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tudent\Documents\bootcamp_dataanalysis\Kickstarter_Challenge_Mod1\"/>
    </mc:Choice>
  </mc:AlternateContent>
  <xr:revisionPtr revIDLastSave="0" documentId="13_ncr:1_{2C5368CB-2734-4262-B8B2-5BE288A9EB81}" xr6:coauthVersionLast="47" xr6:coauthVersionMax="47" xr10:uidLastSave="{00000000-0000-0000-0000-000000000000}"/>
  <bookViews>
    <workbookView xWindow="-108" yWindow="-108" windowWidth="23256" windowHeight="12576" activeTab="2" xr2:uid="{00000000-000D-0000-FFFF-FFFF00000000}"/>
  </bookViews>
  <sheets>
    <sheet name="Theater Outcomes by Launch Date" sheetId="10" r:id="rId1"/>
    <sheet name="Outcomes Based on Goals" sheetId="11" r:id="rId2"/>
    <sheet name="Kickstarter" sheetId="1" r:id="rId3"/>
    <sheet name="Category Statistics" sheetId="2" r:id="rId4"/>
    <sheet name="Subcategory Statistics" sheetId="3" r:id="rId5"/>
    <sheet name="Time Statistics" sheetId="4" r:id="rId6"/>
    <sheet name="Edinburgh Reseearch" sheetId="5" r:id="rId7"/>
  </sheets>
  <definedNames>
    <definedName name="_xlnm._FilterDatabase" localSheetId="2" hidden="1">Kickstarter!$A$1:$U$4118</definedName>
    <definedName name="_xlchart.v1.0" hidden="1">'Outcomes Based on Goals'!$E$41:$E$65</definedName>
    <definedName name="_xlchart.v1.1" hidden="1">('Outcomes Based on Goals'!$E$41:$E$49,'Outcomes Based on Goals'!$E$52,'Outcomes Based on Goals'!$E$54,'Outcomes Based on Goals'!$E$57,'Outcomes Based on Goals'!$E$60,'Outcomes Based on Goals'!$E$62,'Outcomes Based on Goals'!$E$64:$E$65)</definedName>
    <definedName name="_xlchart.v1.2" hidden="1">('Outcomes Based on Goals'!$E$41:$E$49,'Outcomes Based on Goals'!$E$52,'Outcomes Based on Goals'!$E$57,'Outcomes Based on Goals'!$E$60,'Outcomes Based on Goals'!$E$65)</definedName>
    <definedName name="_xlchart.v1.3" hidden="1">('Outcomes Based on Goals'!$E$41:$E$50,'Outcomes Based on Goals'!$E$52,'Outcomes Based on Goals'!$E$53:$E$54,'Outcomes Based on Goals'!$E$57,'Outcomes Based on Goals'!$E$60,'Outcomes Based on Goals'!$E$62,'Outcomes Based on Goals'!$E$64:$E$65)</definedName>
  </definedNames>
  <calcPr calcId="181029"/>
  <pivotCaches>
    <pivotCache cacheId="6" r:id="rId8"/>
    <pivotCache cacheId="21" r:id="rId9"/>
    <pivotCache cacheId="42" r:id="rId10"/>
    <pivotCache cacheId="1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4" i="11" l="1"/>
  <c r="F42" i="11"/>
  <c r="F43" i="11"/>
  <c r="F44" i="11"/>
  <c r="F45" i="11"/>
  <c r="F46" i="11"/>
  <c r="F47" i="11"/>
  <c r="F48" i="11"/>
  <c r="F49" i="11"/>
  <c r="F52" i="11"/>
  <c r="F54" i="11"/>
  <c r="F57" i="11"/>
  <c r="F60" i="11"/>
  <c r="F62" i="11"/>
  <c r="F65" i="11"/>
  <c r="F41" i="11"/>
  <c r="F69" i="11"/>
  <c r="G69" i="11"/>
  <c r="H69" i="11"/>
  <c r="I69" i="11"/>
  <c r="I68" i="11"/>
  <c r="I67" i="11"/>
  <c r="H68" i="11"/>
  <c r="H67" i="11"/>
  <c r="G68" i="11"/>
  <c r="G67" i="11"/>
  <c r="F68" i="11"/>
  <c r="F67" i="11"/>
  <c r="H3" i="11"/>
  <c r="H4" i="11"/>
  <c r="H5" i="11"/>
  <c r="H6" i="11"/>
  <c r="H7" i="11"/>
  <c r="H8" i="11"/>
  <c r="H9" i="11"/>
  <c r="H10" i="11"/>
  <c r="H11" i="11"/>
  <c r="H12" i="11"/>
  <c r="H13" i="11"/>
  <c r="G3" i="11"/>
  <c r="G4" i="11"/>
  <c r="G5" i="11"/>
  <c r="G6" i="11"/>
  <c r="G7" i="11"/>
  <c r="G8" i="11"/>
  <c r="G9" i="11"/>
  <c r="G10" i="11"/>
  <c r="G11" i="11"/>
  <c r="G12" i="11"/>
  <c r="G13" i="11"/>
  <c r="F3" i="11"/>
  <c r="F4" i="11"/>
  <c r="F5" i="11"/>
  <c r="F6" i="11"/>
  <c r="F7" i="11"/>
  <c r="F8" i="11"/>
  <c r="F9" i="11"/>
  <c r="F10" i="11"/>
  <c r="F11" i="11"/>
  <c r="F12" i="11"/>
  <c r="F13" i="11"/>
  <c r="H2" i="11"/>
  <c r="G2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B2" i="11"/>
  <c r="B3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1" i="11"/>
  <c r="B12" i="11"/>
  <c r="B10" i="11"/>
  <c r="B9" i="11"/>
  <c r="B8" i="11"/>
  <c r="B7" i="11"/>
  <c r="B6" i="11"/>
  <c r="B5" i="11"/>
  <c r="B4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U3574" i="1" s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U3" i="1" l="1"/>
  <c r="U4114" i="1"/>
  <c r="U4106" i="1"/>
  <c r="U4098" i="1"/>
  <c r="U4090" i="1"/>
  <c r="U4082" i="1"/>
  <c r="U4074" i="1"/>
  <c r="U4066" i="1"/>
  <c r="U4058" i="1"/>
  <c r="U4050" i="1"/>
  <c r="U4042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2" i="1"/>
  <c r="U4111" i="1"/>
  <c r="U4103" i="1"/>
  <c r="U4095" i="1"/>
  <c r="U4087" i="1"/>
  <c r="U4079" i="1"/>
  <c r="U4071" i="1"/>
  <c r="U4063" i="1"/>
  <c r="U4055" i="1"/>
  <c r="U4047" i="1"/>
  <c r="U4039" i="1"/>
  <c r="U4031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</calcChain>
</file>

<file path=xl/sharedStrings.xml><?xml version="1.0" encoding="utf-8"?>
<sst xmlns="http://schemas.openxmlformats.org/spreadsheetml/2006/main" count="33121" uniqueCount="8444">
  <si>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</si>
  <si>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</si>
  <si>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</si>
  <si>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</si>
  <si>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</si>
  <si>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</si>
  <si>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</si>
  <si>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</si>
  <si>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</si>
  <si>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</si>
  <si>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</si>
  <si>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</si>
  <si>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</si>
  <si>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</si>
  <si>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</si>
  <si>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</si>
  <si>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</si>
  <si>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</si>
  <si>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</si>
  <si>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</si>
  <si>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</si>
  <si>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</si>
  <si>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</si>
  <si>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</si>
  <si>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</si>
  <si>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</si>
  <si>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</si>
  <si>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</si>
  <si>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</si>
  <si>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</si>
  <si>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</si>
  <si>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</si>
  <si>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</si>
  <si>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</si>
  <si>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</si>
  <si>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</si>
  <si>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</si>
  <si>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</si>
  <si>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</si>
  <si>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</si>
  <si>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</si>
  <si>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</si>
  <si>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</si>
  <si>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</si>
  <si>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</si>
  <si>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</si>
  <si>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</si>
  <si>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</si>
  <si>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</si>
  <si>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</si>
  <si>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</si>
  <si>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</si>
  <si>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</si>
  <si>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</si>
  <si>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</si>
  <si>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</si>
  <si>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</si>
  <si>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</si>
  <si>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</si>
  <si>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</si>
  <si>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</si>
  <si>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</si>
  <si>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</si>
  <si>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</si>
  <si>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</si>
  <si>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</si>
  <si>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</si>
  <si>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</si>
  <si>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</si>
  <si>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</si>
  <si>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</si>
  <si>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</si>
  <si>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</si>
  <si>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</si>
  <si>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</si>
  <si>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</si>
  <si>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</si>
  <si>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</si>
  <si>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</si>
  <si>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</si>
  <si>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</si>
  <si>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</si>
  <si>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</si>
  <si>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</si>
  <si>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</si>
  <si>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</si>
  <si>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</si>
  <si>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</si>
  <si>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</si>
  <si>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</si>
  <si>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</si>
  <si>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</si>
  <si>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</si>
  <si>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</si>
  <si>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</si>
  <si>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</si>
  <si>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</si>
  <si>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</si>
  <si>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</si>
  <si>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</si>
  <si>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</si>
  <si>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</si>
  <si>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</si>
  <si>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</si>
  <si>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</si>
  <si>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</si>
  <si>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</si>
  <si>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</si>
  <si>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</si>
  <si>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</si>
  <si>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</si>
  <si>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</si>
  <si>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</si>
  <si>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</si>
  <si>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</si>
  <si>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</si>
  <si>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</si>
  <si>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</si>
  <si>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</si>
  <si>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</si>
  <si>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</si>
  <si>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</si>
  <si>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</si>
  <si>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</si>
  <si>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</si>
  <si>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</si>
  <si>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</si>
  <si>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</si>
  <si>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</si>
  <si>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</si>
  <si>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</si>
  <si>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</si>
  <si>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</si>
  <si>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</si>
  <si>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</si>
  <si>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</si>
  <si>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</si>
  <si>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</si>
  <si>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</si>
  <si>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</si>
  <si>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</si>
  <si>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</si>
  <si>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</si>
  <si>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</si>
  <si>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</si>
  <si>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</si>
  <si>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</si>
  <si>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</si>
  <si>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</si>
  <si>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</si>
  <si>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</si>
  <si>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</si>
  <si>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</si>
  <si>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</si>
  <si>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</si>
  <si>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</si>
  <si>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</si>
  <si>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</si>
  <si>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</si>
  <si>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</si>
  <si>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</si>
  <si>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</si>
  <si>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</si>
  <si>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</si>
  <si>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</si>
  <si>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</si>
  <si>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</si>
  <si>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</si>
  <si>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</si>
  <si>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</si>
  <si>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</si>
  <si>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</si>
  <si>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</si>
  <si>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</si>
  <si>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</si>
  <si>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</si>
  <si>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</si>
  <si>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</si>
  <si>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</si>
  <si>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</si>
  <si>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</si>
  <si>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</si>
  <si>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</si>
  <si>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</si>
  <si>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</si>
  <si>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</si>
  <si>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</si>
  <si>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</si>
  <si>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</si>
  <si>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</si>
  <si>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</si>
  <si>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</si>
  <si>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</si>
  <si>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</si>
  <si>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</si>
  <si>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</si>
  <si>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</si>
  <si>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</si>
  <si>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</si>
  <si>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</si>
  <si>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</si>
  <si>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</si>
  <si>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</si>
  <si>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</si>
  <si>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</si>
  <si>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</si>
  <si>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</si>
  <si>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</si>
  <si>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</si>
  <si>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</si>
  <si>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</si>
  <si>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</si>
  <si>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</si>
  <si>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</si>
  <si>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</si>
  <si>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</si>
  <si>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</si>
  <si>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</si>
  <si>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</si>
  <si>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</si>
  <si>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</si>
  <si>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</si>
  <si>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</si>
  <si>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</si>
  <si>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</si>
  <si>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</si>
  <si>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</si>
  <si>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</si>
  <si>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</si>
  <si>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</si>
  <si>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</si>
  <si>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</si>
  <si>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</si>
  <si>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</si>
  <si>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</si>
  <si>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</si>
  <si>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</si>
  <si>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</si>
  <si>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</si>
  <si>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</si>
  <si>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</si>
  <si>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</si>
  <si>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</si>
  <si>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</si>
  <si>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</si>
  <si>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</si>
  <si>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</si>
  <si>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</si>
  <si>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</si>
  <si>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</si>
  <si>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</si>
  <si>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</si>
  <si>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</si>
  <si>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</si>
  <si>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</si>
  <si>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</si>
  <si>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</si>
  <si>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</si>
  <si>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</si>
  <si>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</si>
  <si>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</si>
  <si>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</si>
  <si>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</si>
  <si>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</si>
  <si>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</si>
  <si>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</si>
  <si>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</si>
  <si>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</si>
  <si>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</si>
  <si>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</si>
  <si>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</si>
  <si>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</si>
  <si>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</si>
  <si>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</si>
  <si>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</si>
  <si>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</si>
  <si>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</si>
  <si>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</si>
  <si>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</si>
  <si>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</si>
  <si>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</si>
  <si>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</si>
  <si>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</si>
  <si>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</si>
  <si>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</si>
  <si>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</si>
  <si>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</si>
  <si>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</si>
  <si>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</si>
  <si>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</si>
  <si>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</si>
  <si>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</si>
  <si>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</si>
  <si>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</si>
  <si>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</si>
  <si>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</si>
  <si>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</si>
  <si>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</si>
  <si>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</si>
  <si>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</si>
  <si>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</si>
  <si>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</si>
  <si>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</si>
  <si>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</si>
  <si>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</si>
  <si>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</si>
  <si>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</si>
  <si>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</si>
  <si>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</si>
  <si>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</si>
  <si>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</si>
  <si>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</si>
  <si>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</si>
  <si>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</si>
  <si>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</si>
  <si>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</si>
  <si>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</si>
  <si>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</si>
  <si>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</si>
  <si>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</si>
  <si>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</si>
  <si>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</si>
  <si>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</si>
  <si>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</si>
  <si>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</si>
  <si>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</si>
  <si>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</si>
  <si>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</si>
  <si>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</si>
  <si>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</si>
  <si>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</si>
  <si>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</si>
  <si>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</si>
  <si>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</si>
  <si>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</si>
  <si>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</si>
  <si>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</si>
  <si>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</si>
  <si>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</si>
  <si>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</si>
  <si>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</si>
  <si>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</si>
  <si>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</si>
  <si>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</si>
  <si>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</si>
  <si>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</si>
  <si>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</si>
  <si>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</si>
  <si>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</si>
  <si>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</si>
  <si>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</si>
  <si>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</si>
  <si>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</si>
  <si>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</si>
  <si>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</si>
  <si>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</si>
  <si>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</si>
  <si>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</si>
  <si>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</si>
  <si>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</si>
  <si>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</si>
  <si>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</si>
  <si>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</si>
  <si>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</si>
  <si>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</si>
  <si>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</si>
  <si>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</si>
  <si>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</si>
  <si>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</si>
  <si>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</si>
  <si>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</si>
  <si>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</si>
  <si>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</si>
  <si>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</si>
  <si>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</si>
  <si>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</si>
  <si>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</si>
  <si>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</si>
  <si>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</si>
  <si>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</si>
  <si>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</si>
  <si>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</si>
  <si>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</si>
  <si>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</si>
  <si>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</si>
  <si>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</si>
  <si>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</si>
  <si>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</si>
  <si>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</si>
  <si>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</si>
  <si>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</si>
  <si>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</si>
  <si>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</si>
  <si>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</si>
  <si>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</si>
  <si>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</si>
  <si>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</si>
  <si>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</si>
  <si>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</si>
  <si>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</si>
  <si>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</si>
  <si>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</si>
  <si>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</si>
  <si>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</si>
  <si>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</si>
  <si>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</si>
  <si>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</si>
  <si>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</si>
  <si>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</si>
  <si>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</si>
  <si>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</si>
  <si>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</si>
  <si>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</si>
  <si>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</si>
  <si>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</si>
  <si>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</si>
  <si>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</si>
  <si>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</si>
  <si>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</si>
  <si>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</si>
  <si>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</si>
  <si>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</si>
  <si>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</si>
  <si>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</si>
  <si>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</si>
  <si>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</si>
  <si>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</si>
  <si>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</si>
  <si>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</si>
  <si>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</si>
  <si>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</si>
  <si>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</si>
  <si>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</si>
  <si>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</si>
  <si>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</si>
  <si>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</si>
  <si>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</si>
  <si>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</si>
  <si>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</si>
  <si>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</si>
  <si>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</si>
  <si>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</si>
  <si>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</si>
  <si>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</si>
  <si>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</si>
  <si>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</si>
  <si>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</si>
  <si>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</si>
  <si>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</si>
  <si>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</si>
  <si>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</si>
  <si>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</si>
  <si>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</si>
  <si>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</si>
  <si>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</si>
  <si>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</si>
  <si>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</si>
  <si>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</si>
  <si>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</si>
  <si>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</si>
  <si>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</si>
  <si>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</si>
  <si>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</si>
  <si>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</si>
  <si>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</si>
  <si>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</si>
  <si>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</si>
  <si>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</si>
  <si>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</si>
  <si>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</si>
  <si>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</si>
  <si>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</si>
  <si>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</si>
  <si>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</si>
  <si>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</si>
  <si>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</si>
  <si>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</si>
  <si>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</si>
  <si>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</si>
  <si>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</si>
  <si>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</si>
  <si>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</si>
  <si>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</si>
  <si>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</si>
  <si>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</si>
  <si>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</si>
  <si>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</si>
  <si>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</si>
  <si>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</si>
  <si>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</si>
  <si>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</si>
  <si>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</si>
  <si>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</si>
  <si>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</si>
  <si>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</si>
  <si>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</si>
  <si>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</si>
  <si>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</si>
  <si>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</si>
  <si>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</si>
  <si>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</si>
  <si>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</si>
  <si>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</si>
  <si>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</si>
  <si>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</si>
  <si>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</si>
  <si>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</si>
  <si>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</si>
  <si>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</si>
  <si>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</si>
  <si>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</si>
  <si>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</si>
  <si>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</si>
  <si>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</si>
  <si>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</si>
  <si>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</si>
  <si>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</si>
  <si>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</si>
  <si>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</si>
  <si>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</si>
  <si>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</si>
  <si>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</si>
  <si>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</si>
  <si>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</si>
  <si>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</si>
  <si>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</si>
  <si>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</si>
  <si>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</si>
  <si>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</si>
  <si>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</si>
  <si>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</si>
  <si>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</si>
  <si>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</si>
  <si>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</si>
  <si>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</si>
  <si>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</si>
  <si>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</si>
  <si>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</si>
  <si>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</si>
  <si>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</si>
  <si>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</si>
  <si>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</si>
  <si>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</si>
  <si>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</si>
  <si>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</si>
  <si>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</si>
  <si>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</si>
  <si>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</si>
  <si>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</si>
  <si>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</si>
  <si>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</si>
  <si>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</si>
  <si>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</si>
  <si>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</si>
  <si>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</si>
  <si>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</si>
  <si>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</si>
  <si>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</si>
  <si>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</si>
  <si>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</si>
  <si>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</si>
  <si>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</si>
  <si>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</si>
  <si>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</si>
  <si>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</si>
  <si>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</si>
  <si>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</si>
  <si>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</si>
  <si>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</si>
  <si>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</si>
  <si>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</si>
  <si>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</si>
  <si>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</si>
  <si>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</si>
  <si>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</si>
  <si>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</si>
  <si>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</si>
  <si>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</si>
  <si>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</si>
  <si>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</si>
  <si>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</si>
  <si>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</si>
  <si>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</si>
  <si>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</si>
  <si>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</si>
  <si>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</si>
  <si>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</si>
  <si>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</si>
  <si>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</si>
  <si>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</si>
  <si>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</si>
  <si>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</si>
  <si>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</si>
  <si>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</si>
  <si>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</si>
  <si>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</si>
  <si>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</si>
  <si>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</si>
  <si>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</si>
  <si>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</si>
  <si>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</si>
  <si>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</si>
  <si>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</si>
  <si>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</si>
  <si>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</si>
  <si>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</si>
  <si>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</si>
  <si>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</si>
  <si>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</si>
  <si>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</si>
  <si>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</si>
  <si>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</si>
  <si>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</si>
  <si>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</si>
  <si>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</si>
  <si>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</si>
  <si>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</si>
  <si>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</si>
  <si>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</si>
  <si>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</si>
  <si>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</si>
  <si>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</si>
  <si>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</si>
  <si>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</si>
  <si>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</si>
  <si>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</si>
  <si>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</si>
  <si>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</si>
  <si>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</si>
  <si>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</si>
  <si>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</si>
  <si>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</si>
  <si>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</si>
  <si>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</si>
  <si>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</si>
  <si>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</si>
  <si>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</si>
  <si>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</si>
  <si>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</si>
  <si>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</si>
  <si>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</si>
  <si>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</si>
  <si>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</si>
  <si>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</si>
  <si>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</si>
  <si>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</si>
  <si>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</si>
  <si>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</si>
  <si>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</si>
  <si>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</si>
  <si>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</si>
  <si>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</si>
  <si>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</si>
  <si>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</si>
  <si>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</si>
  <si>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</si>
  <si>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</si>
  <si>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</si>
  <si>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</si>
  <si>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</si>
  <si>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</si>
  <si>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</si>
  <si>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</si>
  <si>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</si>
  <si>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</si>
  <si>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</si>
  <si>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</si>
  <si>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</si>
  <si>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</si>
  <si>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</si>
  <si>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</si>
  <si>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</si>
  <si>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</si>
  <si>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</si>
  <si>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</si>
  <si>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</si>
  <si>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</si>
  <si>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</si>
  <si>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</si>
  <si>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</si>
  <si>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</si>
  <si>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</si>
  <si>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</si>
  <si>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</si>
  <si>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</si>
  <si>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</si>
  <si>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</si>
  <si>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</si>
  <si>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</si>
  <si>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</si>
  <si>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</si>
  <si>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</si>
  <si>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</si>
  <si>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</si>
  <si>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</si>
  <si>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</si>
  <si>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</si>
  <si>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</si>
  <si>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</si>
  <si>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</si>
  <si>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</si>
  <si>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</si>
  <si>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</si>
  <si>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</si>
  <si>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</si>
  <si>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</si>
  <si>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</si>
  <si>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</si>
  <si>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</si>
  <si>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</si>
  <si>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</si>
  <si>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</si>
  <si>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</si>
  <si>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</si>
  <si>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</si>
  <si>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</si>
  <si>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</si>
  <si>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</si>
  <si>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</si>
  <si>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</si>
  <si>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</si>
  <si>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</si>
  <si>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</si>
  <si>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</si>
  <si>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</si>
  <si>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</si>
  <si>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</si>
  <si>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</si>
  <si>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</si>
  <si>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</si>
  <si>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</si>
  <si>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</si>
  <si>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</si>
  <si>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</si>
  <si>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</si>
  <si>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</si>
  <si>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</si>
  <si>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</si>
  <si>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</si>
  <si>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</si>
  <si>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</si>
  <si>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</si>
  <si>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</si>
  <si>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</si>
  <si>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</si>
  <si>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</si>
  <si>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</si>
  <si>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</si>
  <si>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</si>
  <si>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</si>
  <si>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</si>
  <si>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</si>
  <si>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</si>
  <si>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</si>
  <si>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</si>
  <si>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</si>
  <si>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</si>
  <si>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</si>
  <si>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</si>
  <si>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</si>
  <si>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</si>
  <si>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</si>
  <si>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</si>
  <si>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</si>
  <si>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</si>
  <si>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</si>
  <si>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</si>
  <si>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</si>
  <si>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</si>
  <si>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</si>
  <si>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</si>
  <si>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</si>
  <si>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</si>
  <si>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</si>
  <si>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</si>
  <si>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</si>
  <si>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</si>
  <si>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</si>
  <si>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</si>
  <si>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</si>
  <si>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</si>
  <si>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</si>
  <si>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</si>
  <si>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</si>
  <si>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</si>
  <si>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</si>
  <si>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</si>
  <si>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</si>
  <si>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</si>
  <si>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</si>
  <si>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</si>
  <si>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</si>
  <si>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</si>
  <si>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</si>
  <si>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</si>
  <si>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</si>
  <si>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</si>
  <si>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</si>
  <si>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</si>
  <si>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</si>
  <si>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</si>
  <si>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</si>
  <si>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</si>
  <si>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</si>
  <si>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</si>
  <si>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</si>
  <si>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</si>
  <si>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</si>
  <si>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</si>
  <si>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</si>
  <si>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</si>
  <si>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</si>
  <si>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</si>
  <si>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</si>
  <si>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</si>
  <si>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</si>
  <si>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</si>
  <si>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</si>
  <si>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</si>
  <si>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</si>
  <si>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</si>
  <si>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</si>
  <si>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</si>
  <si>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</si>
  <si>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</si>
  <si>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</si>
  <si>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</si>
  <si>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</si>
  <si>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</si>
  <si>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</si>
  <si>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</si>
  <si>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</si>
  <si>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</si>
  <si>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</si>
  <si>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</si>
  <si>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</si>
  <si>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</si>
  <si>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</si>
  <si>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</si>
  <si>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</si>
  <si>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</si>
  <si>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</si>
  <si>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</si>
  <si>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</si>
  <si>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</si>
  <si>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</si>
  <si>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</si>
  <si>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</si>
  <si>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</si>
  <si>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</si>
  <si>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</si>
  <si>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</si>
  <si>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</si>
  <si>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</si>
  <si>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</si>
  <si>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</si>
  <si>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</si>
  <si>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</si>
  <si>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</si>
  <si>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</si>
  <si>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</si>
  <si>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</si>
  <si>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</si>
  <si>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</si>
  <si>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</si>
  <si>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</si>
  <si>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</si>
  <si>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</si>
  <si>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</si>
  <si>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</si>
  <si>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</si>
  <si>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</si>
  <si>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</si>
  <si>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</si>
  <si>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</si>
  <si>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</si>
  <si>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</si>
  <si>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</si>
  <si>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</si>
  <si>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</si>
  <si>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</si>
  <si>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</si>
  <si>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</si>
  <si>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</si>
  <si>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</si>
  <si>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</si>
  <si>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</si>
  <si>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</si>
  <si>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</si>
  <si>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</si>
  <si>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</si>
  <si>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</si>
  <si>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</si>
  <si>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</si>
  <si>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</si>
  <si>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</si>
  <si>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</si>
  <si>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</si>
  <si>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</si>
  <si>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</si>
  <si>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</si>
  <si>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</si>
  <si>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</si>
  <si>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</si>
  <si>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</si>
  <si>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</si>
  <si>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</si>
  <si>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</si>
  <si>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</si>
  <si>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</si>
  <si>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</si>
  <si>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</si>
  <si>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</si>
  <si>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</si>
  <si>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</si>
  <si>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</si>
  <si>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</si>
  <si>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</si>
  <si>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</si>
  <si>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</si>
  <si>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</si>
  <si>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</si>
  <si>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</si>
  <si>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</si>
  <si>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</si>
  <si>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</si>
  <si>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</si>
  <si>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</si>
  <si>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</si>
  <si>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</si>
  <si>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</si>
  <si>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</si>
  <si>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</si>
  <si>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</si>
  <si>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</si>
  <si>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</si>
  <si>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</si>
  <si>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</si>
  <si>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</si>
  <si>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</si>
  <si>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</si>
  <si>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</si>
  <si>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</si>
  <si>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</si>
  <si>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</si>
  <si>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</si>
  <si>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</si>
  <si>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</si>
  <si>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</si>
  <si>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</si>
  <si>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</si>
  <si>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</si>
  <si>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</si>
  <si>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</si>
  <si>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</si>
  <si>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</si>
  <si>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</si>
  <si>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</si>
  <si>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</si>
  <si>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</si>
  <si>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</si>
  <si>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</si>
  <si>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</si>
  <si>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</si>
  <si>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</si>
  <si>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</si>
  <si>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</si>
  <si>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</si>
  <si>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</si>
  <si>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</si>
  <si>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</si>
  <si>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</si>
  <si>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</si>
  <si>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</si>
  <si>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</si>
  <si>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</si>
  <si>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</si>
  <si>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</si>
  <si>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</si>
  <si>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</si>
  <si>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</si>
  <si>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</si>
  <si>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</si>
  <si>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</si>
  <si>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</si>
  <si>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</si>
  <si>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</si>
  <si>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</si>
  <si>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</si>
  <si>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</si>
  <si>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</si>
  <si>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</si>
  <si>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</si>
  <si>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</si>
  <si>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</si>
  <si>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</si>
  <si>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</si>
  <si>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</si>
  <si>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</si>
  <si>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</si>
  <si>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</si>
  <si>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</si>
  <si>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</si>
  <si>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</si>
  <si>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</si>
  <si>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</si>
  <si>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</si>
  <si>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</si>
  <si>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</si>
  <si>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</si>
  <si>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</si>
  <si>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</si>
  <si>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</si>
  <si>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</si>
  <si>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</si>
  <si>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</si>
  <si>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</si>
  <si>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</si>
  <si>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</si>
  <si>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</si>
  <si>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</si>
  <si>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</si>
  <si>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</si>
  <si>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</si>
  <si>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</si>
  <si>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</si>
  <si>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</si>
  <si>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</si>
  <si>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</si>
  <si>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</si>
  <si>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</si>
  <si>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</si>
  <si>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</si>
  <si>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</si>
  <si>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</si>
  <si>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</si>
  <si>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</si>
  <si>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</si>
  <si>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</si>
  <si>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</si>
  <si>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</si>
  <si>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</si>
  <si>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</si>
  <si>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</si>
  <si>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</si>
  <si>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</si>
  <si>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</si>
  <si>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</si>
  <si>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</si>
  <si>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</si>
  <si>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</si>
  <si>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</si>
  <si>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</si>
  <si>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</si>
  <si>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</si>
  <si>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</si>
  <si>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</si>
  <si>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</si>
  <si>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</si>
  <si>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</si>
  <si>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</si>
  <si>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</si>
  <si>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</si>
  <si>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</si>
  <si>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</si>
  <si>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</si>
  <si>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</si>
  <si>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</si>
  <si>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</si>
  <si>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</si>
  <si>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</si>
  <si>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</si>
  <si>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</si>
  <si>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</si>
  <si>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</si>
  <si>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</si>
  <si>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</si>
  <si>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</si>
  <si>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</si>
  <si>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</si>
  <si>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</si>
  <si>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</si>
  <si>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</si>
  <si>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</si>
  <si>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</si>
  <si>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</si>
  <si>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</si>
  <si>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</si>
  <si>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</si>
  <si>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</si>
  <si>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</si>
  <si>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</si>
  <si>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</si>
  <si>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</si>
  <si>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</si>
  <si>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</si>
  <si>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</si>
  <si>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</si>
  <si>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</si>
  <si>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</si>
  <si>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</si>
  <si>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</si>
  <si>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</si>
  <si>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</si>
  <si>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</si>
  <si>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</si>
  <si>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</si>
  <si>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</si>
  <si>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</si>
  <si>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</si>
  <si>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</si>
  <si>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</si>
  <si>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</si>
  <si>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</si>
  <si>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</si>
  <si>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</si>
  <si>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</si>
  <si>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</si>
  <si>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</si>
  <si>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</si>
  <si>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</si>
  <si>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</si>
  <si>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</si>
  <si>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</si>
  <si>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</si>
  <si>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</si>
  <si>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</si>
  <si>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</si>
  <si>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</si>
  <si>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</si>
  <si>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</si>
  <si>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</si>
  <si>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</si>
  <si>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</si>
  <si>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</si>
  <si>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</si>
  <si>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</si>
  <si>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</si>
  <si>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</si>
  <si>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</si>
  <si>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</si>
  <si>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</si>
  <si>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</si>
  <si>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</si>
  <si>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</si>
  <si>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</si>
  <si>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</si>
  <si>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</si>
  <si>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</si>
  <si>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</si>
  <si>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</si>
  <si>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</si>
  <si>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</si>
  <si>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</si>
  <si>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</si>
  <si>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</si>
  <si>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</si>
  <si>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</si>
  <si>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</si>
  <si>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</si>
  <si>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</si>
  <si>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</si>
  <si>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</si>
  <si>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</si>
  <si>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</si>
  <si>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</si>
  <si>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</si>
  <si>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</si>
  <si>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</si>
  <si>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</si>
  <si>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</si>
  <si>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</si>
  <si>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</si>
  <si>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</si>
  <si>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</si>
  <si>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</si>
  <si>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</si>
  <si>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</si>
  <si>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</si>
  <si>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</si>
  <si>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</si>
  <si>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</si>
  <si>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</si>
  <si>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</si>
  <si>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</si>
  <si>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</si>
  <si>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</si>
  <si>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</si>
  <si>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</si>
  <si>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</si>
  <si>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</si>
  <si>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</si>
  <si>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</si>
  <si>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</si>
  <si>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</si>
  <si>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</si>
  <si>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</si>
  <si>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</si>
  <si>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</si>
  <si>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</si>
  <si>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</si>
  <si>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</si>
  <si>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</si>
  <si>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</si>
  <si>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</si>
  <si>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</si>
  <si>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</si>
  <si>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</si>
  <si>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</si>
  <si>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</si>
  <si>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</si>
  <si>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</si>
  <si>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</si>
  <si>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</si>
  <si>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</si>
  <si>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</si>
  <si>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</si>
  <si>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</si>
  <si>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</si>
  <si>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</si>
  <si>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</si>
  <si>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</si>
  <si>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</si>
  <si>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</si>
  <si>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</si>
  <si>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</si>
  <si>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</si>
  <si>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</si>
  <si>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</si>
  <si>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</si>
  <si>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</si>
  <si>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</si>
  <si>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</si>
  <si>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</si>
  <si>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</si>
  <si>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</si>
  <si>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</si>
  <si>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</si>
  <si>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</si>
  <si>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</si>
  <si>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</si>
  <si>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</si>
  <si>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</si>
  <si>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</si>
  <si>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</si>
  <si>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</si>
  <si>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</si>
  <si>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</si>
  <si>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</si>
  <si>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</si>
  <si>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</si>
  <si>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</si>
  <si>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</si>
  <si>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</si>
  <si>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</si>
  <si>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</si>
  <si>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</si>
  <si>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</si>
  <si>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</si>
  <si>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</si>
  <si>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</si>
  <si>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</si>
  <si>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</si>
  <si>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</si>
  <si>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</si>
  <si>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</si>
  <si>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</si>
  <si>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</si>
  <si>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</si>
  <si>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</si>
  <si>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</si>
  <si>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</si>
  <si>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</si>
  <si>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</si>
  <si>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</si>
  <si>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</si>
  <si>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</si>
  <si>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</si>
  <si>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</si>
  <si>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</si>
  <si>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</si>
  <si>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</si>
  <si>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</si>
  <si>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</si>
  <si>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</si>
  <si>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</si>
  <si>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</si>
  <si>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</si>
  <si>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</si>
  <si>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</si>
  <si>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</si>
  <si>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</si>
  <si>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</si>
  <si>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</si>
  <si>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</si>
  <si>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</si>
  <si>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</si>
  <si>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</si>
  <si>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</si>
  <si>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</si>
  <si>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</si>
  <si>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</si>
  <si>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</si>
  <si>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</si>
  <si>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</si>
  <si>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</si>
  <si>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</si>
  <si>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</si>
  <si>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</si>
  <si>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</si>
  <si>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</si>
  <si>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</si>
  <si>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</si>
  <si>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</si>
  <si>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</si>
  <si>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</si>
  <si>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</si>
  <si>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</si>
  <si>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</si>
  <si>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</si>
  <si>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</si>
  <si>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</si>
  <si>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</si>
  <si>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</si>
  <si>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</si>
  <si>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</si>
  <si>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</si>
  <si>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</si>
  <si>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</si>
  <si>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</si>
  <si>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</si>
  <si>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</si>
  <si>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</si>
  <si>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</si>
  <si>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</si>
  <si>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</si>
  <si>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</si>
  <si>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</si>
  <si>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</si>
  <si>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</si>
  <si>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</si>
  <si>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</si>
  <si>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</si>
  <si>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</si>
  <si>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</si>
  <si>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</si>
  <si>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</si>
  <si>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</si>
  <si>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</si>
  <si>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</si>
  <si>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</si>
  <si>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</si>
  <si>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</si>
  <si>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</si>
  <si>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</si>
  <si>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</si>
  <si>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</si>
  <si>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</si>
  <si>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</si>
  <si>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</si>
  <si>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</si>
  <si>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</si>
  <si>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</si>
  <si>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</si>
  <si>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</si>
  <si>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</si>
  <si>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</si>
  <si>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</si>
  <si>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</si>
  <si>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</si>
  <si>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</si>
  <si>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</si>
  <si>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</si>
  <si>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</si>
  <si>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</si>
  <si>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</si>
  <si>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</si>
  <si>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</si>
  <si>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</si>
  <si>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</si>
  <si>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</si>
  <si>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</si>
  <si>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</si>
  <si>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</si>
  <si>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</si>
  <si>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</si>
  <si>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</si>
  <si>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</si>
  <si>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</si>
  <si>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</si>
  <si>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</si>
  <si>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</si>
  <si>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</si>
  <si>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</si>
  <si>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</si>
  <si>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</si>
  <si>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</si>
  <si>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</si>
  <si>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</si>
  <si>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</si>
  <si>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</si>
  <si>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</si>
  <si>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</si>
  <si>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</si>
  <si>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</si>
  <si>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</si>
  <si>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</si>
  <si>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</si>
  <si>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</si>
  <si>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</si>
  <si>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</si>
  <si>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</si>
  <si>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</si>
  <si>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</si>
  <si>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</si>
  <si>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</si>
  <si>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</si>
  <si>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</si>
  <si>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</si>
  <si>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</si>
  <si>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</si>
  <si>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</si>
  <si>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</si>
  <si>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</si>
  <si>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</si>
  <si>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</si>
  <si>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</si>
  <si>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</si>
  <si>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</si>
  <si>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</si>
  <si>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</si>
  <si>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</si>
  <si>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</si>
  <si>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</si>
  <si>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</si>
  <si>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</si>
  <si>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</si>
  <si>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</si>
  <si>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</si>
  <si>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</si>
  <si>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</si>
  <si>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</si>
  <si>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</si>
  <si>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</si>
  <si>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</si>
  <si>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</si>
  <si>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</si>
  <si>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</si>
  <si>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</si>
  <si>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</si>
  <si>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</si>
  <si>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</si>
  <si>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</si>
  <si>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</si>
  <si>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</si>
  <si>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</si>
  <si>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</si>
  <si>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</si>
  <si>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</si>
  <si>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</si>
  <si>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</si>
  <si>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</si>
  <si>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</si>
  <si>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</si>
  <si>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</si>
  <si>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</si>
  <si>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</si>
  <si>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</si>
  <si>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</si>
  <si>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</si>
  <si>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</si>
  <si>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</si>
  <si>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</si>
  <si>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</si>
  <si>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</si>
  <si>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</si>
  <si>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</si>
  <si>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</si>
  <si>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</si>
  <si>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</si>
  <si>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</si>
  <si>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</si>
  <si>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</si>
  <si>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</si>
  <si>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</si>
  <si>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</si>
  <si>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</si>
  <si>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</si>
  <si>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</si>
  <si>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</si>
  <si>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</si>
  <si>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</si>
  <si>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</si>
  <si>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</si>
  <si>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</si>
  <si>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</si>
  <si>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</si>
  <si>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</si>
  <si>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</si>
  <si>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</si>
  <si>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</si>
  <si>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</si>
  <si>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</si>
  <si>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</si>
  <si>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</si>
  <si>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</si>
  <si>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</si>
  <si>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</si>
  <si>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</si>
  <si>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</si>
  <si>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</si>
  <si>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</si>
  <si>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</si>
  <si>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</si>
  <si>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</si>
  <si>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</si>
  <si>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</si>
  <si>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</si>
  <si>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</si>
  <si>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</si>
  <si>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</si>
  <si>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</si>
  <si>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</si>
  <si>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</si>
  <si>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</si>
  <si>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</si>
  <si>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</si>
  <si>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</si>
  <si>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</si>
  <si>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</si>
  <si>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</si>
  <si>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</si>
  <si>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</si>
  <si>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</si>
  <si>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</si>
  <si>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</si>
  <si>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</si>
  <si>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</si>
  <si>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</si>
  <si>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</si>
  <si>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</si>
  <si>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</si>
  <si>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</si>
  <si>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</si>
  <si>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</si>
  <si>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</si>
  <si>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</si>
  <si>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</si>
  <si>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</si>
  <si>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</si>
  <si>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</si>
  <si>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</si>
  <si>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</si>
  <si>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</si>
  <si>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</si>
  <si>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</si>
  <si>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</si>
  <si>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</si>
  <si>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</si>
  <si>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</si>
  <si>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</si>
  <si>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</si>
  <si>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</si>
  <si>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</si>
  <si>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</si>
  <si>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</si>
  <si>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</si>
  <si>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</si>
  <si>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</si>
  <si>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</si>
  <si>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</si>
  <si>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</si>
  <si>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</si>
  <si>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</si>
  <si>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</si>
  <si>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</si>
  <si>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</si>
  <si>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</si>
  <si>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</si>
  <si>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</si>
  <si>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</si>
  <si>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</si>
  <si>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</si>
  <si>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</si>
  <si>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</si>
  <si>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</si>
  <si>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</si>
  <si>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</si>
  <si>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</si>
  <si>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</si>
  <si>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</si>
  <si>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</si>
  <si>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</si>
  <si>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</si>
  <si>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</si>
  <si>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</si>
  <si>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</si>
  <si>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</si>
  <si>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</si>
  <si>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</si>
  <si>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</si>
  <si>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</si>
  <si>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</si>
  <si>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</si>
  <si>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</si>
  <si>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</si>
  <si>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</si>
  <si>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</si>
  <si>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</si>
  <si>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</si>
  <si>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</si>
  <si>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</si>
  <si>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</si>
  <si>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</si>
  <si>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</si>
  <si>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</si>
  <si>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</si>
  <si>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</si>
  <si>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</si>
  <si>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</si>
  <si>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</si>
  <si>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</si>
  <si>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</si>
  <si>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</si>
  <si>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</si>
  <si>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</si>
  <si>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</si>
  <si>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</si>
  <si>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</si>
  <si>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</si>
  <si>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</si>
  <si>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</si>
  <si>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</si>
  <si>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</si>
  <si>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</si>
  <si>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</si>
  <si>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</si>
  <si>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</si>
  <si>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</si>
  <si>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</si>
  <si>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</si>
  <si>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</si>
  <si>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</si>
  <si>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</si>
  <si>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</si>
  <si>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</si>
  <si>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</si>
  <si>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</si>
  <si>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</si>
  <si>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</si>
  <si>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</si>
  <si>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</si>
  <si>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</si>
  <si>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</si>
  <si>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</si>
  <si>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</si>
  <si>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</si>
  <si>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</si>
  <si>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</si>
  <si>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</si>
  <si>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</si>
  <si>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</si>
  <si>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</si>
  <si>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</si>
  <si>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</si>
  <si>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</si>
  <si>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</si>
  <si>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</si>
  <si>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</si>
  <si>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</si>
  <si>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</si>
  <si>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</si>
  <si>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</si>
  <si>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</si>
  <si>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</si>
  <si>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</si>
  <si>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</si>
  <si>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</si>
  <si>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</si>
  <si>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</si>
  <si>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</si>
  <si>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</si>
  <si>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</si>
  <si>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</si>
  <si>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</si>
  <si>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</si>
  <si>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</si>
  <si>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</si>
  <si>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</si>
  <si>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</si>
  <si>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</si>
  <si>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</si>
  <si>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</si>
  <si>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</si>
  <si>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</si>
  <si>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</si>
  <si>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</si>
  <si>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</si>
  <si>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</si>
  <si>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</si>
  <si>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</si>
  <si>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</si>
  <si>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</si>
  <si>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</si>
  <si>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</si>
  <si>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</si>
  <si>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</si>
  <si>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</si>
  <si>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</si>
  <si>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</si>
  <si>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</si>
  <si>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</si>
  <si>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</si>
  <si>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</si>
  <si>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</si>
  <si>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</si>
  <si>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</si>
  <si>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</si>
  <si>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</si>
  <si>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</si>
  <si>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</si>
  <si>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</si>
  <si>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</si>
  <si>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</si>
  <si>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</si>
  <si>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</si>
  <si>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</si>
  <si>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</si>
  <si>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</si>
  <si>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</si>
  <si>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</si>
  <si>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</si>
  <si>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</si>
  <si>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</si>
  <si>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</si>
  <si>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</si>
  <si>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</si>
  <si>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</si>
  <si>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</si>
  <si>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</si>
  <si>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</si>
  <si>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</si>
  <si>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</si>
  <si>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</si>
  <si>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</si>
  <si>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</si>
  <si>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</si>
  <si>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</si>
  <si>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</si>
  <si>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</si>
  <si>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</si>
  <si>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</si>
  <si>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</si>
  <si>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</si>
  <si>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</si>
  <si>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</si>
  <si>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</si>
  <si>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</si>
  <si>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</si>
  <si>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</si>
  <si>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</si>
  <si>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</si>
  <si>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</si>
  <si>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</si>
  <si>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</si>
  <si>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</si>
  <si>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</si>
  <si>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</si>
  <si>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</si>
  <si>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</si>
  <si>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</si>
  <si>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</si>
  <si>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</si>
  <si>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</si>
  <si>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</si>
  <si>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</si>
  <si>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</si>
  <si>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</si>
  <si>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</si>
  <si>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</si>
  <si>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</si>
  <si>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</si>
  <si>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</si>
  <si>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</si>
  <si>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</si>
  <si>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</si>
  <si>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</si>
  <si>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</si>
  <si>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</si>
  <si>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</si>
  <si>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</si>
  <si>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</si>
  <si>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</si>
  <si>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</si>
  <si>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</si>
  <si>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</si>
  <si>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</si>
  <si>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</si>
  <si>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</si>
  <si>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</si>
  <si>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</si>
  <si>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</si>
  <si>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</si>
  <si>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</si>
  <si>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</si>
  <si>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</si>
  <si>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</si>
  <si>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</si>
  <si>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</si>
  <si>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</si>
  <si>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</si>
  <si>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</si>
  <si>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</si>
  <si>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</si>
  <si>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</si>
  <si>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</si>
  <si>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</si>
  <si>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</si>
  <si>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</si>
  <si>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</si>
  <si>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</si>
  <si>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</si>
  <si>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</si>
  <si>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</si>
  <si>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</si>
  <si>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</si>
  <si>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</si>
  <si>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</si>
  <si>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</si>
  <si>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</si>
  <si>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</si>
  <si>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</si>
  <si>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</si>
  <si>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</si>
  <si>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</si>
  <si>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</si>
  <si>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</si>
  <si>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</si>
  <si>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</si>
  <si>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</si>
  <si>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</si>
  <si>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</si>
  <si>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</si>
  <si>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</si>
  <si>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</si>
  <si>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</si>
  <si>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</si>
  <si>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</si>
  <si>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</si>
  <si>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</si>
  <si>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</si>
  <si>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</si>
  <si>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</si>
  <si>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</si>
  <si>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</si>
  <si>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</si>
  <si>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</si>
  <si>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</si>
  <si>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</si>
  <si>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</si>
  <si>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</si>
  <si>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</si>
  <si>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</si>
  <si>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</si>
  <si>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</si>
  <si>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</si>
  <si>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</si>
  <si>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</si>
  <si>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</si>
  <si>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</si>
  <si>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</si>
  <si>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</si>
  <si>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</si>
  <si>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</si>
  <si>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</si>
  <si>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</si>
  <si>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</si>
  <si>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</si>
  <si>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</si>
  <si>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</si>
  <si>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</si>
  <si>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</si>
  <si>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</si>
  <si>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</si>
  <si>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</si>
  <si>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</si>
  <si>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</si>
  <si>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</si>
  <si>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</si>
  <si>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</si>
  <si>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</si>
  <si>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</si>
  <si>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</si>
  <si>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</si>
  <si>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</si>
  <si>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</si>
  <si>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</si>
  <si>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</si>
  <si>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</si>
  <si>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</si>
  <si>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</si>
  <si>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</si>
  <si>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</si>
  <si>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</si>
  <si>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</si>
  <si>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</si>
  <si>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</si>
  <si>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</si>
  <si>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</si>
  <si>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</si>
  <si>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</si>
  <si>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</si>
  <si>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</si>
  <si>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</si>
  <si>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</si>
  <si>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</si>
  <si>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</si>
  <si>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</si>
  <si>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</si>
  <si>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</si>
  <si>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</si>
  <si>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</si>
  <si>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</si>
  <si>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</si>
  <si>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</si>
  <si>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</si>
  <si>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</si>
  <si>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</si>
  <si>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</si>
  <si>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</si>
  <si>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</si>
  <si>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</si>
  <si>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</si>
  <si>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</si>
  <si>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</si>
  <si>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</si>
  <si>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</si>
  <si>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</si>
  <si>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</si>
  <si>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</si>
  <si>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</si>
  <si>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</si>
  <si>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</si>
  <si>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</si>
  <si>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</si>
  <si>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</si>
  <si>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</si>
  <si>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</si>
  <si>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</si>
  <si>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</si>
  <si>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</si>
  <si>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</si>
  <si>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</si>
  <si>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</si>
  <si>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</si>
  <si>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</si>
  <si>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</si>
  <si>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</si>
  <si>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</si>
  <si>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</si>
  <si>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</si>
  <si>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</si>
  <si>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</si>
  <si>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</si>
  <si>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</si>
  <si>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</si>
  <si>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</si>
  <si>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</si>
  <si>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</si>
  <si>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</si>
  <si>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</si>
  <si>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</si>
  <si>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</si>
  <si>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</si>
  <si>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</si>
  <si>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</si>
  <si>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</si>
  <si>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</si>
  <si>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</si>
  <si>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</si>
  <si>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</si>
  <si>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</si>
  <si>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</si>
  <si>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</si>
  <si>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</si>
  <si>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</si>
  <si>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</si>
  <si>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</si>
  <si>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</si>
  <si>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</si>
  <si>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</si>
  <si>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</si>
  <si>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</si>
  <si>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</si>
  <si>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</si>
  <si>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</si>
  <si>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</si>
  <si>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</si>
  <si>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</si>
  <si>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</si>
  <si>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</si>
  <si>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</si>
  <si>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</si>
  <si>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</si>
  <si>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</si>
  <si>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</si>
  <si>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</si>
  <si>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</si>
  <si>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</si>
  <si>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</si>
  <si>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</si>
  <si>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</si>
  <si>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</si>
  <si>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</si>
  <si>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</si>
  <si>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</si>
  <si>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</si>
  <si>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</si>
  <si>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</si>
  <si>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</si>
  <si>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</si>
  <si>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</si>
  <si>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</si>
  <si>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</si>
  <si>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</si>
  <si>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</si>
  <si>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</si>
  <si>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</si>
  <si>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</si>
  <si>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</si>
  <si>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</si>
  <si>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</si>
  <si>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</si>
  <si>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</si>
  <si>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</si>
  <si>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</si>
  <si>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</si>
  <si>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</si>
  <si>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</si>
  <si>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</si>
  <si>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</si>
  <si>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</si>
  <si>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</si>
  <si>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</si>
  <si>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</si>
  <si>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</si>
  <si>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</si>
  <si>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</si>
  <si>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</si>
  <si>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</si>
  <si>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</si>
  <si>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</si>
  <si>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</si>
  <si>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</si>
  <si>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</si>
  <si>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</si>
  <si>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</si>
  <si>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</si>
  <si>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</si>
  <si>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</si>
  <si>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</si>
  <si>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</si>
  <si>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</si>
  <si>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</si>
  <si>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</si>
  <si>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</si>
  <si>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</si>
  <si>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</si>
  <si>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</si>
  <si>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</si>
  <si>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</si>
  <si>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</si>
  <si>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</si>
  <si>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</si>
  <si>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</si>
  <si>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</si>
  <si>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</si>
  <si>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</si>
  <si>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</si>
  <si>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</si>
  <si>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</si>
  <si>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</si>
  <si>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</si>
  <si>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</si>
  <si>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</si>
  <si>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</si>
  <si>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</si>
  <si>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</si>
  <si>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</si>
  <si>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</si>
  <si>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</si>
  <si>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</si>
  <si>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</si>
  <si>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</si>
  <si>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</si>
  <si>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</si>
  <si>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</si>
  <si>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</si>
  <si>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</si>
  <si>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</si>
  <si>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</si>
  <si>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</si>
  <si>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</si>
  <si>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</si>
  <si>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</si>
  <si>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</si>
  <si>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</si>
  <si>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</si>
  <si>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</si>
  <si>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</si>
  <si>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</si>
  <si>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</si>
  <si>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</si>
  <si>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</si>
  <si>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</si>
  <si>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</si>
  <si>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</si>
  <si>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</si>
  <si>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</si>
  <si>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</si>
  <si>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</si>
  <si>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</si>
  <si>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</si>
  <si>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</si>
  <si>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</si>
  <si>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</si>
  <si>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</si>
  <si>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</si>
  <si>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</si>
  <si>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</si>
  <si>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</si>
  <si>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</si>
  <si>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</si>
  <si>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</si>
  <si>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</si>
  <si>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</si>
  <si>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</si>
  <si>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</si>
  <si>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</si>
  <si>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</si>
  <si>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</si>
  <si>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</si>
  <si>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</si>
  <si>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</si>
  <si>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</si>
  <si>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</si>
  <si>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</si>
  <si>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</si>
  <si>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</si>
  <si>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</si>
  <si>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</si>
  <si>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</si>
  <si>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</si>
  <si>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</si>
  <si>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</si>
  <si>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</si>
  <si>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</si>
  <si>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</si>
  <si>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</si>
  <si>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</si>
  <si>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</si>
  <si>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</si>
  <si>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</si>
  <si>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</si>
  <si>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</si>
  <si>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</si>
  <si>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</si>
  <si>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</si>
  <si>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</si>
  <si>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</si>
  <si>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</si>
  <si>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</si>
  <si>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</si>
  <si>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</si>
  <si>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</si>
  <si>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</si>
  <si>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</si>
  <si>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</si>
  <si>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</si>
  <si>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</si>
  <si>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</si>
  <si>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</si>
  <si>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</si>
  <si>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</si>
  <si>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</si>
  <si>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</si>
  <si>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</si>
  <si>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</si>
  <si>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</si>
  <si>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</si>
  <si>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</si>
  <si>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</si>
  <si>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</si>
  <si>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</si>
  <si>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</si>
  <si>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</si>
  <si>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</si>
  <si>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</si>
  <si>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</si>
  <si>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</si>
  <si>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</si>
  <si>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</si>
  <si>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</si>
  <si>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</si>
  <si>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</si>
  <si>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</si>
  <si>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</si>
  <si>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</si>
  <si>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</si>
  <si>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</si>
  <si>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</si>
  <si>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</si>
  <si>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</si>
  <si>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</si>
  <si>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</si>
  <si>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</si>
  <si>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</si>
  <si>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</si>
  <si>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</si>
  <si>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</si>
  <si>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</si>
  <si>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</si>
  <si>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</si>
  <si>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</si>
  <si>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</si>
  <si>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</si>
  <si>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</si>
  <si>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</si>
  <si>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</si>
  <si>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</si>
  <si>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</si>
  <si>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</si>
  <si>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</si>
  <si>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</si>
  <si>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</si>
  <si>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</si>
  <si>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</si>
  <si>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</si>
  <si>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</si>
  <si>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</si>
  <si>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</si>
  <si>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</si>
  <si>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</si>
  <si>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</si>
  <si>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</si>
  <si>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</si>
  <si>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</si>
  <si>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</si>
  <si>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</si>
  <si>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</si>
  <si>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</si>
  <si>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</si>
  <si>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</si>
  <si>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</si>
  <si>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</si>
  <si>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</si>
  <si>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</si>
  <si>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</si>
  <si>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</si>
  <si>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</si>
  <si>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</si>
  <si>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</si>
  <si>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</si>
  <si>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</si>
  <si>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</si>
  <si>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</si>
  <si>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</si>
  <si>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</si>
  <si>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</si>
  <si>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</si>
  <si>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</si>
  <si>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</si>
  <si>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</si>
  <si>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</si>
  <si>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</si>
  <si>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</si>
  <si>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</si>
  <si>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</si>
  <si>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</si>
  <si>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</si>
  <si>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</si>
  <si>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</si>
  <si>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</si>
  <si>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</si>
  <si>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</si>
  <si>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</si>
  <si>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</si>
  <si>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</si>
  <si>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</si>
  <si>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</si>
  <si>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</si>
  <si>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</si>
  <si>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</si>
  <si>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</si>
  <si>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</si>
  <si>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</si>
  <si>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</si>
  <si>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</si>
  <si>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</si>
  <si>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</si>
  <si>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</si>
  <si>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</si>
  <si>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</si>
  <si>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</si>
  <si>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</si>
  <si>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</si>
  <si>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</si>
  <si>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</si>
  <si>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</si>
  <si>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</si>
  <si>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</si>
  <si>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</si>
  <si>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</si>
  <si>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</si>
  <si>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</si>
  <si>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</si>
  <si>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</si>
  <si>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</si>
  <si>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</si>
  <si>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</si>
  <si>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</si>
  <si>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</si>
  <si>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</si>
  <si>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</si>
  <si>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</si>
  <si>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</si>
  <si>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</si>
  <si>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</si>
  <si>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</si>
  <si>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</si>
  <si>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</si>
  <si>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</si>
  <si>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</si>
  <si>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</si>
  <si>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</si>
  <si>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</si>
  <si>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</si>
  <si>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</si>
  <si>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</si>
  <si>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</si>
  <si>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</si>
  <si>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</si>
  <si>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</si>
  <si>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</si>
  <si>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</si>
  <si>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</si>
  <si>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</si>
  <si>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</si>
  <si>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</si>
  <si>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</si>
  <si>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</si>
  <si>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</si>
  <si>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</si>
  <si>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</si>
  <si>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</si>
  <si>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</si>
  <si>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</si>
  <si>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</si>
  <si>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</si>
  <si>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</si>
  <si>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</si>
  <si>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</si>
  <si>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</si>
  <si>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</si>
  <si>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</si>
  <si>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</si>
  <si>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</si>
  <si>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</si>
  <si>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</si>
  <si>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</si>
  <si>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</si>
  <si>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</si>
  <si>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</si>
  <si>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</si>
  <si>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</si>
  <si>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</si>
  <si>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</si>
  <si>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</si>
  <si>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</si>
  <si>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</si>
  <si>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</si>
  <si>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</si>
  <si>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</si>
  <si>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</si>
  <si>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</si>
  <si>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</si>
  <si>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</si>
  <si>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</si>
  <si>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</si>
  <si>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</si>
  <si>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</si>
  <si>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</si>
  <si>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</si>
  <si>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</si>
  <si>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</si>
  <si>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</si>
  <si>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</si>
  <si>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</si>
  <si>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</si>
  <si>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</si>
  <si>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</si>
  <si>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</si>
  <si>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</si>
  <si>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</si>
  <si>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</si>
  <si>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</si>
  <si>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</si>
  <si>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</si>
  <si>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</si>
  <si>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</si>
  <si>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</si>
  <si>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</si>
  <si>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</si>
  <si>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</si>
  <si>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</si>
  <si>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</si>
  <si>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</si>
  <si>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</si>
  <si>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</si>
  <si>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</si>
  <si>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</si>
  <si>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</si>
  <si>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</si>
  <si>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</si>
  <si>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</si>
  <si>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</si>
  <si>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</si>
  <si>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</si>
  <si>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</si>
  <si>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</si>
  <si>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</si>
  <si>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</si>
  <si>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</si>
  <si>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</si>
  <si>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</si>
  <si>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</si>
  <si>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</si>
  <si>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</si>
  <si>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</si>
  <si>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</si>
  <si>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</si>
  <si>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</si>
  <si>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</si>
  <si>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</si>
  <si>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</si>
  <si>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</si>
  <si>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</si>
  <si>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</si>
  <si>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</si>
  <si>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</si>
  <si>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</si>
  <si>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</si>
  <si>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</si>
  <si>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</si>
  <si>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</si>
  <si>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</si>
  <si>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</si>
  <si>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</si>
  <si>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</si>
  <si>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</si>
  <si>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</si>
  <si>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</si>
  <si>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</si>
  <si>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</si>
  <si>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</si>
  <si>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</si>
  <si>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</si>
  <si>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</si>
  <si>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</si>
  <si>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</si>
  <si>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</si>
  <si>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</si>
  <si>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</si>
  <si>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</si>
  <si>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</si>
  <si>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</si>
  <si>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</si>
  <si>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</si>
  <si>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</si>
  <si>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</si>
  <si>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</si>
  <si>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</si>
  <si>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</si>
  <si>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</si>
  <si>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</si>
  <si>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</si>
  <si>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</si>
  <si>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</si>
  <si>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</si>
  <si>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</si>
  <si>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</si>
  <si>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</si>
  <si>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</si>
  <si>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</si>
  <si>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</si>
  <si>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</si>
  <si>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</si>
  <si>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</si>
  <si>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</si>
  <si>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</si>
  <si>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</si>
  <si>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</si>
  <si>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</si>
  <si>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</si>
  <si>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</si>
  <si>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</si>
  <si>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</si>
  <si>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</si>
  <si>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</si>
  <si>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</si>
  <si>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</si>
  <si>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</si>
  <si>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</si>
  <si>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</si>
  <si>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</si>
  <si>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</si>
  <si>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</si>
  <si>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</si>
  <si>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</si>
  <si>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</si>
  <si>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</si>
  <si>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</si>
  <si>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</si>
  <si>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</si>
  <si>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</si>
  <si>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</si>
  <si>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</si>
  <si>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</si>
  <si>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</si>
  <si>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</si>
  <si>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</si>
  <si>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</si>
  <si>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</si>
  <si>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</si>
  <si>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</si>
  <si>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</si>
  <si>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</si>
  <si>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</si>
  <si>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</si>
  <si>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</si>
  <si>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</si>
  <si>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</si>
  <si>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</si>
  <si>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</si>
  <si>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</si>
  <si>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</si>
  <si>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</si>
  <si>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</si>
  <si>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</si>
  <si>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</si>
  <si>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</si>
  <si>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</si>
  <si>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</si>
  <si>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</si>
  <si>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</si>
  <si>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</si>
  <si>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</si>
  <si>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</si>
  <si>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</si>
  <si>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</si>
  <si>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</si>
  <si>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</si>
  <si>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</si>
  <si>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</si>
  <si>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</si>
  <si>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</si>
  <si>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</si>
  <si>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</si>
  <si>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</si>
  <si>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</si>
  <si>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</si>
  <si>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</si>
  <si>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</si>
  <si>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</si>
  <si>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</si>
  <si>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</si>
  <si>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</si>
  <si>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</si>
  <si>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</si>
  <si>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</si>
  <si>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</si>
  <si>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</si>
  <si>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</si>
  <si>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</si>
  <si>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</si>
  <si>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</si>
  <si>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</si>
  <si>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</si>
  <si>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</si>
  <si>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</si>
  <si>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</si>
  <si>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</si>
  <si>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</si>
  <si>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</si>
  <si>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</si>
  <si>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</si>
  <si>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</si>
  <si>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</si>
  <si>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</si>
  <si>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</si>
  <si>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</si>
  <si>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</si>
  <si>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</si>
  <si>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</si>
  <si>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</si>
  <si>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</si>
  <si>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</si>
  <si>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</si>
  <si>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</si>
  <si>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</si>
  <si>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</si>
  <si>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</si>
  <si>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</si>
  <si>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</si>
  <si>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</si>
  <si>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</si>
  <si>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</si>
  <si>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</si>
  <si>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</si>
  <si>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</si>
  <si>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</si>
  <si>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</si>
  <si>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</si>
  <si>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</si>
  <si>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</si>
  <si>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</si>
  <si>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</si>
  <si>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</si>
  <si>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</si>
  <si>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</si>
  <si>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</si>
  <si>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</si>
  <si>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</si>
  <si>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</si>
  <si>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</si>
  <si>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</si>
  <si>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</si>
  <si>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</si>
  <si>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</si>
  <si>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</si>
  <si>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</si>
  <si>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</si>
  <si>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</si>
  <si>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</si>
  <si>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</si>
  <si>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</si>
  <si>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</si>
  <si>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</si>
  <si>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</si>
  <si>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</si>
  <si>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</si>
  <si>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</si>
  <si>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</si>
  <si>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</si>
  <si>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</si>
  <si>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</si>
  <si>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</si>
  <si>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</si>
  <si>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</si>
  <si>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</si>
  <si>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</si>
  <si>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</si>
  <si>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</si>
  <si>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</si>
  <si>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</si>
  <si>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</si>
  <si>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</si>
  <si>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</si>
  <si>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</si>
  <si>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</si>
  <si>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</si>
  <si>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</si>
  <si>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</si>
  <si>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</si>
  <si>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</si>
  <si>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</si>
  <si>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</si>
  <si>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</si>
  <si>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</si>
  <si>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</si>
  <si>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</si>
  <si>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</si>
  <si>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</si>
  <si>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</si>
  <si>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</si>
  <si>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</si>
  <si>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</si>
  <si>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</si>
  <si>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</si>
  <si>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</si>
  <si>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</si>
  <si>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</si>
  <si>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</si>
  <si>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</si>
  <si>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</si>
  <si>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</si>
  <si>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</si>
  <si>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</si>
  <si>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</si>
  <si>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</si>
  <si>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</si>
  <si>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</si>
  <si>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</si>
  <si>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</si>
  <si>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</si>
  <si>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</si>
  <si>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</si>
  <si>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</si>
  <si>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</si>
  <si>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</si>
  <si>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</si>
  <si>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</si>
  <si>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</si>
  <si>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</si>
  <si>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</si>
  <si>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</si>
  <si>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</si>
  <si>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</si>
  <si>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</si>
  <si>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</si>
  <si>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</si>
  <si>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</si>
  <si>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</si>
  <si>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</si>
  <si>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</si>
  <si>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</si>
  <si>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</si>
  <si>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</si>
  <si>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</si>
  <si>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</si>
  <si>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</si>
  <si>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</si>
  <si>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</si>
  <si>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</si>
  <si>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</si>
  <si>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</si>
  <si>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</si>
  <si>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</si>
  <si>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</si>
  <si>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</si>
  <si>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</si>
  <si>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</si>
  <si>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</si>
  <si>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</si>
  <si>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</si>
  <si>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</si>
  <si>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</si>
  <si>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</si>
  <si>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</si>
  <si>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</si>
  <si>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</si>
  <si>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</si>
  <si>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</si>
  <si>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</si>
  <si>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</si>
  <si>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</si>
  <si>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</si>
  <si>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</si>
  <si>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</si>
  <si>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</si>
  <si>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</si>
  <si>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</si>
  <si>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</si>
  <si>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</si>
  <si>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</si>
  <si>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</si>
  <si>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</si>
  <si>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</si>
  <si>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</si>
  <si>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</si>
  <si>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</si>
  <si>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</si>
  <si>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</si>
  <si>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</si>
  <si>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</si>
  <si>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</si>
  <si>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</si>
  <si>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</si>
  <si>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</si>
  <si>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</si>
  <si>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</si>
  <si>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</si>
  <si>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</si>
  <si>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</si>
  <si>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</si>
  <si>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</si>
  <si>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</si>
  <si>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</si>
  <si>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</si>
  <si>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</si>
  <si>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</si>
  <si>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</si>
  <si>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</si>
  <si>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</si>
  <si>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</si>
  <si>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</si>
  <si>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</si>
  <si>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</si>
  <si>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</si>
  <si>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</si>
  <si>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</si>
  <si>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</si>
  <si>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</si>
  <si>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</si>
  <si>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</si>
  <si>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</si>
  <si>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</si>
  <si>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</si>
  <si>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</si>
  <si>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</si>
  <si>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</si>
  <si>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</si>
  <si>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</si>
  <si>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</si>
  <si>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</si>
  <si>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</si>
  <si>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</si>
  <si>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</si>
  <si>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</si>
  <si>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</si>
  <si>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</si>
  <si>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</si>
  <si>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</si>
  <si>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</si>
  <si>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</si>
  <si>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</si>
  <si>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</si>
  <si>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</si>
  <si>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</si>
  <si>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</si>
  <si>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</si>
  <si>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</si>
  <si>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</si>
  <si>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</si>
  <si>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</si>
  <si>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</si>
  <si>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</si>
  <si>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</si>
  <si>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</si>
  <si>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</si>
  <si>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</si>
  <si>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</si>
  <si>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</si>
  <si>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</si>
  <si>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</si>
  <si>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</si>
  <si>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</si>
  <si>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</si>
  <si>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</si>
  <si>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</si>
  <si>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</si>
  <si>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</si>
  <si>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</si>
  <si>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</si>
  <si>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</si>
  <si>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</si>
  <si>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</si>
  <si>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</si>
  <si>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</si>
  <si>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</si>
  <si>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</si>
  <si>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</si>
  <si>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</si>
  <si>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</si>
  <si>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</si>
  <si>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</si>
  <si>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</si>
  <si>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</si>
  <si>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</si>
  <si>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</si>
  <si>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</si>
  <si>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</si>
  <si>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</si>
  <si>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</si>
  <si>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</si>
  <si>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</si>
  <si>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</si>
  <si>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</si>
  <si>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</si>
  <si>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</si>
  <si>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</si>
  <si>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</si>
  <si>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</si>
  <si>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</si>
  <si>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</si>
  <si>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</si>
  <si>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</si>
  <si>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</si>
  <si>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</si>
  <si>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</si>
  <si>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</si>
  <si>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</si>
  <si>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</si>
  <si>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</si>
  <si>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</si>
  <si>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</si>
  <si>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</si>
  <si>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</si>
  <si>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</si>
  <si>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</si>
  <si>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</si>
  <si>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</si>
  <si>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</si>
  <si>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</si>
  <si>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</si>
  <si>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</si>
  <si>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</si>
  <si>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</si>
  <si>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</si>
  <si>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</si>
  <si>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</si>
  <si>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</si>
  <si>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</si>
  <si>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</si>
  <si>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</si>
  <si>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</si>
  <si>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</si>
  <si>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</si>
  <si>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</si>
  <si>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</si>
  <si>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</si>
  <si>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</si>
  <si>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</si>
  <si>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</si>
  <si>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</si>
  <si>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</si>
  <si>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</si>
  <si>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</si>
  <si>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</si>
  <si>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</si>
  <si>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</si>
  <si>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</si>
  <si>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</si>
  <si>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</si>
  <si>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</si>
  <si>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</si>
  <si>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</si>
  <si>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</si>
  <si>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</si>
  <si>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</si>
  <si>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</si>
  <si>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</si>
  <si>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</si>
  <si>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</si>
  <si>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</si>
  <si>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</si>
  <si>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</si>
  <si>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</si>
  <si>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</si>
  <si>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</si>
  <si>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</si>
  <si>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</si>
  <si>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</si>
  <si>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</si>
  <si>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</si>
  <si>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</si>
  <si>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</si>
  <si>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</si>
  <si>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</si>
  <si>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</si>
  <si>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</si>
  <si>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</si>
  <si>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</si>
  <si>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</si>
  <si>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</si>
  <si>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</si>
  <si>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</si>
  <si>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</si>
  <si>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</si>
  <si>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</si>
  <si>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</si>
  <si>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</si>
  <si>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</si>
  <si>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</si>
  <si>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</si>
  <si>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</si>
  <si>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</si>
  <si>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</si>
  <si>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</si>
  <si>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</si>
  <si>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</si>
  <si>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</si>
  <si>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</si>
  <si>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</si>
  <si>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</si>
  <si>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</si>
  <si>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</si>
  <si>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</si>
  <si>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</si>
  <si>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</si>
  <si>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</si>
  <si>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</si>
  <si>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</si>
  <si>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</si>
  <si>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</si>
  <si>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</si>
  <si>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</si>
  <si>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</si>
  <si>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</si>
  <si>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</si>
  <si>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</si>
  <si>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</si>
  <si>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</si>
  <si>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</si>
  <si>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</si>
  <si>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</si>
  <si>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</si>
  <si>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</si>
  <si>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</si>
  <si>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</si>
  <si>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</si>
  <si>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</si>
  <si>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</si>
  <si>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</si>
  <si>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</si>
  <si>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</si>
  <si>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</si>
  <si>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</si>
  <si>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</si>
  <si>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</si>
  <si>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</si>
  <si>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</si>
  <si>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</si>
  <si>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</si>
  <si>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</si>
  <si>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</si>
  <si>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</si>
  <si>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</si>
  <si>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</si>
  <si>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</si>
  <si>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</si>
  <si>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</si>
  <si>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</si>
  <si>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</si>
  <si>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</si>
  <si>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</si>
  <si>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</si>
  <si>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</si>
  <si>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</si>
  <si>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</si>
  <si>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</si>
  <si>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</si>
  <si>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</si>
  <si>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</si>
  <si>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</si>
  <si>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</si>
  <si>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</si>
  <si>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</si>
  <si>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</si>
  <si>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</si>
  <si>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</si>
  <si>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</si>
  <si>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</si>
  <si>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</si>
  <si>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</si>
  <si>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</si>
  <si>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</si>
  <si>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</si>
  <si>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</si>
  <si>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</si>
  <si>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</si>
  <si>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</si>
  <si>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</si>
  <si>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</si>
  <si>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</si>
  <si>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</si>
  <si>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</si>
  <si>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</si>
  <si>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</si>
  <si>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</si>
  <si>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</si>
  <si>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</si>
  <si>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</si>
  <si>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</si>
  <si>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</si>
  <si>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</si>
  <si>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</si>
  <si>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</si>
  <si>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</si>
  <si>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</si>
  <si>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</si>
  <si>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</si>
  <si>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</si>
  <si>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</si>
  <si>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</si>
  <si>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</si>
  <si>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</si>
  <si>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</si>
  <si>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</si>
  <si>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</si>
  <si>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</si>
  <si>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</si>
  <si>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</si>
  <si>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</si>
  <si>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</si>
  <si>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</si>
  <si>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</si>
  <si>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</si>
  <si>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</si>
  <si>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</si>
  <si>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</si>
  <si>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</si>
  <si>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</si>
  <si>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</si>
  <si>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</si>
  <si>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</si>
  <si>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</si>
  <si>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</si>
  <si>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</si>
  <si>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</si>
  <si>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</si>
  <si>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</si>
  <si>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</si>
  <si>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</si>
  <si>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</si>
  <si>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</si>
  <si>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</si>
  <si>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</si>
  <si>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</si>
  <si>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</si>
  <si>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</si>
  <si>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</si>
  <si>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</si>
  <si>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</si>
  <si>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</si>
  <si>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</si>
  <si>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</si>
  <si>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</si>
  <si>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</si>
  <si>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</si>
  <si>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</si>
  <si>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</si>
  <si>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</si>
  <si>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</si>
  <si>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</si>
  <si>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</si>
  <si>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</si>
  <si>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</si>
  <si>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</si>
  <si>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</si>
  <si>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</si>
  <si>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</si>
  <si>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</si>
  <si>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</si>
  <si>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</si>
  <si>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</si>
  <si>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</si>
  <si>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</si>
  <si>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</si>
  <si>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</si>
  <si>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</si>
  <si>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</si>
  <si>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</si>
  <si>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</si>
  <si>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</si>
  <si>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</si>
  <si>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</si>
  <si>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</si>
  <si>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</si>
  <si>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</si>
  <si>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</si>
  <si>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</si>
  <si>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</si>
  <si>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</si>
  <si>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</si>
  <si>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</si>
  <si>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</si>
  <si>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</si>
  <si>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</si>
  <si>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</si>
  <si>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</si>
  <si>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</si>
  <si>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</si>
  <si>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</si>
  <si>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</si>
  <si>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</si>
  <si>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</si>
  <si>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</si>
  <si>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</si>
  <si>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</si>
  <si>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</si>
  <si>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</si>
  <si>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</si>
  <si>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</si>
  <si>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</si>
  <si>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</si>
  <si>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</si>
  <si>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</si>
  <si>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</si>
  <si>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</si>
  <si>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</si>
  <si>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</si>
  <si>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</si>
  <si>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</si>
  <si>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</si>
  <si>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</si>
  <si>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</si>
  <si>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</si>
  <si>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</si>
  <si>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</si>
  <si>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</si>
  <si>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</si>
  <si>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</si>
  <si>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</si>
  <si>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</si>
  <si>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</si>
  <si>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</si>
  <si>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</si>
  <si>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</si>
  <si>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</si>
  <si>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</si>
  <si>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</si>
  <si>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</si>
  <si>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</si>
  <si>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</si>
  <si>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</si>
  <si>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</si>
  <si>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</si>
  <si>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</si>
  <si>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</si>
  <si>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</si>
  <si>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</si>
  <si>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</si>
  <si>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</si>
  <si>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</si>
  <si>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</si>
  <si>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</si>
  <si>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</si>
  <si>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</si>
  <si>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</si>
  <si>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</si>
  <si>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</si>
  <si>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</si>
  <si>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</si>
  <si>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</si>
  <si>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</si>
  <si>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</si>
  <si>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</si>
  <si>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</si>
  <si>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</si>
  <si>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</si>
  <si>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</si>
  <si>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</si>
  <si>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</si>
  <si>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</si>
  <si>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</si>
  <si>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</si>
  <si>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</si>
  <si>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</si>
  <si>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</si>
  <si>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</si>
  <si>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</si>
  <si>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</si>
  <si>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</si>
  <si>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</si>
  <si>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</si>
  <si>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</si>
  <si>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</si>
  <si>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</si>
  <si>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</si>
  <si>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</si>
  <si>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</si>
  <si>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</si>
  <si>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</si>
  <si>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</si>
  <si>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</si>
  <si>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</si>
  <si>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</si>
  <si>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</si>
  <si>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</si>
  <si>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</si>
  <si>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</si>
  <si>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</si>
  <si>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</si>
  <si>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</si>
  <si>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</si>
  <si>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</si>
  <si>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</si>
  <si>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</si>
  <si>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</si>
  <si>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</si>
  <si>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</si>
  <si>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</si>
  <si>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</si>
  <si>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</si>
  <si>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</si>
  <si>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</si>
  <si>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</si>
  <si>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</si>
  <si>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</si>
  <si>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</si>
  <si>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</si>
  <si>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</si>
  <si>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</si>
  <si>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</si>
  <si>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</si>
  <si>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</si>
  <si>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</si>
  <si>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</si>
  <si>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</si>
  <si>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</si>
  <si>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</si>
  <si>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</si>
  <si>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</si>
  <si>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</si>
  <si>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</si>
  <si>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</si>
  <si>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</si>
  <si>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</si>
  <si>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</si>
  <si>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</si>
  <si>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</si>
  <si>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</si>
  <si>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</si>
  <si>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</si>
  <si>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</si>
  <si>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</si>
  <si>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</si>
  <si>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</si>
  <si>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</si>
  <si>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</si>
  <si>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</si>
  <si>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</si>
  <si>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</si>
  <si>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</si>
  <si>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</si>
  <si>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</si>
  <si>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</si>
  <si>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</si>
  <si>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</si>
  <si>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</si>
  <si>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</si>
  <si>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</si>
  <si>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</si>
  <si>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</si>
  <si>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</si>
  <si>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</si>
  <si>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</si>
  <si>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</si>
  <si>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</si>
  <si>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</si>
  <si>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</si>
  <si>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</si>
  <si>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</si>
  <si>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</si>
  <si>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</si>
  <si>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</si>
  <si>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</si>
  <si>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</si>
  <si>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</si>
  <si>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</si>
  <si>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</si>
  <si>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</si>
  <si>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</si>
  <si>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</si>
  <si>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</si>
  <si>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</si>
  <si>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</si>
  <si>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</si>
  <si>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</si>
  <si>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</si>
  <si>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</si>
  <si>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</si>
  <si>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</si>
  <si>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</si>
  <si>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</si>
  <si>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</si>
  <si>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</si>
  <si>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</si>
  <si>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</si>
  <si>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</si>
  <si>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</si>
  <si>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</si>
  <si>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</si>
  <si>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</si>
  <si>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</si>
  <si>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</si>
  <si>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</si>
  <si>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</si>
  <si>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</si>
  <si>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</si>
  <si>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</si>
  <si>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</si>
  <si>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</si>
  <si>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</si>
  <si>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</si>
  <si>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</si>
  <si>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</si>
  <si>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</si>
  <si>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</si>
  <si>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</si>
  <si>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</si>
  <si>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</si>
  <si>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</si>
  <si>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</si>
  <si>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</si>
  <si>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</si>
  <si>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</si>
  <si>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</si>
  <si>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</si>
  <si>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</si>
  <si>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</si>
  <si>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</si>
  <si>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</si>
  <si>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</si>
  <si>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</si>
  <si>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</si>
  <si>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</si>
  <si>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</si>
  <si>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</si>
  <si>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</si>
  <si>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</si>
  <si>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</si>
  <si>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</si>
  <si>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</si>
  <si>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</si>
  <si>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</si>
  <si>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</si>
  <si>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</si>
  <si>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</si>
  <si>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</si>
  <si>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</si>
  <si>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</si>
  <si>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</si>
  <si>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</si>
  <si>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</si>
  <si>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</si>
  <si>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</si>
  <si>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</si>
  <si>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</si>
  <si>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</si>
  <si>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</si>
  <si>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</si>
  <si>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</si>
  <si>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</si>
  <si>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</si>
  <si>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</si>
  <si>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</si>
  <si>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</si>
  <si>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</si>
  <si>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</si>
  <si>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</si>
  <si>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</si>
  <si>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</si>
  <si>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</si>
  <si>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</si>
  <si>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</si>
  <si>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</si>
  <si>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</si>
  <si>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</si>
  <si>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</si>
  <si>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</si>
  <si>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</si>
  <si>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</si>
  <si>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</si>
  <si>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</si>
  <si>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</si>
  <si>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</si>
  <si>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</si>
  <si>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</si>
  <si>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</si>
  <si>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</si>
  <si>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</si>
  <si>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</si>
  <si>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</si>
  <si>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</si>
  <si>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</si>
  <si>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</si>
  <si>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</si>
  <si>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</si>
  <si>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</si>
  <si>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</si>
  <si>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</si>
  <si>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</si>
  <si>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</si>
  <si>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</si>
  <si>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</si>
  <si>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</si>
  <si>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</si>
  <si>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</si>
  <si>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</si>
  <si>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</si>
  <si>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</si>
  <si>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</si>
  <si>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</si>
  <si>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</si>
  <si>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</si>
  <si>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</si>
  <si>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</si>
  <si>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</si>
  <si>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</si>
  <si>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</si>
  <si>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</si>
  <si>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</si>
  <si>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</si>
  <si>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</si>
  <si>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</si>
  <si>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</si>
  <si>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</si>
  <si>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</si>
  <si>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</si>
  <si>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</si>
  <si>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</si>
  <si>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</si>
  <si>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</si>
  <si>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</si>
  <si>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</si>
  <si>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</si>
  <si>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</si>
  <si>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</si>
  <si>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</si>
  <si>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</si>
  <si>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</si>
  <si>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</si>
  <si>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</si>
  <si>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</si>
  <si>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</si>
  <si>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</si>
  <si>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</si>
  <si>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</si>
  <si>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</si>
  <si>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</si>
  <si>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</si>
  <si>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</si>
  <si>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</si>
  <si>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</si>
  <si>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</si>
  <si>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</si>
  <si>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</si>
  <si>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</si>
  <si>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</si>
  <si>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</si>
  <si>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</si>
  <si>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</si>
  <si>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</si>
  <si>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</si>
  <si>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</si>
  <si>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</si>
  <si>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</si>
  <si>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</si>
  <si>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</si>
  <si>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</si>
  <si>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</si>
  <si>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</si>
  <si>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</si>
  <si>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</si>
  <si>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</si>
  <si>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</si>
  <si>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</si>
  <si>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</si>
  <si>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</si>
  <si>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</si>
  <si>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</si>
  <si>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</si>
  <si>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</si>
  <si>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</si>
  <si>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</si>
  <si>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</si>
  <si>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</si>
  <si>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</si>
  <si>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</si>
  <si>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</si>
  <si>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</si>
  <si>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</si>
  <si>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</si>
  <si>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</si>
  <si>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</si>
  <si>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</si>
  <si>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</si>
  <si>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</si>
  <si>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</si>
  <si>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</si>
  <si>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</si>
  <si>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</si>
  <si>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</si>
  <si>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</si>
  <si>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</si>
  <si>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</si>
  <si>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</si>
  <si>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</si>
  <si>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</si>
  <si>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</si>
  <si>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</si>
  <si>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</si>
  <si>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</si>
  <si>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</si>
  <si>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</si>
  <si>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</si>
  <si>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</si>
  <si>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</si>
  <si>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</si>
  <si>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</si>
  <si>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</si>
  <si>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</si>
  <si>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</si>
  <si>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</si>
  <si>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</si>
  <si>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</si>
  <si>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</si>
  <si>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</si>
  <si>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</si>
  <si>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</si>
  <si>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</si>
  <si>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</si>
  <si>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</si>
  <si>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</si>
  <si>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</si>
  <si>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</si>
  <si>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</si>
  <si>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</si>
  <si>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</si>
  <si>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</si>
  <si>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</si>
  <si>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</si>
  <si>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</si>
  <si>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</si>
  <si>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</si>
  <si>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</si>
  <si>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</si>
  <si>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</si>
  <si>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</si>
  <si>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</si>
  <si>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</si>
  <si>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</si>
  <si>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</si>
  <si>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</si>
  <si>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</si>
  <si>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</si>
  <si>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</si>
  <si>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</si>
  <si>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</si>
  <si>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</si>
  <si>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</si>
  <si>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</si>
  <si>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</si>
  <si>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</si>
  <si>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</si>
  <si>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</si>
  <si>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</si>
  <si>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</si>
  <si>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</si>
  <si>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</si>
  <si>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</si>
  <si>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</si>
  <si>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</si>
  <si>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</si>
  <si>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</si>
  <si>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</si>
  <si>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</si>
  <si>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</si>
  <si>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</si>
  <si>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</si>
  <si>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</si>
  <si>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</si>
  <si>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</si>
  <si>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</si>
  <si>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</si>
  <si>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</si>
  <si>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</si>
  <si>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</si>
  <si>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</si>
  <si>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</si>
  <si>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</si>
  <si>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</si>
  <si>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</si>
  <si>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</si>
  <si>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</si>
  <si>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</si>
  <si>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</si>
  <si>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</si>
  <si>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</si>
  <si>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</si>
  <si>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</si>
  <si>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</si>
  <si>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</si>
  <si>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</si>
  <si>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</si>
  <si>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</si>
  <si>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</si>
  <si>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</si>
  <si>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</si>
  <si>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</si>
  <si>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</si>
  <si>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</si>
  <si>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</si>
  <si>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</si>
  <si>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</si>
  <si>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</si>
  <si>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</si>
  <si>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</si>
  <si>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</si>
  <si>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</si>
  <si>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</si>
  <si>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</si>
  <si>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</si>
  <si>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</si>
  <si>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</si>
  <si>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</si>
  <si>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</si>
  <si>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</si>
  <si>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</si>
  <si>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</si>
  <si>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</si>
  <si>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</si>
  <si>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</si>
  <si>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</si>
  <si>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</si>
  <si>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</si>
  <si>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</si>
  <si>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</si>
  <si>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</si>
  <si>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</si>
  <si>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</si>
  <si>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</si>
  <si>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</si>
  <si>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</si>
  <si>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</si>
  <si>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</si>
  <si>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</si>
  <si>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</si>
  <si>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</si>
  <si>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</si>
  <si>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</si>
  <si>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</si>
  <si>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</si>
  <si>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</si>
  <si>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</si>
  <si>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</si>
  <si>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</si>
  <si>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</si>
  <si>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</si>
  <si>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</si>
  <si>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</si>
  <si>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</si>
  <si>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</si>
  <si>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</si>
  <si>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</si>
  <si>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</si>
  <si>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</si>
  <si>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</si>
  <si>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</si>
  <si>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</si>
  <si>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</si>
  <si>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</si>
  <si>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</si>
  <si>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</si>
  <si>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</si>
  <si>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</si>
  <si>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</si>
  <si>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</si>
  <si>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</si>
  <si>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</si>
  <si>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</si>
  <si>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</si>
  <si>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</si>
  <si>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</si>
  <si>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</si>
  <si>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</si>
  <si>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</si>
  <si>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</si>
  <si>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</si>
  <si>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</si>
  <si>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</si>
  <si>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</si>
  <si>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</si>
  <si>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</si>
  <si>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</si>
  <si>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</si>
  <si>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</si>
  <si>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</si>
  <si>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</si>
  <si>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</si>
  <si>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</si>
  <si>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</si>
  <si>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</si>
  <si>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</si>
  <si>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</si>
  <si>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</si>
  <si>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</si>
  <si>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</si>
  <si>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</si>
  <si>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</si>
  <si>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</si>
  <si>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</si>
  <si>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</si>
  <si>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</si>
  <si>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</si>
  <si>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</si>
  <si>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</si>
  <si>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</si>
  <si>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</si>
  <si>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</si>
  <si>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</si>
  <si>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</si>
  <si>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</si>
  <si>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</si>
  <si>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</si>
  <si>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</si>
  <si>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</si>
  <si>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</si>
  <si>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</si>
  <si>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</si>
  <si>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</si>
  <si>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</si>
  <si>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</si>
  <si>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</si>
  <si>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</si>
  <si>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</si>
  <si>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</si>
  <si>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</si>
  <si>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</si>
  <si>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</si>
  <si>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</si>
  <si>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</si>
  <si>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</si>
  <si>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</si>
  <si>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</si>
  <si>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</si>
  <si>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</si>
  <si>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</si>
  <si>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</si>
  <si>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</si>
  <si>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</si>
  <si>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</si>
  <si>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</si>
  <si>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</si>
  <si>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</si>
  <si>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</si>
  <si>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</si>
  <si>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</si>
  <si>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</si>
  <si>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</si>
  <si>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</si>
  <si>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</si>
  <si>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</si>
  <si>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</si>
  <si>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</si>
  <si>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</si>
  <si>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</si>
  <si>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</si>
  <si>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</si>
  <si>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</si>
  <si>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</si>
  <si>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</si>
  <si>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</si>
  <si>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</si>
  <si>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</si>
  <si>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</si>
  <si>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</si>
  <si>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</si>
  <si>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</si>
  <si>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</si>
  <si>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</si>
  <si>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</si>
  <si>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</si>
  <si>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</si>
  <si>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</si>
  <si>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</si>
  <si>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</si>
  <si>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</si>
  <si>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</si>
  <si>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</si>
  <si>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</si>
  <si>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</si>
  <si>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</si>
  <si>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</si>
  <si>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</si>
  <si>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</si>
  <si>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</si>
  <si>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</si>
  <si>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</si>
  <si>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</si>
  <si>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</si>
  <si>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</si>
  <si>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</si>
  <si>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</si>
  <si>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</si>
  <si>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</si>
  <si>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</si>
  <si>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</si>
  <si>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</si>
  <si>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</si>
  <si>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</si>
  <si>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</si>
  <si>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</si>
  <si>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</si>
  <si>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</si>
  <si>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</si>
  <si>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</si>
  <si>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</si>
  <si>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</si>
  <si>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</si>
  <si>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</si>
  <si>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</si>
  <si>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</si>
  <si>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</si>
  <si>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</si>
  <si>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</si>
  <si>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</si>
  <si>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</si>
  <si>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</si>
  <si>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</si>
  <si>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</si>
  <si>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</si>
  <si>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</si>
  <si>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</si>
  <si>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</si>
  <si>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</si>
  <si>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</si>
  <si>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</si>
  <si>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</si>
  <si>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</si>
  <si>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</si>
  <si>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</si>
  <si>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</si>
  <si>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</si>
  <si>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</si>
  <si>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</si>
  <si>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</si>
  <si>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</si>
  <si>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</si>
  <si>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</si>
  <si>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</si>
  <si>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</si>
  <si>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</si>
  <si>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</si>
  <si>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</si>
  <si>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</si>
  <si>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</si>
  <si>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</si>
  <si>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</si>
  <si>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</si>
  <si>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</si>
  <si>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</si>
  <si>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</si>
  <si>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</si>
  <si>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</si>
  <si>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</si>
  <si>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</si>
  <si>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</si>
  <si>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</si>
  <si>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</si>
  <si>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</si>
  <si>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</si>
  <si>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</si>
  <si>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</si>
  <si>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</si>
  <si>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</si>
  <si>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</si>
  <si>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</si>
  <si>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</si>
  <si>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</si>
  <si>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</si>
  <si>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</si>
  <si>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</si>
  <si>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</si>
  <si>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</si>
  <si>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</si>
  <si>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</si>
  <si>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</si>
  <si>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</si>
  <si>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</si>
  <si>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</si>
  <si>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</si>
  <si>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</si>
  <si>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</si>
  <si>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</si>
  <si>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</si>
  <si>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</si>
  <si>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</si>
  <si>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</si>
  <si>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</si>
  <si>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</si>
  <si>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</si>
  <si>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</si>
  <si>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</si>
  <si>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</si>
  <si>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</si>
  <si>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</si>
  <si>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</si>
  <si>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</si>
  <si>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</si>
  <si>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</si>
  <si>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</si>
  <si>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</si>
  <si>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</si>
  <si>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</si>
  <si>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</si>
  <si>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</si>
  <si>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</si>
  <si>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</si>
  <si>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</si>
  <si>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</si>
  <si>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</si>
  <si>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</si>
  <si>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</si>
  <si>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</si>
  <si>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</si>
  <si>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</si>
  <si>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</si>
  <si>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</si>
  <si>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</si>
  <si>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</si>
  <si>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</si>
  <si>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</si>
  <si>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</si>
  <si>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</si>
  <si>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</si>
  <si>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</si>
  <si>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</si>
  <si>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</si>
  <si>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</si>
  <si>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</si>
  <si>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</si>
  <si>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</si>
  <si>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</si>
  <si>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</si>
  <si>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</si>
  <si>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</si>
  <si>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</si>
  <si>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</si>
  <si>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</si>
  <si>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</si>
  <si>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</si>
  <si>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</si>
  <si>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</si>
  <si>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</si>
  <si>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</si>
  <si>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</si>
  <si>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</si>
  <si>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</si>
  <si>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</si>
  <si>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</si>
  <si>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</si>
  <si>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</si>
  <si>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</si>
  <si>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</si>
  <si>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</si>
  <si>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</si>
  <si>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</si>
  <si>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</si>
  <si>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</si>
  <si>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</si>
  <si>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</si>
  <si>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</si>
  <si>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</si>
  <si>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</si>
  <si>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</si>
  <si>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</si>
  <si>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</si>
  <si>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</si>
  <si>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</si>
  <si>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</si>
  <si>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</si>
  <si>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</si>
  <si>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</si>
  <si>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</si>
  <si>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</si>
  <si>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</si>
  <si>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</si>
  <si>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</si>
  <si>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</si>
  <si>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</si>
  <si>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</si>
  <si>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</si>
  <si>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</si>
  <si>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</si>
  <si>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</si>
  <si>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</si>
  <si>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</si>
  <si>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</si>
  <si>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</si>
  <si>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</si>
  <si>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</si>
  <si>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</si>
  <si>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</si>
  <si>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</si>
  <si>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</si>
  <si>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</si>
  <si>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</si>
  <si>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</si>
  <si>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</si>
  <si>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</si>
  <si>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</si>
  <si>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</si>
  <si>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</si>
  <si>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</si>
  <si>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</si>
  <si>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</si>
  <si>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</si>
  <si>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</si>
  <si>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</si>
  <si>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</si>
  <si>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</si>
  <si>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</si>
  <si>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</si>
  <si>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</si>
  <si>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</si>
  <si>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</si>
  <si>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</si>
  <si>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</si>
  <si>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</si>
  <si>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</si>
  <si>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</si>
  <si>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</si>
  <si>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</si>
  <si>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</si>
  <si>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</si>
  <si>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</si>
  <si>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</si>
  <si>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</si>
  <si>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</si>
  <si>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</si>
  <si>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</si>
  <si>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</si>
  <si>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</si>
  <si>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</si>
  <si>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</si>
  <si>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</si>
  <si>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</si>
  <si>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</si>
  <si>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</si>
  <si>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</si>
  <si>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</si>
  <si>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</si>
  <si>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</si>
  <si>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</si>
  <si>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</si>
  <si>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</si>
  <si>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</si>
  <si>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</si>
  <si>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</si>
  <si>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</si>
  <si>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</si>
  <si>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</si>
  <si>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</si>
  <si>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</si>
  <si>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</si>
  <si>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</si>
  <si>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</si>
  <si>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</si>
  <si>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</si>
  <si>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</si>
  <si>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</si>
  <si>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</si>
  <si>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</si>
  <si>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</si>
  <si>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</si>
  <si>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</si>
  <si>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</si>
  <si>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</si>
  <si>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</si>
  <si>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</si>
  <si>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</si>
  <si>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</si>
  <si>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</si>
  <si>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</si>
  <si>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</si>
  <si>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</si>
  <si>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</si>
  <si>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</si>
  <si>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</si>
  <si>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</si>
  <si>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</si>
  <si>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</si>
  <si>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</si>
  <si>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</si>
  <si>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</si>
  <si>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</si>
  <si>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</si>
  <si>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</si>
  <si>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</si>
  <si>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</si>
  <si>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</si>
  <si>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</si>
  <si>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</si>
  <si>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</si>
  <si>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</si>
  <si>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</si>
  <si>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</si>
  <si>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</si>
  <si>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</si>
  <si>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</si>
  <si>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</si>
  <si>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</si>
  <si>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</si>
  <si>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</si>
  <si>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</si>
  <si>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</si>
  <si>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</si>
  <si>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</si>
  <si>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</si>
  <si>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</si>
  <si>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</si>
  <si>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</si>
  <si>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</si>
  <si>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</si>
  <si>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</si>
  <si>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</si>
  <si>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</si>
  <si>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</si>
  <si>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</si>
  <si>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</si>
  <si>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</si>
  <si>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</si>
  <si>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</si>
  <si>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</si>
  <si>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</si>
  <si>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</si>
  <si>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</si>
  <si>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</si>
  <si>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</si>
  <si>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</si>
  <si>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</si>
  <si>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</si>
  <si>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</si>
  <si>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</si>
  <si>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</si>
  <si>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</si>
  <si>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</si>
  <si>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</si>
  <si>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</si>
  <si>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</si>
  <si>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</si>
  <si>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</si>
  <si>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</si>
  <si>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</si>
  <si>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</si>
  <si>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</si>
  <si>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</si>
  <si>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</si>
  <si>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</si>
  <si>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</si>
  <si>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</si>
  <si>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</si>
  <si>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</si>
  <si>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</si>
  <si>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</si>
  <si>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</si>
  <si>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</si>
  <si>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</si>
  <si>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</si>
  <si>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</si>
  <si>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</si>
  <si>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</si>
  <si>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</si>
  <si>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</si>
  <si>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</si>
  <si>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</si>
  <si>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</si>
  <si>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</si>
  <si>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</si>
  <si>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</si>
  <si>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</si>
  <si>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</si>
  <si>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</si>
  <si>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</si>
  <si>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</si>
  <si>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</si>
  <si>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</si>
  <si>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</si>
  <si>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</si>
  <si>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</si>
  <si>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</si>
  <si>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</si>
  <si>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</si>
  <si>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</si>
  <si>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</si>
  <si>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</si>
  <si>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</si>
  <si>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</si>
  <si>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</si>
  <si>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</si>
  <si>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</si>
  <si>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</si>
  <si>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</si>
  <si>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</si>
  <si>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</si>
  <si>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</si>
  <si>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</si>
  <si>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</si>
  <si>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</si>
  <si>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</si>
  <si>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</si>
  <si>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</si>
  <si>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</si>
  <si>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</si>
  <si>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</si>
  <si>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</si>
  <si>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</si>
  <si>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</si>
  <si>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</si>
  <si>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</si>
  <si>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</si>
  <si>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</si>
  <si>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</si>
  <si>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</si>
  <si>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</si>
  <si>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</si>
  <si>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</si>
  <si>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</si>
  <si>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</si>
  <si>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</si>
  <si>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</si>
  <si>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</si>
  <si>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</si>
  <si>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</si>
  <si>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</si>
  <si>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</si>
  <si>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</si>
  <si>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</si>
  <si>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</si>
  <si>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</si>
  <si>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</si>
  <si>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</si>
  <si>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</si>
  <si>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</si>
  <si>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</si>
  <si>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</si>
  <si>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</si>
  <si>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</si>
  <si>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</si>
  <si>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</si>
  <si>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</si>
  <si>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</si>
  <si>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</si>
  <si>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</si>
  <si>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</si>
  <si>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</si>
  <si>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</si>
  <si>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</si>
  <si>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</si>
  <si>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</si>
  <si>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</si>
  <si>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</si>
  <si>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</si>
  <si>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</si>
  <si>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</si>
  <si>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</si>
  <si>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</si>
  <si>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</si>
  <si>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</si>
  <si>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</si>
  <si>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</si>
  <si>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</si>
  <si>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</si>
  <si>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</si>
  <si>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</si>
  <si>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</si>
  <si>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</si>
  <si>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</si>
  <si>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</si>
  <si>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</si>
  <si>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</si>
  <si>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</si>
  <si>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</si>
  <si>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</si>
  <si>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</si>
  <si>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</si>
  <si>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</si>
  <si>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</si>
  <si>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</si>
  <si>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</si>
  <si>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</si>
  <si>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</si>
  <si>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</si>
  <si>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</si>
  <si>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</si>
  <si>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</si>
  <si>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</si>
  <si>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</si>
  <si>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</si>
  <si>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</si>
  <si>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</si>
  <si>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</si>
  <si>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</si>
  <si>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</si>
  <si>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</si>
  <si>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</si>
  <si>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</si>
  <si>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</si>
  <si>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</si>
  <si>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</si>
  <si>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</si>
  <si>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</si>
  <si>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</si>
  <si>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</si>
  <si>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</si>
  <si>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</si>
  <si>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</si>
  <si>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</si>
  <si>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</si>
  <si>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</si>
  <si>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</si>
  <si>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</si>
  <si>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</si>
  <si>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</si>
  <si>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</si>
  <si>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</si>
  <si>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</si>
  <si>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</si>
  <si>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</si>
  <si>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</si>
  <si>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</si>
  <si>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</si>
  <si>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</si>
  <si>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</si>
  <si>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</si>
  <si>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</si>
  <si>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</si>
  <si>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</si>
  <si>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</si>
  <si>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</si>
  <si>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</si>
  <si>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</si>
  <si>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</si>
  <si>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</si>
  <si>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</si>
  <si>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</si>
  <si>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</si>
  <si>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</si>
  <si>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</si>
  <si>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</si>
  <si>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</si>
  <si>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</si>
  <si>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</si>
  <si>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</si>
  <si>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</si>
  <si>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</si>
  <si>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</si>
  <si>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</si>
  <si>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</si>
  <si>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</si>
  <si>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</si>
  <si>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</si>
  <si>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</si>
  <si>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</si>
  <si>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</si>
  <si>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</si>
  <si>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</si>
  <si>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</si>
  <si>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</si>
  <si>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</si>
  <si>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</si>
  <si>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</si>
  <si>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</si>
  <si>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</si>
  <si>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</si>
  <si>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</si>
  <si>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</si>
  <si>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</si>
  <si>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</si>
  <si>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</si>
  <si>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</si>
  <si>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</si>
  <si>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</si>
  <si>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</si>
  <si>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</si>
  <si>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</si>
  <si>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</si>
  <si>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</si>
  <si>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</si>
  <si>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</si>
  <si>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</si>
  <si>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</si>
  <si>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</si>
  <si>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</si>
  <si>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</si>
  <si>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</si>
  <si>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</si>
  <si>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</si>
  <si>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</si>
  <si>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</si>
  <si>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</si>
  <si>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</si>
  <si>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</si>
  <si>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</si>
  <si>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</si>
  <si>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</si>
  <si>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</si>
  <si>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</si>
  <si>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</si>
  <si>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</si>
  <si>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</si>
  <si>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</si>
  <si>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</si>
  <si>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</si>
  <si>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</si>
  <si>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</si>
  <si>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</si>
  <si>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</si>
  <si>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</si>
  <si>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</si>
  <si>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</si>
  <si>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</si>
  <si>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</si>
  <si>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</si>
  <si>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</si>
  <si>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</si>
  <si>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</si>
  <si>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</si>
  <si>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</si>
  <si>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</si>
  <si>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</si>
  <si>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</si>
  <si>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</si>
  <si>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</si>
  <si>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</si>
  <si>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</si>
  <si>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</si>
  <si>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</si>
  <si>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</si>
  <si>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</si>
  <si>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</si>
  <si>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</si>
  <si>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</si>
  <si>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</si>
  <si>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</si>
  <si>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</si>
  <si>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</si>
  <si>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</si>
  <si>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</si>
  <si>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</si>
  <si>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</si>
  <si>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</si>
  <si>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</si>
  <si>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</si>
  <si>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</si>
  <si>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</si>
  <si>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</si>
  <si>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</si>
  <si>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</si>
  <si>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</si>
  <si>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</si>
  <si>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</si>
  <si>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</si>
  <si>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</si>
  <si>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</si>
  <si>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</si>
  <si>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</si>
  <si>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</si>
  <si>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</si>
  <si>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</si>
  <si>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</si>
  <si>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</si>
  <si>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</si>
  <si>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</si>
  <si>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</si>
  <si>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</si>
  <si>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</si>
  <si>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</si>
  <si>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</si>
  <si>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</si>
  <si>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</si>
  <si>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</si>
  <si>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</si>
  <si>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</si>
  <si>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</si>
  <si>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</si>
  <si>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</si>
  <si>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</si>
  <si>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</si>
  <si>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</si>
  <si>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</si>
  <si>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</si>
  <si>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</si>
  <si>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</si>
  <si>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</si>
  <si>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</si>
  <si>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</si>
  <si>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</si>
  <si>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</si>
  <si>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</si>
  <si>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</si>
  <si>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</si>
  <si>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</si>
  <si>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</si>
  <si>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</si>
  <si>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</si>
  <si>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</si>
  <si>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</si>
  <si>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</si>
  <si>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</si>
  <si>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</si>
  <si>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</si>
  <si>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</si>
  <si>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</si>
  <si>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</si>
  <si>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</si>
  <si>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</si>
  <si>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</si>
  <si>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</si>
  <si>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</si>
  <si>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</si>
  <si>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</si>
  <si>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</si>
  <si>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</si>
  <si>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</si>
  <si>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</si>
  <si>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</si>
  <si>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</si>
  <si>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</si>
  <si>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</si>
  <si>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</si>
  <si>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</si>
  <si>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</si>
  <si>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</si>
  <si>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</si>
  <si>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</si>
  <si>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</si>
  <si>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</si>
  <si>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</si>
  <si>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</si>
  <si>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</si>
  <si>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</si>
  <si>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</si>
  <si>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</si>
  <si>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</si>
  <si>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</si>
  <si>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</si>
  <si>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</si>
  <si>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</si>
  <si>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</si>
  <si>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</si>
  <si>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</si>
  <si>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</si>
  <si>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</si>
  <si>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</si>
  <si>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</si>
  <si>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</si>
  <si>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</si>
  <si>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</si>
  <si>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</si>
  <si>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</si>
  <si>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</si>
  <si>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</si>
  <si>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</si>
  <si>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</si>
  <si>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</si>
  <si>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</si>
  <si>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</si>
  <si>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</si>
  <si>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</si>
  <si>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</si>
  <si>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</si>
  <si>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</si>
  <si>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</si>
  <si>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</si>
  <si>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</si>
  <si>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</si>
  <si>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</si>
  <si>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</si>
  <si>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</si>
  <si>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</si>
  <si>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</si>
  <si>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</si>
  <si>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</si>
  <si>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</si>
  <si>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</si>
  <si>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</si>
  <si>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</si>
  <si>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</si>
  <si>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</si>
  <si>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</si>
  <si>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</si>
  <si>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</si>
  <si>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</si>
  <si>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</si>
  <si>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</si>
  <si>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</si>
  <si>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</si>
  <si>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</si>
  <si>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</si>
  <si>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</si>
  <si>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</si>
  <si>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</si>
  <si>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</si>
  <si>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</si>
  <si>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</si>
  <si>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</si>
  <si>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</si>
  <si>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</si>
  <si>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</si>
  <si>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</si>
  <si>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</si>
  <si>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</si>
  <si>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</si>
  <si>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</si>
  <si>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</si>
  <si>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</si>
  <si>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</si>
  <si>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</si>
  <si>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</si>
  <si>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</si>
  <si>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</si>
  <si>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</si>
  <si>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</si>
  <si>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</si>
  <si>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</si>
  <si>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</si>
  <si>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</si>
  <si>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</si>
  <si>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</si>
  <si>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</si>
  <si>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</si>
  <si>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</si>
  <si>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</si>
  <si>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</si>
  <si>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</si>
  <si>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</si>
  <si>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</si>
  <si>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</si>
  <si>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</si>
  <si>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</si>
  <si>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</si>
  <si>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</si>
  <si>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</si>
  <si>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</si>
  <si>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</si>
  <si>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</si>
  <si>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</si>
  <si>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</si>
  <si>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</si>
  <si>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</si>
  <si>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</si>
  <si>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</si>
  <si>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</si>
  <si>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</si>
  <si>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</si>
  <si>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</si>
  <si>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</si>
  <si>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</si>
  <si>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</si>
  <si>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</si>
  <si>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</si>
  <si>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</si>
  <si>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</si>
  <si>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</si>
  <si>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</si>
  <si>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</si>
  <si>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</si>
  <si>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</si>
  <si>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</si>
  <si>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</si>
  <si>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</si>
  <si>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</si>
  <si>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</si>
  <si>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</si>
  <si>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</si>
  <si>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</si>
  <si>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</si>
  <si>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</si>
  <si>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</si>
  <si>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</si>
  <si>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</si>
  <si>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</si>
  <si>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</si>
  <si>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</si>
  <si>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</si>
  <si>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</si>
  <si>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</si>
  <si>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</si>
  <si>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</si>
  <si>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</si>
  <si>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</si>
  <si>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</si>
  <si>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</si>
  <si>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</si>
  <si>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</si>
  <si>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</si>
  <si>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</si>
  <si>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</si>
  <si>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</si>
  <si>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</si>
  <si>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</si>
  <si>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</si>
  <si>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</si>
  <si>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</si>
  <si>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</si>
  <si>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</si>
  <si>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</si>
  <si>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</si>
  <si>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</si>
  <si>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</si>
  <si>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</si>
  <si>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</si>
  <si>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</si>
  <si>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</si>
  <si>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</si>
  <si>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</si>
  <si>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</si>
  <si>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</si>
  <si>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</si>
  <si>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</si>
  <si>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</si>
  <si>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</si>
  <si>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</si>
  <si>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</si>
  <si>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</si>
  <si>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</si>
  <si>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</si>
  <si>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</si>
  <si>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</si>
  <si>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</si>
  <si>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</si>
  <si>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</si>
  <si>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</si>
  <si>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</si>
  <si>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</si>
  <si>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</si>
  <si>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</si>
  <si>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</si>
  <si>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</si>
  <si>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</si>
  <si>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</si>
  <si>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</si>
  <si>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</si>
  <si>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</si>
  <si>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</si>
  <si>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</si>
  <si>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</si>
  <si>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</si>
  <si>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</si>
  <si>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</si>
  <si>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</si>
  <si>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</si>
  <si>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</si>
  <si>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</si>
  <si>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</si>
  <si>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</si>
  <si>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</si>
  <si>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</si>
  <si>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</si>
  <si>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</si>
  <si>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</si>
  <si>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</si>
  <si>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</si>
  <si>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</si>
  <si>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</si>
  <si>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</si>
  <si>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</si>
  <si>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</si>
  <si>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</si>
  <si>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</si>
  <si>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</si>
  <si>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</si>
  <si>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</si>
  <si>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</si>
  <si>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</si>
  <si>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</si>
  <si>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</si>
  <si>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</si>
  <si>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</si>
  <si>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</si>
  <si>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</si>
  <si>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</si>
  <si>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</si>
  <si>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</si>
  <si>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</si>
  <si>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</si>
  <si>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</si>
  <si>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</si>
  <si>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</si>
  <si>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</si>
  <si>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</si>
  <si>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</si>
  <si>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</si>
  <si>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</si>
  <si>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</si>
  <si>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</si>
  <si>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</si>
  <si>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</si>
  <si>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</si>
  <si>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</si>
  <si>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</si>
  <si>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</si>
  <si>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</si>
  <si>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</si>
  <si>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</si>
  <si>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</si>
  <si>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</si>
  <si>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</si>
  <si>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</si>
  <si>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</si>
  <si>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</si>
  <si>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</si>
  <si>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</si>
  <si>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</si>
  <si>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</si>
  <si>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</si>
  <si>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</si>
  <si>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</si>
  <si>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</si>
  <si>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</si>
  <si>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</si>
  <si>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</si>
  <si>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</si>
  <si>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</si>
  <si>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</si>
  <si>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</si>
  <si>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</si>
  <si>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</si>
  <si>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</si>
  <si>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</si>
  <si>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</si>
  <si>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</si>
  <si>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</si>
  <si>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</si>
  <si>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</si>
  <si>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</si>
  <si>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</si>
  <si>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</si>
  <si>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</si>
  <si>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</si>
  <si>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</si>
  <si>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</si>
  <si>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</si>
  <si>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</si>
  <si>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</si>
  <si>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</si>
  <si>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</si>
  <si>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</si>
  <si>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</si>
  <si>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</si>
  <si>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</si>
  <si>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</si>
  <si>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</si>
  <si>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</si>
  <si>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</si>
  <si>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</si>
  <si>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</si>
  <si>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</si>
  <si>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</si>
  <si>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</si>
  <si>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</si>
  <si>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</si>
  <si>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</si>
  <si>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</si>
  <si>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</si>
  <si>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</si>
  <si>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</si>
  <si>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</si>
  <si>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</si>
  <si>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</si>
  <si>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</si>
  <si>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</si>
  <si>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</si>
  <si>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</si>
  <si>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</si>
  <si>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</si>
  <si>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</si>
  <si>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</si>
  <si>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</si>
  <si>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</si>
  <si>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</si>
  <si>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</si>
  <si>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</si>
  <si>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</si>
  <si>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</si>
  <si>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</si>
  <si>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</si>
  <si>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</si>
  <si>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</si>
  <si>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</si>
  <si>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</si>
  <si>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</si>
  <si>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</si>
  <si>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</si>
  <si>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</si>
  <si>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</si>
  <si>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</si>
  <si>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</si>
  <si>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</si>
  <si>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</si>
  <si>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</si>
  <si>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</si>
  <si>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</si>
  <si>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</si>
  <si>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</si>
  <si>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</si>
  <si>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</si>
  <si>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</si>
  <si>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</si>
  <si>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</si>
  <si>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</si>
  <si>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</si>
  <si>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</si>
  <si>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</si>
  <si>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</si>
  <si>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</si>
  <si>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</si>
  <si>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</si>
  <si>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</si>
  <si>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</si>
  <si>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</si>
  <si>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</si>
  <si>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</si>
  <si>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</si>
  <si>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</si>
  <si>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</si>
  <si>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</si>
  <si>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</si>
  <si>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</si>
  <si>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</si>
  <si>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</si>
  <si>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</si>
  <si>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</si>
  <si>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</si>
  <si>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</si>
  <si>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</si>
  <si>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</si>
  <si>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</si>
  <si>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</si>
  <si>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</si>
  <si>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</si>
  <si>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</si>
  <si>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</si>
  <si>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</si>
  <si>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</si>
  <si>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</si>
  <si>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</si>
  <si>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</si>
  <si>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</si>
  <si>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</si>
  <si>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</si>
  <si>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</si>
  <si>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</si>
  <si>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</si>
  <si>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</si>
  <si>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</si>
  <si>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</si>
  <si>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</si>
  <si>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</si>
  <si>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</si>
  <si>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</si>
  <si>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</si>
  <si>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</si>
  <si>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</si>
  <si>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</si>
  <si>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</si>
  <si>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</si>
  <si>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</si>
  <si>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</si>
  <si>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</si>
  <si>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</si>
  <si>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</si>
  <si>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</si>
  <si>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</si>
  <si>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</si>
  <si>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</si>
  <si>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</si>
  <si>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</si>
  <si>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</si>
  <si>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</si>
  <si>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</si>
  <si>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</si>
  <si>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</si>
  <si>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</si>
  <si>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</si>
  <si>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</si>
  <si>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</si>
  <si>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</si>
  <si>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</si>
  <si>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</si>
  <si>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</si>
  <si>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</si>
  <si>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</si>
  <si>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</si>
  <si>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</si>
  <si>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</si>
  <si>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</si>
  <si>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</si>
  <si>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</si>
  <si>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</si>
  <si>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</si>
  <si>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</si>
  <si>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</si>
  <si>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</si>
  <si>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</si>
  <si>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</si>
  <si>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</si>
  <si>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</si>
  <si>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</si>
  <si>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</si>
  <si>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</si>
  <si>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</si>
  <si>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</si>
  <si>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</si>
  <si>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</si>
  <si>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</si>
  <si>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</si>
  <si>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</si>
  <si>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</si>
  <si>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</si>
  <si>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</si>
  <si>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</si>
  <si>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</si>
  <si>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</si>
  <si>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</si>
  <si>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</si>
  <si>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</si>
  <si>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</si>
  <si>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</si>
  <si>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</si>
  <si>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</si>
  <si>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</si>
  <si>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</si>
  <si>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</si>
  <si>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</si>
  <si>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</si>
  <si>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</si>
  <si>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</si>
  <si>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</si>
  <si>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</si>
  <si>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</si>
  <si>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</si>
  <si>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</si>
  <si>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</si>
  <si>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</si>
  <si>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</si>
  <si>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</si>
  <si>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</si>
  <si>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</si>
  <si>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</si>
  <si>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</si>
  <si>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</si>
  <si>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</si>
  <si>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</si>
  <si>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</si>
  <si>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</si>
  <si>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</si>
  <si>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</si>
  <si>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</si>
  <si>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</si>
  <si>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</si>
  <si>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</si>
  <si>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</si>
  <si>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</si>
  <si>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</si>
  <si>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</si>
  <si>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</si>
  <si>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</si>
  <si>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</si>
  <si>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</si>
  <si>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</si>
  <si>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</si>
  <si>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</si>
  <si>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</si>
  <si>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</si>
  <si>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</si>
  <si>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</si>
  <si>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</si>
  <si>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</si>
  <si>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</si>
  <si>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</si>
  <si>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</si>
  <si>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</si>
  <si>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</si>
  <si>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</si>
  <si>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</si>
  <si>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</si>
  <si>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</si>
  <si>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</si>
  <si>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</si>
  <si>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</si>
  <si>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</si>
  <si>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</si>
  <si>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</si>
  <si>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</si>
  <si>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</si>
  <si>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</si>
  <si>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</si>
  <si>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</si>
  <si>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</si>
  <si>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</si>
  <si>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</si>
  <si>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</si>
  <si>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</si>
  <si>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</si>
  <si>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</si>
  <si>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</si>
  <si>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</si>
  <si>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</si>
  <si>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</si>
  <si>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</si>
  <si>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</si>
  <si>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</si>
  <si>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</si>
  <si>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</si>
  <si>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</si>
  <si>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</si>
  <si>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</si>
  <si>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</si>
  <si>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</si>
  <si>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</si>
  <si>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</si>
  <si>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</si>
  <si>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</si>
  <si>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</si>
  <si>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</si>
  <si>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</si>
  <si>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</si>
  <si>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</si>
  <si>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</si>
  <si>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</si>
  <si>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</si>
  <si>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</si>
  <si>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</si>
  <si>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</si>
  <si>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</si>
  <si>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</si>
  <si>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</si>
  <si>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</si>
  <si>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</si>
  <si>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</si>
  <si>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</si>
  <si>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</si>
  <si>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</si>
  <si>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</si>
  <si>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</si>
  <si>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</si>
  <si>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</si>
  <si>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</si>
  <si>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</si>
  <si>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</si>
  <si>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</si>
  <si>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</si>
  <si>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</si>
  <si>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</si>
  <si>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</si>
  <si>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</si>
  <si>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</si>
  <si>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</si>
  <si>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</si>
  <si>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</si>
  <si>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</si>
  <si>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</si>
  <si>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</si>
  <si>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</si>
  <si>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</si>
  <si>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</si>
  <si>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</si>
  <si>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</si>
  <si>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</si>
  <si>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</si>
  <si>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</si>
  <si>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</si>
  <si>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</si>
  <si>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</si>
  <si>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</si>
  <si>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</si>
  <si>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</si>
  <si>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</si>
  <si>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</si>
  <si>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</si>
  <si>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</si>
  <si>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</si>
  <si>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</si>
  <si>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</si>
  <si>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</si>
  <si>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</si>
  <si>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</si>
  <si>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</si>
  <si>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</si>
  <si>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</si>
  <si>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</si>
  <si>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</si>
  <si>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</si>
  <si>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</si>
  <si>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</si>
  <si>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</si>
  <si>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</si>
  <si>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</si>
  <si>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</si>
  <si>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</si>
  <si>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</si>
  <si>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</si>
  <si>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</si>
  <si>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</si>
  <si>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</si>
  <si>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</si>
  <si>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</si>
  <si>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</si>
  <si>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</si>
  <si>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</si>
  <si>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</si>
  <si>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</si>
  <si>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</si>
  <si>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</si>
  <si>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</si>
  <si>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</si>
  <si>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</si>
  <si>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</si>
  <si>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</si>
  <si>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</si>
  <si>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</si>
  <si>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</si>
  <si>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</si>
  <si>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</si>
  <si>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</si>
  <si>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</si>
  <si>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</si>
  <si>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</si>
  <si>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</si>
  <si>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</si>
  <si>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</si>
  <si>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</si>
  <si>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</si>
  <si>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</si>
  <si>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</si>
  <si>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</si>
  <si>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</si>
  <si>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</si>
  <si>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</si>
  <si>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</si>
  <si>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</si>
  <si>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</si>
  <si>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</si>
  <si>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</si>
  <si>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</si>
  <si>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</si>
  <si>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</si>
  <si>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</si>
  <si>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</si>
  <si>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</si>
  <si>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</si>
  <si>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</si>
  <si>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</si>
  <si>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</si>
  <si>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</si>
  <si>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</si>
  <si>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</si>
  <si>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</si>
  <si>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</si>
  <si>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</si>
  <si>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</si>
  <si>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</si>
  <si>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</si>
  <si>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</si>
  <si>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</si>
  <si>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</si>
  <si>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</si>
  <si>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</si>
  <si>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</si>
  <si>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</si>
  <si>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</si>
  <si>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</si>
  <si>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</si>
  <si>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</si>
  <si>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</si>
  <si>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</si>
  <si>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</si>
  <si>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</si>
  <si>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</si>
  <si>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</si>
  <si>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</si>
  <si>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</si>
  <si>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</si>
  <si>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</si>
  <si>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</si>
  <si>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</si>
  <si>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</si>
  <si>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</si>
  <si>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</si>
  <si>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</si>
  <si>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</si>
  <si>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</si>
  <si>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</si>
  <si>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</si>
  <si>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</si>
  <si>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</si>
  <si>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</si>
  <si>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</si>
  <si>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</si>
  <si>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</si>
  <si>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</si>
  <si>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</si>
  <si>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</si>
  <si>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</si>
  <si>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</si>
  <si>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</si>
  <si>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</si>
  <si>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</si>
  <si>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</si>
  <si>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</si>
  <si>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</si>
  <si>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</si>
  <si>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</si>
  <si>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</si>
  <si>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</si>
  <si>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</si>
  <si>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</si>
  <si>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</si>
  <si>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</si>
  <si>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</si>
  <si>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</si>
  <si>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</si>
  <si>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</si>
  <si>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</si>
  <si>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</si>
  <si>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</si>
  <si>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</si>
  <si>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</si>
  <si>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</si>
  <si>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</si>
  <si>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</si>
  <si>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</si>
  <si>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</si>
  <si>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</si>
  <si>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</si>
  <si>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</si>
  <si>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</si>
  <si>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</si>
  <si>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</si>
  <si>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</si>
  <si>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</si>
  <si>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</si>
  <si>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</si>
  <si>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</si>
  <si>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</si>
  <si>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</si>
  <si>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</si>
  <si>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</si>
  <si>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</si>
  <si>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</si>
  <si>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</si>
  <si>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</si>
  <si>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</si>
  <si>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</si>
  <si>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</si>
  <si>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</si>
  <si>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</si>
  <si>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</si>
  <si>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</si>
  <si>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</si>
  <si>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</si>
  <si>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</si>
  <si>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</si>
  <si>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</si>
  <si>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</si>
  <si>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</si>
  <si>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</si>
  <si>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</si>
  <si>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</si>
  <si>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</si>
  <si>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</si>
  <si>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</si>
  <si>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</si>
  <si>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</si>
  <si>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</si>
  <si>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</si>
  <si>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</si>
  <si>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</si>
  <si>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</si>
  <si>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</si>
  <si>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</si>
  <si>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</si>
  <si>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</si>
  <si>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</si>
  <si>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</si>
  <si>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</si>
  <si>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</si>
  <si>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</si>
  <si>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</si>
  <si>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</si>
  <si>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</si>
  <si>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</si>
  <si>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</si>
  <si>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</si>
  <si>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</si>
  <si>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</si>
  <si>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</si>
  <si>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</si>
  <si>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</si>
  <si>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</si>
  <si>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</si>
  <si>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</si>
  <si>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</si>
  <si>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</si>
  <si>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</si>
  <si>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</si>
  <si>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</si>
  <si>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</si>
  <si>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</si>
  <si>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</si>
  <si>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</si>
  <si>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</si>
  <si>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</si>
  <si>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</si>
  <si>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</si>
  <si>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</si>
  <si>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</si>
  <si>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</si>
  <si>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</si>
  <si>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</si>
  <si>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</si>
  <si>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</si>
  <si>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</si>
  <si>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</si>
  <si>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</si>
  <si>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</si>
  <si>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</si>
  <si>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</si>
  <si>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</si>
  <si>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</si>
  <si>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</si>
  <si>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</si>
  <si>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</si>
  <si>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</si>
  <si>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</si>
  <si>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</si>
  <si>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</si>
  <si>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</si>
  <si>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</si>
  <si>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</si>
  <si>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</si>
  <si>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</si>
  <si>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</si>
  <si>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</si>
  <si>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</si>
  <si>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</si>
  <si>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</si>
  <si>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</si>
  <si>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</si>
  <si>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</si>
  <si>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</si>
  <si>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</si>
  <si>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</si>
  <si>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</si>
  <si>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</si>
  <si>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</si>
  <si>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</si>
  <si>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</si>
  <si>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</si>
  <si>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</si>
  <si>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</si>
  <si>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</si>
  <si>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</si>
  <si>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</si>
  <si>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</si>
  <si>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</si>
  <si>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</si>
  <si>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</si>
  <si>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</si>
  <si>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</si>
  <si>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</si>
  <si>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</si>
  <si>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</si>
  <si>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</si>
  <si>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</si>
  <si>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</si>
  <si>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</si>
  <si>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</si>
  <si>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</si>
  <si>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</si>
  <si>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</si>
  <si>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</si>
  <si>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</si>
  <si>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</si>
  <si>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</si>
  <si>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</si>
  <si>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</si>
  <si>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</si>
  <si>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</si>
  <si>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</si>
  <si>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</si>
  <si>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</si>
  <si>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</si>
  <si>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</si>
  <si>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</si>
  <si>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</si>
  <si>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</si>
  <si>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</si>
  <si>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</si>
  <si>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</si>
  <si>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</si>
  <si>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</si>
  <si>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</si>
  <si>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</si>
  <si>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</si>
  <si>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</si>
  <si>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</si>
  <si>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</si>
  <si>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</si>
  <si>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</si>
  <si>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</si>
  <si>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</si>
  <si>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</si>
  <si>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</si>
  <si>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</si>
  <si>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</si>
  <si>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</si>
  <si>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</si>
  <si>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</si>
  <si>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</si>
  <si>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</si>
  <si>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</si>
  <si>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</si>
  <si>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</si>
  <si>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</si>
  <si>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</si>
  <si>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</si>
  <si>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</si>
  <si>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</si>
  <si>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</si>
  <si>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</si>
  <si>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</si>
  <si>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</si>
  <si>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</si>
  <si>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</si>
  <si>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</si>
  <si>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</si>
  <si>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</si>
  <si>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</si>
  <si>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</si>
  <si>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</si>
  <si>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</si>
  <si>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</si>
  <si>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</si>
  <si>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</si>
  <si>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</si>
  <si>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</si>
  <si>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</si>
  <si>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</si>
  <si>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</si>
  <si>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</si>
  <si>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</si>
  <si>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</si>
  <si>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</si>
  <si>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</si>
  <si>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</si>
  <si>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</si>
  <si>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</si>
  <si>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</si>
  <si>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</si>
  <si>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</si>
  <si>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</si>
  <si>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</si>
  <si>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</si>
  <si>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</si>
  <si>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</si>
  <si>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</si>
  <si>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</si>
  <si>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</si>
  <si>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</si>
  <si>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</si>
  <si>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</si>
  <si>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</si>
  <si>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</si>
  <si>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</si>
  <si>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</si>
  <si>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</si>
  <si>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</si>
  <si>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</si>
  <si>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</si>
  <si>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</si>
  <si>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</si>
  <si>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</si>
  <si>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</si>
  <si>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</si>
  <si>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</si>
  <si>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</si>
  <si>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</si>
  <si>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</si>
  <si>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</si>
  <si>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</si>
  <si>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</si>
  <si>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</si>
  <si>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</si>
  <si>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</si>
  <si>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</si>
  <si>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</si>
  <si>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</si>
  <si>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</si>
  <si>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</si>
  <si>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</si>
  <si>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</si>
  <si>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</si>
  <si>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</si>
  <si>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</si>
  <si>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</si>
  <si>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</si>
  <si>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</si>
  <si>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</si>
  <si>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</si>
  <si>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</si>
  <si>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</si>
  <si>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</si>
  <si>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</si>
  <si>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</si>
  <si>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</si>
  <si>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</si>
  <si>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</si>
  <si>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</si>
  <si>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</si>
  <si>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</si>
  <si>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</si>
  <si>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</si>
  <si>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</si>
  <si>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</si>
  <si>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</si>
  <si>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</si>
  <si>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</si>
  <si>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</si>
  <si>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</si>
  <si>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</si>
  <si>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</si>
  <si>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</si>
  <si>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</si>
  <si>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</si>
  <si>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</si>
  <si>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</si>
  <si>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</si>
  <si>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</si>
  <si>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</si>
  <si>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</si>
  <si>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</si>
  <si>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</si>
  <si>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</si>
  <si>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</si>
  <si>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</si>
  <si>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</si>
  <si>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</si>
  <si>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</si>
  <si>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</si>
  <si>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</si>
  <si>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</si>
  <si>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</si>
  <si>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</si>
  <si>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</si>
  <si>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</si>
  <si>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</si>
  <si>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</si>
  <si>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</si>
  <si>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</si>
  <si>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</si>
  <si>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</si>
  <si>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</si>
  <si>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</si>
  <si>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</si>
  <si>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</si>
  <si>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</si>
  <si>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</si>
  <si>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</si>
  <si>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</si>
  <si>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</si>
  <si>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</si>
  <si>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</si>
  <si>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</si>
  <si>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</si>
  <si>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</si>
  <si>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</si>
  <si>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</si>
  <si>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</si>
  <si>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</si>
  <si>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</si>
  <si>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</si>
  <si>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</si>
  <si>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</si>
  <si>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</si>
  <si>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</si>
  <si>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</si>
  <si>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</si>
  <si>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</si>
  <si>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</si>
  <si>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</si>
  <si>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</si>
  <si>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</si>
  <si>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</si>
  <si>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</si>
  <si>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</si>
  <si>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</si>
  <si>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</si>
  <si>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</si>
  <si>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</si>
  <si>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</si>
  <si>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</si>
  <si>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</si>
  <si>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</si>
  <si>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</si>
  <si>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</si>
  <si>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</si>
  <si>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</si>
  <si>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</si>
  <si>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</si>
  <si>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</si>
  <si>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</si>
  <si>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</si>
  <si>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</si>
  <si>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</si>
  <si>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</si>
  <si>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</si>
  <si>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</si>
  <si>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</si>
  <si>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</si>
  <si>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</si>
  <si>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</si>
  <si>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</si>
  <si>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</si>
  <si>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</si>
  <si>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</si>
  <si>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</si>
  <si>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</si>
  <si>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</si>
  <si>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</si>
  <si>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</si>
  <si>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</si>
  <si>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</si>
  <si>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</si>
  <si>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</si>
  <si>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</si>
  <si>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</si>
  <si>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</si>
  <si>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</si>
  <si>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</si>
  <si>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</si>
  <si>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</si>
  <si>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</si>
  <si>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</si>
  <si>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</si>
  <si>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</si>
  <si>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</si>
  <si>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</si>
  <si>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</si>
  <si>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</si>
  <si>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</si>
  <si>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</si>
  <si>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</si>
  <si>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</si>
  <si>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</si>
  <si>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</si>
  <si>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</si>
  <si>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</si>
  <si>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</si>
  <si>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</si>
  <si>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</si>
  <si>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</si>
  <si>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</si>
  <si>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</si>
  <si>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</si>
  <si>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</si>
  <si>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</si>
  <si>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</si>
  <si>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</si>
  <si>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</si>
  <si>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</si>
  <si>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</si>
  <si>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</si>
  <si>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</si>
  <si>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</si>
  <si>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</si>
  <si>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</si>
  <si>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</si>
  <si>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</si>
  <si>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</si>
  <si>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</si>
  <si>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</si>
  <si>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</si>
  <si>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</si>
  <si>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</si>
  <si>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</si>
  <si>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</si>
  <si>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</si>
  <si>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</si>
  <si>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</si>
  <si>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</si>
  <si>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</si>
  <si>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</si>
  <si>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</si>
  <si>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</si>
  <si>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</si>
  <si>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</si>
  <si>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</si>
  <si>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</si>
  <si>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</si>
  <si>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</si>
  <si>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</si>
  <si>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</si>
  <si>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</si>
  <si>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</si>
  <si>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</si>
  <si>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</si>
  <si>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</si>
  <si>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</si>
  <si>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</si>
  <si>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</si>
  <si>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</si>
  <si>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</si>
  <si>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</si>
  <si>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</si>
  <si>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</si>
  <si>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</si>
  <si>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</si>
  <si>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</si>
  <si>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</si>
  <si>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</si>
  <si>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</si>
  <si>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</si>
  <si>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</si>
  <si>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</si>
  <si>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</si>
  <si>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</si>
  <si>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</si>
  <si>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</si>
  <si>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</si>
  <si>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</si>
  <si>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</si>
  <si>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</si>
  <si>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</si>
  <si>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</si>
  <si>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</si>
  <si>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</si>
  <si>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</si>
  <si>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</si>
  <si>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</si>
  <si>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</si>
  <si>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</si>
  <si>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</si>
  <si>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</si>
  <si>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</si>
  <si>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</si>
  <si>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</si>
  <si>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</si>
  <si>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</si>
  <si>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</si>
  <si>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</si>
  <si>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</si>
  <si>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</si>
  <si>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</si>
  <si>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</si>
  <si>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</si>
  <si>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</si>
  <si>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</si>
  <si>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</si>
  <si>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</si>
  <si>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</si>
  <si>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</si>
  <si>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</si>
  <si>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</si>
  <si>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</si>
  <si>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</si>
  <si>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</si>
  <si>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</si>
  <si>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</si>
  <si>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</si>
  <si>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</si>
  <si>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</si>
  <si>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</si>
  <si>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</si>
  <si>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</si>
  <si>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</si>
  <si>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</si>
  <si>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</si>
  <si>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</si>
  <si>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</si>
  <si>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</si>
  <si>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</si>
  <si>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</si>
  <si>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</si>
  <si>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</si>
  <si>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</si>
  <si>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</si>
  <si>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</si>
  <si>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</si>
  <si>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</si>
  <si>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</si>
  <si>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</si>
  <si>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</si>
  <si>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</si>
  <si>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</si>
  <si>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</si>
  <si>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</si>
  <si>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</si>
  <si>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</si>
  <si>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</si>
  <si>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</si>
  <si>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</si>
  <si>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</si>
  <si>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</si>
  <si>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</si>
  <si>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</si>
  <si>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</si>
  <si>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</si>
  <si>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</si>
  <si>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</si>
  <si>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</si>
  <si>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</si>
  <si>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</si>
  <si>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</si>
  <si>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</si>
  <si>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</si>
  <si>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</si>
  <si>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</si>
  <si>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</si>
  <si>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</si>
  <si>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</si>
  <si>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</si>
  <si>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</si>
  <si>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</si>
  <si>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</si>
  <si>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</si>
  <si>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</si>
  <si>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</si>
  <si>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</si>
  <si>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</si>
  <si>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</si>
  <si>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</si>
  <si>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</si>
  <si>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</si>
  <si>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</si>
  <si>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</si>
  <si>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</si>
  <si>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</si>
  <si>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</si>
  <si>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</si>
  <si>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</si>
  <si>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</si>
  <si>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</si>
  <si>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</si>
  <si>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</si>
  <si>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</si>
  <si>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</si>
  <si>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</si>
  <si>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</si>
  <si>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</si>
  <si>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</si>
  <si>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</si>
  <si>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</si>
  <si>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</si>
  <si>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</si>
  <si>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</si>
  <si>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</si>
  <si>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</si>
  <si>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</si>
  <si>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</si>
  <si>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</si>
  <si>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</si>
  <si>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</si>
  <si>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</si>
  <si>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</si>
  <si>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</si>
  <si>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</si>
  <si>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</si>
  <si>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</si>
  <si>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</si>
  <si>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</si>
  <si>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</si>
  <si>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</si>
  <si>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</si>
  <si>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</si>
  <si>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</si>
  <si>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</si>
  <si>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</si>
  <si>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</si>
  <si>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</si>
  <si>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</si>
  <si>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</si>
  <si>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</si>
  <si>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</si>
  <si>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</si>
  <si>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</si>
  <si>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</si>
  <si>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</si>
  <si>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</si>
  <si>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</si>
  <si>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</si>
  <si>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</si>
  <si>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</si>
  <si>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</si>
  <si>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</si>
  <si>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</si>
  <si>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</si>
  <si>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</si>
  <si>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</si>
  <si>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</si>
  <si>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</si>
  <si>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</si>
  <si>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</si>
  <si>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</si>
  <si>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</si>
  <si>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</si>
  <si>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</si>
  <si>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</si>
  <si>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</si>
  <si>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</si>
  <si>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</si>
  <si>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</si>
  <si>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</si>
  <si>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</si>
  <si>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</si>
  <si>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</si>
  <si>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</si>
  <si>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</si>
  <si>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</si>
  <si>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</si>
  <si>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</si>
  <si>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</si>
  <si>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</si>
  <si>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</si>
  <si>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</si>
  <si>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</si>
  <si>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</si>
  <si>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</si>
  <si>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</si>
  <si>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</si>
  <si>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</si>
  <si>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</si>
  <si>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</si>
  <si>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</si>
  <si>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</si>
  <si>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</si>
  <si>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</si>
  <si>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</si>
  <si>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</si>
  <si>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</si>
  <si>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</si>
  <si>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</si>
  <si>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</si>
  <si>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</si>
  <si>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</si>
  <si>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</si>
  <si>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</si>
  <si>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</si>
  <si>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</si>
  <si>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</si>
  <si>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</si>
  <si>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</si>
  <si>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</si>
  <si>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</si>
  <si>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</si>
  <si>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</si>
  <si>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</si>
  <si>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</si>
  <si>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</si>
  <si>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</si>
  <si>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</si>
  <si>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</si>
  <si>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</si>
  <si>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</si>
  <si>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</si>
  <si>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</si>
  <si>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</si>
  <si>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</si>
  <si>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</si>
  <si>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</si>
  <si>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</si>
  <si>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</si>
  <si>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</si>
  <si>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</si>
  <si>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</si>
  <si>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</si>
  <si>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</si>
  <si>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</si>
  <si>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</si>
  <si>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</si>
  <si>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</si>
  <si>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</si>
  <si>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</si>
  <si>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</si>
  <si>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</si>
  <si>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</si>
  <si>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</si>
  <si>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</si>
  <si>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</si>
  <si>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</si>
  <si>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</si>
  <si>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</si>
  <si>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</si>
  <si>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</si>
  <si>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</si>
  <si>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</si>
  <si>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</si>
  <si>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</si>
  <si>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</si>
  <si>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</si>
  <si>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</si>
  <si>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</si>
  <si>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</si>
  <si>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</si>
  <si>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</si>
  <si>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</si>
  <si>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</si>
  <si>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</si>
  <si>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</si>
  <si>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</si>
  <si>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</si>
  <si>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</si>
  <si>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</si>
  <si>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</si>
  <si>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</si>
  <si>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</si>
  <si>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</si>
  <si>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</si>
  <si>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</si>
  <si>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</si>
  <si>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</si>
  <si>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</si>
  <si>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</si>
  <si>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</si>
  <si>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</si>
  <si>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</si>
  <si>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</si>
  <si>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</si>
  <si>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</si>
  <si>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</si>
  <si>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</si>
  <si>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</si>
  <si>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</si>
  <si>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</si>
  <si>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</si>
  <si>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</si>
  <si>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</si>
  <si>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</si>
  <si>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</si>
  <si>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</si>
  <si>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</si>
  <si>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</si>
  <si>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</si>
  <si>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</si>
  <si>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</si>
  <si>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</si>
  <si>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</si>
  <si>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</si>
  <si>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</si>
  <si>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</si>
  <si>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</si>
  <si>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</si>
  <si>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</si>
  <si>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</si>
  <si>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</si>
  <si>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</si>
  <si>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</si>
  <si>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</si>
  <si>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</si>
  <si>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</si>
  <si>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</si>
  <si>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</si>
  <si>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</si>
  <si>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</si>
  <si>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</si>
  <si>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</si>
  <si>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</si>
  <si>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</si>
  <si>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</si>
  <si>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</si>
  <si>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</si>
  <si>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</si>
  <si>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</si>
  <si>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</si>
  <si>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</si>
  <si>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</si>
  <si>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</si>
  <si>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</si>
  <si>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</si>
  <si>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</si>
  <si>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</si>
  <si>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</si>
  <si>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</si>
  <si>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</si>
  <si>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</si>
  <si>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</si>
  <si>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</si>
  <si>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</si>
  <si>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</si>
  <si>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</si>
  <si>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</si>
  <si>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</si>
  <si>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</si>
  <si>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</si>
  <si>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</si>
  <si>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</si>
  <si>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</si>
  <si>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</si>
  <si>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</si>
  <si>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</si>
  <si>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</si>
  <si>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</si>
  <si>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</si>
  <si>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</si>
  <si>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</si>
  <si>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</si>
  <si>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</si>
  <si>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</si>
  <si>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</si>
  <si>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</si>
  <si>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</si>
  <si>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</si>
  <si>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</si>
  <si>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</si>
  <si>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</si>
  <si>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</si>
  <si>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</si>
  <si>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</si>
  <si>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</si>
  <si>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</si>
  <si>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</si>
  <si>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</si>
  <si>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</si>
  <si>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</si>
  <si>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</si>
  <si>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</si>
  <si>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</si>
  <si>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</si>
  <si>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</si>
  <si>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</si>
  <si>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</si>
  <si>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</si>
  <si>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</si>
  <si>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</si>
  <si>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</si>
  <si>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</si>
  <si>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</si>
  <si>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</si>
  <si>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</si>
  <si>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</si>
  <si>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</si>
  <si>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</si>
  <si>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</si>
  <si>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</si>
  <si>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</si>
  <si>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</si>
  <si>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</si>
  <si>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</si>
  <si>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</si>
  <si>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</si>
  <si>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</si>
  <si>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</si>
  <si>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</si>
  <si>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</si>
  <si>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</si>
  <si>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</si>
  <si>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</si>
  <si>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</si>
  <si>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</si>
  <si>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</si>
  <si>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</si>
  <si>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</si>
  <si>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</si>
  <si>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</si>
  <si>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</si>
  <si>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</si>
  <si>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</si>
  <si>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</si>
  <si>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</si>
  <si>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</si>
  <si>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</si>
  <si>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</si>
  <si>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</si>
  <si>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</si>
  <si>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</si>
  <si>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</si>
  <si>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</si>
  <si>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</si>
  <si>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</si>
  <si>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</si>
  <si>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</si>
  <si>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</si>
  <si>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</si>
  <si>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</si>
  <si>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</si>
  <si>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</si>
  <si>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</si>
  <si>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</si>
  <si>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</si>
  <si>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</si>
  <si>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</si>
  <si>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</si>
  <si>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</si>
  <si>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</si>
  <si>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</si>
  <si>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</si>
  <si>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</si>
  <si>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</si>
  <si>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</si>
  <si>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</si>
  <si>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</si>
  <si>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</si>
  <si>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</si>
  <si>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</si>
  <si>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</si>
  <si>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</si>
  <si>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</si>
  <si>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</si>
  <si>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</si>
  <si>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</si>
  <si>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</si>
  <si>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</si>
  <si>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</si>
  <si>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</si>
  <si>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</si>
  <si>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</si>
  <si>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</si>
  <si>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</si>
  <si>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</si>
  <si>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</si>
  <si>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</si>
  <si>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</si>
  <si>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</si>
  <si>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</si>
  <si>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</si>
  <si>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</si>
  <si>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</si>
  <si>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</si>
  <si>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</si>
  <si>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</si>
  <si>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</si>
  <si>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</si>
  <si>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</si>
  <si>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</si>
  <si>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</si>
  <si>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</si>
  <si>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</si>
  <si>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</si>
  <si>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</si>
  <si>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</si>
  <si>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</si>
  <si>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</si>
  <si>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</si>
  <si>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</si>
  <si>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</si>
  <si>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</si>
  <si>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</si>
  <si>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</si>
  <si>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</si>
  <si>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</si>
  <si>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</si>
  <si>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</si>
  <si>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</si>
  <si>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</si>
  <si>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</si>
  <si>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</si>
  <si>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</si>
  <si>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</si>
  <si>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</si>
  <si>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</si>
  <si>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</si>
  <si>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</si>
  <si>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</si>
  <si>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</si>
  <si>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</si>
  <si>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</si>
  <si>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</si>
  <si>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</si>
  <si>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</si>
  <si>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</si>
  <si>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</si>
  <si>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</si>
  <si>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</si>
  <si>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</si>
  <si>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</si>
  <si>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</si>
  <si>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</si>
  <si>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</si>
  <si>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</si>
  <si>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</si>
  <si>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</si>
  <si>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</si>
  <si>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</si>
  <si>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</si>
  <si>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</si>
  <si>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</si>
  <si>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</si>
  <si>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</si>
  <si>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</si>
  <si>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</si>
  <si>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</si>
  <si>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</si>
  <si>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</si>
  <si>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</si>
  <si>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</si>
  <si>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</si>
  <si>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</si>
  <si>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</si>
  <si>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</si>
  <si>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</si>
  <si>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</si>
  <si>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</si>
  <si>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</si>
  <si>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</si>
  <si>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</si>
  <si>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</si>
  <si>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</si>
  <si>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</si>
  <si>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</si>
  <si>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</si>
  <si>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</si>
  <si>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</si>
  <si>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</si>
  <si>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</si>
  <si>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</si>
  <si>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</si>
  <si>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</si>
  <si>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</si>
  <si>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</si>
  <si>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</si>
  <si>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</si>
  <si>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</si>
  <si>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</si>
  <si>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</si>
  <si>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</si>
  <si>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</si>
  <si>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</si>
  <si>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</si>
  <si>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</si>
  <si>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</si>
  <si>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</si>
  <si>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</si>
  <si>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</si>
  <si>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</si>
  <si>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</si>
  <si>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</si>
  <si>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</si>
  <si>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</si>
  <si>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</si>
  <si>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</si>
  <si>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</si>
  <si>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</si>
  <si>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</si>
  <si>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</si>
  <si>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</si>
  <si>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</si>
  <si>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</si>
  <si>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</si>
  <si>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</si>
  <si>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</si>
  <si>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</si>
  <si>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</si>
  <si>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</si>
  <si>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</si>
  <si>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</si>
  <si>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</si>
  <si>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</si>
  <si>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</si>
  <si>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</si>
  <si>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</si>
  <si>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</si>
  <si>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</si>
  <si>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</si>
  <si>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</si>
  <si>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</si>
  <si>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</si>
  <si>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</si>
  <si>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</si>
  <si>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</si>
  <si>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</si>
  <si>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</si>
  <si>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</si>
  <si>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</si>
  <si>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</si>
  <si>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</si>
  <si>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</si>
  <si>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</si>
  <si>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</si>
  <si>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</si>
  <si>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</si>
  <si>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</si>
  <si>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</si>
  <si>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</si>
  <si>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</si>
  <si>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</si>
  <si>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</si>
  <si>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</si>
  <si>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</si>
  <si>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</si>
  <si>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</si>
  <si>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</si>
  <si>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</si>
  <si>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</si>
  <si>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</si>
  <si>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</si>
  <si>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</si>
  <si>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</si>
  <si>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</si>
  <si>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</si>
  <si>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</si>
  <si>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</si>
  <si>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</si>
  <si>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</si>
  <si>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</si>
  <si>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</si>
  <si>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</si>
  <si>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</si>
  <si>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</si>
  <si>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</si>
  <si>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</si>
  <si>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</si>
  <si>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</si>
  <si>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</si>
  <si>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</si>
  <si>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</si>
  <si>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</si>
  <si>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</si>
  <si>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</si>
  <si>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</si>
  <si>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</si>
  <si>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</si>
  <si>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</si>
  <si>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</si>
  <si>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</si>
  <si>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</si>
  <si>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</si>
  <si>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</si>
  <si>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</si>
  <si>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</si>
  <si>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</si>
  <si>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</si>
  <si>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</si>
  <si>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</si>
  <si>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</si>
  <si>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</si>
  <si>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</si>
  <si>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</si>
  <si>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</si>
  <si>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</si>
  <si>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</si>
  <si>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</si>
  <si>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</si>
  <si>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</si>
  <si>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</si>
  <si>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</si>
  <si>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</si>
  <si>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</si>
  <si>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</si>
  <si>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</si>
  <si>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</si>
  <si>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</si>
  <si>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</si>
  <si>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</si>
  <si>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</si>
  <si>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</si>
  <si>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</si>
  <si>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</si>
  <si>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</si>
  <si>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</si>
  <si>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</si>
  <si>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</si>
  <si>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</si>
  <si>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</si>
  <si>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</si>
  <si>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</si>
  <si>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</si>
  <si>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</si>
  <si>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</si>
  <si>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</si>
  <si>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</si>
  <si>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</si>
  <si>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</si>
  <si>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</si>
  <si>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</si>
  <si>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</si>
  <si>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</si>
  <si>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</si>
  <si>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</si>
  <si>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</si>
  <si>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</si>
  <si>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</si>
  <si>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</si>
  <si>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</si>
  <si>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</si>
  <si>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</si>
  <si>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</si>
  <si>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</si>
  <si>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</si>
  <si>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</si>
  <si>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</si>
  <si>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</si>
  <si>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</si>
  <si>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</si>
  <si>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</si>
  <si>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</si>
  <si>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</si>
  <si>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</si>
  <si>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</si>
  <si>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</si>
  <si>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</si>
  <si>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</si>
  <si>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</si>
  <si>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</si>
  <si>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</si>
  <si>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</si>
  <si>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</si>
  <si>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</si>
  <si>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</si>
  <si>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</si>
  <si>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</si>
  <si>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</si>
  <si>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</si>
  <si>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</si>
  <si>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</si>
  <si>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</si>
  <si>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</si>
  <si>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</si>
  <si>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</si>
  <si>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</si>
  <si>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</si>
  <si>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</si>
  <si>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</si>
  <si>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</si>
  <si>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</si>
  <si>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</si>
  <si>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</si>
  <si>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</si>
  <si>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</si>
  <si>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</si>
  <si>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</si>
  <si>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</si>
  <si>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</si>
  <si>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</si>
  <si>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</si>
  <si>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</si>
  <si>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</si>
  <si>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</si>
  <si>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</si>
  <si>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</si>
  <si>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</si>
  <si>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</si>
  <si>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</si>
  <si>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</si>
  <si>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</si>
  <si>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</si>
  <si>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</si>
  <si>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</si>
  <si>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</si>
  <si>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</si>
  <si>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</si>
  <si>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</si>
  <si>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</si>
  <si>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</si>
  <si>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</si>
  <si>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</si>
  <si>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</si>
  <si>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</si>
  <si>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</si>
  <si>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</si>
  <si>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</si>
  <si>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</si>
  <si>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</si>
  <si>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</si>
  <si>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</si>
  <si>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</si>
  <si>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</si>
  <si>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</si>
  <si>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</si>
  <si>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</si>
  <si>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</si>
  <si>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</si>
  <si>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</si>
  <si>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</si>
  <si>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</si>
  <si>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</si>
  <si>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</si>
  <si>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</si>
  <si>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</si>
  <si>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</si>
  <si>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</si>
  <si>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</si>
  <si>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</si>
  <si>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</si>
  <si>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</si>
  <si>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</si>
  <si>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</si>
  <si>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</si>
  <si>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</si>
  <si>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</si>
  <si>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</si>
  <si>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</si>
  <si>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</si>
  <si>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</si>
  <si>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</si>
  <si>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</si>
  <si>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</si>
  <si>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</si>
  <si>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</si>
  <si>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</si>
  <si>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</si>
  <si>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</si>
  <si>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</si>
  <si>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</si>
  <si>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</si>
  <si>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</si>
  <si>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</si>
  <si>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</si>
  <si>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</si>
  <si>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</si>
  <si>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</si>
  <si>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</si>
  <si>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</si>
  <si>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</si>
  <si>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</si>
  <si>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</si>
  <si>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</si>
  <si>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</si>
  <si>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</si>
  <si>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</si>
  <si>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</si>
  <si>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</si>
  <si>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</si>
  <si>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</si>
  <si>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</si>
  <si>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</si>
  <si>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</si>
  <si>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</si>
  <si>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</si>
  <si>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</si>
  <si>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</si>
  <si>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</si>
  <si>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</si>
  <si>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</si>
  <si>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</si>
  <si>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</si>
  <si>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</si>
  <si>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</si>
  <si>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</si>
  <si>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</si>
  <si>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</si>
  <si>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</si>
  <si>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</si>
  <si>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</si>
  <si>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</si>
  <si>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</si>
  <si>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</si>
  <si>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</si>
  <si>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</si>
  <si>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</si>
  <si>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</si>
  <si>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</si>
  <si>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</si>
  <si>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</si>
  <si>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</si>
  <si>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</si>
  <si>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</si>
  <si>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</si>
  <si>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</si>
  <si>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</si>
  <si>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</si>
  <si>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</si>
  <si>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</si>
  <si>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</si>
  <si>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</si>
  <si>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</si>
  <si>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</si>
  <si>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</si>
  <si>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</si>
  <si>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</si>
  <si>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</si>
  <si>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</si>
  <si>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</si>
  <si>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</si>
  <si>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</si>
  <si>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</si>
  <si>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</si>
  <si>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</si>
  <si>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</si>
  <si>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</si>
  <si>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</si>
  <si>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</si>
  <si>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</si>
  <si>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</si>
  <si>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</si>
  <si>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</si>
  <si>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</si>
  <si>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</si>
  <si>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</si>
  <si>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</si>
  <si>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</si>
  <si>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</si>
  <si>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</si>
  <si>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</si>
  <si>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</si>
  <si>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</si>
  <si>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</si>
  <si>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</si>
  <si>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</si>
  <si>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</si>
  <si>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</si>
  <si>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</si>
  <si>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</si>
  <si>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</si>
  <si>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</si>
  <si>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</si>
  <si>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</si>
  <si>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</si>
  <si>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</si>
  <si>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</si>
  <si>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</si>
  <si>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</si>
  <si>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</si>
  <si>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</si>
  <si>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</si>
  <si>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</si>
  <si>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</si>
  <si>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</si>
  <si>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</si>
  <si>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</si>
  <si>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</si>
  <si>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</si>
  <si>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</si>
  <si>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</si>
  <si>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</si>
  <si>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</si>
  <si>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</si>
  <si>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</si>
  <si>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</si>
  <si>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</si>
  <si>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</si>
  <si>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</si>
  <si>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</si>
  <si>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</si>
  <si>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</si>
  <si>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</si>
  <si>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</si>
  <si>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</si>
  <si>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</si>
  <si>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</si>
  <si>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</si>
  <si>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</si>
  <si>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</si>
  <si>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</si>
  <si>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</si>
  <si>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</si>
  <si>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</si>
  <si>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</si>
  <si>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</si>
  <si>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</si>
  <si>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</si>
  <si>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</si>
  <si>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</si>
  <si>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</si>
  <si>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</si>
  <si>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</si>
  <si>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</si>
  <si>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</si>
  <si>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</si>
  <si>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</si>
  <si>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</si>
  <si>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</si>
  <si>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</si>
  <si>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</si>
  <si>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</si>
  <si>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</si>
  <si>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</si>
  <si>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</si>
  <si>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</si>
  <si>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</si>
  <si>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</si>
  <si>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</si>
  <si>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</si>
  <si>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</si>
  <si>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</si>
  <si>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</si>
  <si>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</si>
  <si>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</si>
  <si>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</si>
  <si>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</si>
  <si>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</si>
  <si>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</si>
  <si>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</si>
  <si>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</si>
  <si>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</si>
  <si>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</si>
  <si>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</si>
  <si>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</si>
  <si>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</si>
  <si>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</si>
  <si>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</si>
  <si>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</si>
  <si>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</si>
  <si>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</si>
  <si>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</si>
  <si>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</si>
  <si>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</si>
  <si>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</si>
  <si>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</si>
  <si>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</si>
  <si>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</si>
  <si>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</si>
  <si>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</si>
  <si>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</si>
  <si>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</si>
  <si>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</si>
  <si>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</si>
  <si>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</si>
  <si>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</si>
  <si>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</si>
  <si>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</si>
  <si>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</si>
  <si>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</si>
  <si>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</si>
  <si>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</si>
  <si>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</si>
  <si>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</si>
  <si>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</si>
  <si>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</si>
  <si>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</si>
  <si>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</si>
  <si>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</si>
  <si>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</si>
  <si>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</si>
  <si>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</si>
  <si>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</si>
  <si>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</si>
  <si>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</si>
  <si>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</si>
  <si>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</si>
  <si>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</si>
  <si>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</si>
  <si>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</si>
  <si>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</si>
  <si>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</si>
  <si>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</si>
  <si>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</si>
  <si>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</si>
  <si>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</si>
  <si>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</si>
  <si>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</si>
  <si>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</si>
  <si>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</si>
  <si>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</si>
  <si>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</si>
  <si>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</si>
  <si>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</si>
  <si>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</si>
  <si>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</si>
  <si>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</si>
  <si>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</si>
  <si>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</si>
  <si>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</si>
  <si>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</si>
  <si>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</si>
  <si>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</si>
  <si>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</si>
  <si>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</si>
  <si>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</si>
  <si>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</si>
  <si>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</si>
  <si>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</si>
  <si>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</si>
  <si>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</si>
  <si>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</si>
  <si>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</si>
  <si>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</si>
  <si>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</si>
  <si>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</si>
  <si>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</si>
  <si>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</si>
  <si>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</si>
  <si>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</si>
  <si>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</si>
  <si>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</si>
  <si>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</si>
  <si>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</si>
  <si>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</si>
  <si>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</si>
  <si>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</si>
  <si>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</si>
  <si>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</si>
  <si>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</si>
  <si>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</si>
  <si>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</si>
  <si>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</si>
  <si>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</si>
  <si>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</si>
  <si>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</si>
  <si>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</si>
  <si>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</si>
  <si>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</si>
  <si>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</si>
  <si>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</si>
  <si>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</si>
  <si>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</si>
  <si>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</si>
  <si>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</si>
  <si>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</si>
  <si>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</si>
  <si>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</si>
  <si>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</si>
  <si>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</si>
  <si>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</si>
  <si>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</si>
  <si>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</si>
  <si>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</si>
  <si>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</si>
  <si>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</si>
  <si>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</si>
  <si>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</si>
  <si>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</si>
  <si>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</si>
  <si>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</si>
  <si>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</si>
  <si>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</si>
  <si>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</si>
  <si>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</si>
  <si>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</si>
  <si>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</si>
  <si>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</si>
  <si>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</si>
  <si>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</si>
  <si>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</si>
  <si>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</si>
  <si>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</si>
  <si>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</si>
  <si>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</si>
  <si>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</si>
  <si>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</si>
  <si>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</si>
  <si>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</si>
  <si>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</si>
  <si>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</si>
  <si>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</si>
  <si>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</si>
  <si>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</si>
  <si>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</si>
  <si>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</si>
  <si>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</si>
  <si>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</si>
  <si>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</si>
  <si>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</si>
  <si>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</si>
  <si>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</si>
  <si>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</si>
  <si>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</si>
  <si>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</si>
  <si>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</si>
  <si>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</si>
  <si>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</si>
  <si>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</si>
  <si>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</si>
  <si>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</si>
  <si>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</si>
  <si>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</si>
  <si>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</si>
  <si>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</si>
  <si>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</si>
  <si>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</si>
  <si>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</si>
  <si>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</si>
  <si>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</si>
  <si>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</si>
  <si>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</si>
  <si>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</si>
  <si>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</si>
  <si>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</si>
  <si>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</si>
  <si>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</si>
  <si>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</si>
  <si>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</si>
  <si>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</si>
  <si>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</si>
  <si>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</si>
  <si>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</si>
  <si>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</si>
  <si>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</si>
  <si>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</si>
  <si>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</si>
  <si>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</si>
  <si>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</si>
  <si>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</si>
  <si>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</si>
  <si>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</si>
  <si>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</si>
  <si>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</si>
  <si>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</si>
  <si>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</si>
  <si>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</si>
  <si>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</si>
  <si>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</si>
  <si>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</si>
  <si>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</si>
  <si>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</si>
  <si>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</si>
  <si>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</si>
  <si>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</si>
  <si>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</si>
  <si>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</si>
  <si>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</si>
  <si>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</si>
  <si>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</si>
  <si>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</si>
  <si>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</si>
  <si>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</si>
  <si>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</si>
  <si>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</si>
  <si>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</si>
  <si>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</si>
  <si>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</si>
  <si>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</si>
  <si>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</si>
  <si>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</si>
  <si>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</si>
  <si>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</si>
  <si>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</si>
  <si>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</si>
  <si>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</si>
  <si>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</si>
  <si>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</si>
  <si>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</si>
  <si>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</si>
  <si>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</si>
  <si>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</si>
  <si>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</si>
  <si>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</si>
  <si>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</si>
  <si>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</si>
  <si>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</si>
  <si>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</si>
  <si>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</si>
  <si>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</si>
  <si>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</si>
  <si>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</si>
  <si>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</si>
  <si>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</si>
  <si>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</si>
  <si>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</si>
  <si>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</si>
  <si>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</si>
  <si>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</si>
  <si>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</si>
  <si>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</si>
  <si>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</si>
  <si>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</si>
  <si>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</si>
  <si>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</si>
  <si>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</si>
  <si>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</si>
  <si>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</si>
  <si>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</si>
  <si>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</si>
  <si>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</si>
  <si>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</si>
  <si>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</si>
  <si>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</si>
  <si>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</si>
  <si>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</si>
  <si>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</si>
  <si>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</si>
  <si>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</si>
  <si>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</si>
  <si>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</si>
  <si>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</si>
  <si>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</si>
  <si>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</si>
  <si>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</si>
  <si>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</si>
  <si>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</si>
  <si>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</si>
  <si>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</si>
  <si>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</si>
  <si>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</si>
  <si>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</si>
  <si>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</si>
  <si>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</si>
  <si>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</si>
  <si>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</si>
  <si>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</si>
  <si>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</si>
  <si>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</si>
  <si>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</si>
  <si>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</si>
  <si>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</si>
  <si>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</si>
  <si>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</si>
  <si>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</si>
  <si>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</si>
  <si>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</si>
  <si>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</si>
  <si>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</si>
  <si>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</si>
  <si>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</si>
  <si>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</si>
  <si>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</si>
  <si>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</si>
  <si>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</si>
  <si>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</si>
  <si>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</si>
  <si>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</si>
  <si>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</si>
  <si>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</si>
  <si>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</si>
  <si>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</si>
  <si>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</si>
  <si>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</si>
  <si>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</si>
  <si>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</si>
  <si>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</si>
  <si>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</si>
  <si>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</si>
  <si>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</si>
  <si>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</si>
  <si>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</si>
  <si>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</si>
  <si>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</si>
  <si>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</si>
  <si>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</si>
  <si>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</si>
  <si>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</si>
  <si>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</si>
  <si>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</si>
  <si>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</si>
  <si>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</si>
  <si>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</si>
  <si>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</si>
  <si>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</si>
  <si>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</si>
  <si>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</si>
  <si>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</si>
  <si>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</si>
  <si>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</si>
  <si>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</si>
  <si>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</si>
  <si>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</si>
  <si>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</si>
  <si>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</si>
  <si>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</si>
  <si>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</si>
  <si>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</si>
  <si>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</si>
  <si>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</si>
  <si>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</si>
  <si>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</si>
  <si>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</si>
  <si>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</si>
  <si>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</si>
  <si>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</si>
  <si>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</si>
  <si>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</si>
  <si>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</si>
  <si>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</si>
  <si>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</si>
  <si>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</si>
  <si>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</si>
  <si>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</si>
  <si>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</si>
  <si>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</si>
  <si>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</si>
  <si>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</si>
  <si>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</si>
  <si>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</si>
  <si>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</si>
  <si>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</si>
  <si>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</si>
  <si>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</si>
  <si>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</si>
  <si>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</si>
  <si>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</si>
  <si>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</si>
  <si>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</si>
  <si>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</si>
  <si>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</si>
  <si>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</si>
  <si>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</si>
  <si>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</si>
  <si>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</si>
  <si>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</si>
  <si>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</si>
  <si>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</si>
  <si>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</si>
  <si>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</si>
  <si>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</si>
  <si>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</si>
  <si>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</si>
  <si>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</si>
  <si>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</si>
  <si>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</si>
  <si>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</si>
  <si>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</si>
  <si>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</si>
  <si>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</si>
  <si>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</si>
  <si>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</si>
  <si>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</si>
  <si>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</si>
  <si>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</si>
  <si>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</si>
  <si>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</si>
  <si>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</si>
  <si>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</si>
  <si>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</si>
  <si>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</si>
  <si>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</si>
  <si>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</si>
  <si>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</si>
  <si>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</si>
  <si>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</si>
  <si>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</si>
  <si>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</si>
  <si>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</si>
  <si>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</si>
  <si>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</si>
  <si>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</si>
  <si>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</si>
  <si>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</si>
  <si>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</si>
  <si>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</si>
  <si>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</si>
  <si>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</si>
  <si>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</si>
  <si>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</si>
  <si>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</si>
  <si>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</si>
  <si>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</si>
  <si>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</si>
  <si>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</si>
  <si>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</si>
  <si>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</si>
  <si>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</si>
  <si>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</si>
  <si>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</si>
  <si>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</si>
  <si>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</si>
  <si>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</si>
  <si>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</si>
  <si>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</si>
  <si>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</si>
  <si>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</si>
  <si>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</si>
  <si>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</si>
  <si>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</si>
  <si>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</si>
  <si>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</si>
  <si>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</si>
  <si>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</si>
  <si>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</si>
  <si>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</si>
  <si>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</si>
  <si>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</si>
  <si>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</si>
  <si>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</si>
  <si>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</si>
  <si>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</si>
  <si>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</si>
  <si>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</si>
  <si>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</si>
  <si>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</si>
  <si>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</si>
  <si>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</si>
  <si>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</si>
  <si>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</si>
  <si>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</si>
  <si>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</si>
  <si>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</si>
  <si>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</si>
  <si>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</si>
  <si>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</si>
  <si>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</si>
  <si>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</si>
  <si>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</si>
  <si>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</si>
  <si>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</si>
  <si>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</si>
  <si>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</si>
  <si>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</si>
  <si>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</si>
  <si>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</si>
  <si>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</si>
  <si>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</si>
  <si>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</si>
  <si>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</si>
  <si>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</si>
  <si>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</si>
  <si>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</si>
  <si>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</si>
  <si>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</si>
  <si>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</si>
  <si>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</si>
  <si>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</si>
  <si>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</si>
  <si>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</si>
  <si>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</si>
  <si>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</si>
  <si>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</si>
  <si>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</si>
  <si>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</si>
  <si>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</si>
  <si>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</si>
  <si>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</si>
  <si>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</si>
  <si>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</si>
  <si>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</si>
  <si>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</si>
  <si>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</si>
  <si>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</si>
  <si>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</si>
  <si>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</si>
  <si>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</si>
  <si>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</si>
  <si>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</si>
  <si>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</si>
  <si>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</si>
  <si>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</si>
  <si>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</si>
  <si>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</si>
  <si>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</si>
  <si>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</si>
  <si>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</si>
  <si>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</si>
  <si>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</si>
  <si>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</si>
  <si>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</si>
  <si>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</si>
  <si>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</si>
  <si>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</si>
  <si>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</si>
  <si>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</si>
  <si>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</si>
  <si>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</si>
  <si>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</si>
  <si>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</si>
  <si>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</si>
  <si>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</si>
  <si>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</si>
  <si>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</si>
  <si>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</si>
  <si>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</si>
  <si>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</si>
  <si>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</si>
  <si>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</si>
  <si>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</si>
  <si>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</si>
  <si>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</si>
  <si>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</si>
  <si>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</si>
  <si>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</si>
  <si>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</si>
  <si>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</si>
  <si>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</si>
  <si>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</si>
  <si>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</si>
  <si>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</si>
  <si>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</si>
  <si>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</si>
  <si>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</si>
  <si>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</si>
  <si>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</si>
  <si>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</si>
  <si>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</si>
  <si>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</si>
  <si>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</si>
  <si>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</si>
  <si>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</si>
  <si>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</si>
  <si>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</si>
  <si>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</si>
  <si>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</si>
  <si>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</si>
  <si>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</si>
  <si>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</si>
  <si>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</si>
  <si>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</si>
  <si>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</si>
  <si>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</si>
  <si>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</si>
  <si>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</si>
  <si>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</si>
  <si>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</si>
  <si>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</si>
  <si>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</si>
  <si>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</si>
  <si>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</si>
  <si>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</si>
  <si>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</si>
  <si>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</si>
  <si>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</si>
  <si>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</si>
  <si>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</si>
  <si>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</si>
  <si>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</si>
  <si>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</si>
  <si>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</si>
  <si>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</si>
  <si>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</si>
  <si>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</si>
  <si>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</si>
  <si>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</si>
  <si>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</si>
  <si>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</si>
  <si>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</si>
  <si>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</si>
  <si>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</si>
  <si>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</si>
  <si>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</si>
  <si>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</si>
  <si>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</si>
  <si>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</si>
  <si>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</si>
  <si>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</si>
  <si>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</si>
  <si>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</si>
  <si>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</si>
  <si>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</si>
  <si>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</si>
  <si>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</si>
  <si>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</si>
  <si>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</si>
  <si>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</si>
  <si>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</si>
  <si>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</si>
  <si>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</si>
  <si>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</si>
  <si>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</si>
  <si>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</si>
  <si>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</si>
  <si>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</si>
  <si>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</si>
  <si>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</si>
  <si>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</si>
  <si>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</si>
  <si>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</si>
  <si>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</si>
  <si>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</si>
  <si>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</si>
  <si>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</si>
  <si>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</si>
  <si>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</si>
  <si>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</si>
  <si>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</si>
  <si>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</si>
  <si>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</si>
  <si>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</si>
  <si>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</si>
  <si>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</si>
  <si>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</si>
  <si>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</si>
  <si>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</si>
  <si>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</si>
  <si>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</si>
  <si>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</si>
  <si>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</si>
  <si>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</si>
  <si>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</si>
  <si>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</si>
  <si>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</si>
  <si>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</si>
  <si>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</si>
  <si>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</si>
  <si>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</si>
  <si>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</si>
  <si>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</si>
  <si>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</si>
  <si>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</si>
  <si>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</si>
  <si>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</si>
  <si>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</si>
  <si>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</si>
  <si>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</si>
  <si>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</si>
  <si>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</si>
  <si>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</si>
  <si>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</si>
  <si>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</si>
  <si>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</si>
  <si>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</si>
  <si>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</si>
  <si>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</si>
  <si>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</si>
  <si>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</si>
  <si>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</si>
  <si>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</si>
  <si>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</si>
  <si>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</si>
  <si>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</si>
  <si>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</si>
  <si>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</si>
  <si>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</si>
  <si>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</si>
  <si>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</si>
  <si>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</si>
  <si>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</si>
  <si>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</si>
  <si>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</si>
  <si>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</si>
  <si>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</si>
  <si>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</si>
  <si>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</si>
  <si>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</si>
  <si>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</si>
  <si>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</si>
  <si>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</si>
  <si>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</si>
  <si>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</si>
  <si>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</si>
  <si>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</si>
  <si>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</si>
  <si>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</si>
  <si>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</si>
  <si>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</si>
  <si>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</si>
  <si>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</si>
  <si>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</si>
  <si>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</si>
  <si>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</si>
  <si>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</si>
  <si>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</si>
  <si>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</si>
  <si>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</si>
  <si>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</si>
  <si>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</si>
  <si>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</si>
  <si>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</si>
  <si>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</si>
  <si>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</si>
  <si>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</si>
  <si>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</si>
  <si>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</si>
  <si>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</si>
  <si>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</si>
  <si>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</si>
  <si>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</si>
  <si>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</si>
  <si>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</si>
  <si>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</si>
  <si>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</si>
  <si>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</si>
  <si>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</si>
  <si>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</si>
  <si>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</si>
  <si>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</si>
  <si>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</si>
  <si>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</si>
  <si>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</si>
  <si>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</si>
  <si>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</si>
  <si>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</si>
  <si>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</si>
  <si>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</si>
  <si>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</si>
  <si>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</si>
  <si>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</si>
  <si>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</si>
  <si>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</si>
  <si>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</si>
  <si>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</si>
  <si>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</si>
  <si>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</si>
  <si>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</si>
  <si>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</si>
  <si>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</si>
  <si>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</si>
  <si>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</si>
  <si>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</si>
  <si>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</si>
  <si>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</si>
  <si>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</si>
  <si>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</si>
  <si>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</si>
  <si>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</si>
  <si>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</si>
  <si>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</si>
  <si>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</si>
  <si>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</si>
  <si>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</si>
  <si>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</si>
  <si>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</si>
  <si>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</si>
  <si>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</si>
  <si>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</si>
  <si>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</si>
  <si>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</si>
  <si>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</si>
  <si>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</si>
  <si>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</si>
  <si>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</si>
  <si>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</si>
  <si>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</si>
  <si>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</si>
  <si>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</si>
  <si>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</si>
  <si>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</si>
  <si>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</si>
  <si>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</si>
  <si>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</si>
  <si>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</si>
  <si>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</si>
  <si>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</si>
  <si>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</si>
  <si>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</si>
  <si>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</si>
  <si>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</si>
  <si>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</si>
  <si>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</si>
  <si>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</si>
  <si>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</si>
  <si>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</si>
  <si>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</si>
  <si>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</si>
  <si>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</si>
  <si>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</si>
  <si>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</si>
  <si>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</si>
  <si>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</si>
  <si>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</si>
  <si>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</si>
  <si>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</si>
  <si>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</si>
  <si>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</si>
  <si>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</si>
  <si>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</si>
  <si>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</si>
  <si>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</si>
  <si>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</si>
  <si>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</si>
  <si>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</si>
  <si>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</si>
  <si>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</si>
  <si>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</si>
  <si>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</si>
  <si>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</si>
  <si>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</si>
  <si>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</si>
  <si>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</si>
  <si>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</si>
  <si>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</si>
  <si>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</si>
  <si>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</si>
  <si>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</si>
  <si>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</si>
  <si>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</si>
  <si>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</si>
  <si>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</si>
  <si>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</si>
  <si>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</si>
  <si>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</si>
  <si>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</si>
  <si>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</si>
  <si>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</si>
  <si>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</si>
  <si>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</si>
  <si>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</si>
  <si>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</si>
  <si>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</si>
  <si>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</si>
  <si>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</si>
  <si>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</si>
  <si>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</si>
  <si>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</si>
  <si>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</si>
  <si>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</si>
  <si>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</si>
  <si>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</si>
  <si>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</si>
  <si>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</si>
  <si>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</si>
  <si>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</si>
  <si>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</si>
  <si>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</si>
  <si>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</si>
  <si>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</si>
  <si>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</si>
  <si>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</si>
  <si>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</si>
  <si>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</si>
  <si>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</si>
  <si>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</si>
  <si>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</si>
  <si>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</si>
  <si>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</si>
  <si>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</si>
  <si>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</si>
  <si>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</si>
  <si>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</si>
  <si>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</si>
  <si>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</si>
  <si>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</si>
  <si>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</si>
  <si>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</si>
  <si>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</si>
  <si>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</si>
  <si>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</si>
  <si>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</si>
  <si>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</si>
  <si>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</si>
  <si>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</si>
  <si>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</si>
  <si>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</si>
  <si>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</si>
  <si>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</si>
  <si>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</si>
  <si>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</si>
  <si>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</si>
  <si>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</si>
  <si>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</si>
  <si>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</si>
  <si>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</si>
  <si>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</si>
  <si>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</si>
  <si>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</si>
  <si>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</si>
  <si>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</si>
  <si>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</si>
  <si>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</si>
  <si>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</si>
  <si>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</si>
  <si>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</si>
  <si>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</si>
  <si>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</si>
  <si>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</si>
  <si>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</si>
  <si>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</si>
  <si>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</si>
  <si>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</si>
  <si>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</si>
  <si>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</si>
  <si>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</si>
  <si>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</si>
  <si>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</si>
  <si>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</si>
  <si>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</si>
  <si>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</si>
  <si>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</si>
  <si>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</si>
  <si>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</si>
  <si>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</si>
  <si>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</si>
  <si>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</si>
  <si>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</si>
  <si>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</si>
  <si>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</si>
  <si>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</si>
  <si>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</si>
  <si>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</si>
  <si>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</si>
  <si>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</si>
  <si>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</si>
  <si>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</si>
  <si>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</si>
  <si>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</si>
  <si>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</si>
  <si>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</si>
  <si>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</si>
  <si>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</si>
  <si>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</si>
  <si>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</si>
  <si>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</si>
  <si>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</si>
  <si>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</si>
  <si>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</si>
  <si>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</si>
  <si>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</si>
  <si>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</si>
  <si>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</si>
  <si>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</si>
  <si>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</si>
  <si>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</si>
  <si>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</si>
  <si>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</si>
  <si>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</si>
  <si>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</si>
  <si>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</si>
  <si>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</si>
  <si>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</si>
  <si>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</si>
  <si>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</si>
  <si>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</si>
  <si>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</si>
  <si>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</si>
  <si>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</si>
  <si>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</si>
  <si>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</si>
  <si>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</si>
  <si>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</si>
  <si>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</si>
  <si>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</si>
  <si>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</si>
  <si>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</si>
  <si>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</si>
  <si>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</si>
  <si>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</si>
  <si>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</si>
  <si>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</si>
  <si>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</si>
  <si>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</si>
  <si>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</si>
  <si>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</si>
  <si>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</si>
  <si>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</si>
  <si>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</si>
  <si>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</si>
  <si>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</si>
  <si>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</si>
  <si>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</si>
  <si>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</si>
  <si>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</si>
  <si>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</si>
  <si>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</si>
  <si>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</si>
  <si>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</si>
  <si>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</si>
  <si>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</si>
  <si>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</si>
  <si>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</si>
  <si>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</si>
  <si>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</si>
  <si>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</si>
  <si>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</si>
  <si>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</si>
  <si>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</si>
  <si>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</si>
  <si>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</si>
  <si>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</si>
  <si>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</si>
  <si>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</si>
  <si>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</si>
  <si>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</si>
  <si>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</si>
  <si>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</si>
  <si>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</si>
  <si>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</si>
  <si>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</si>
  <si>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</si>
  <si>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</si>
  <si>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</si>
  <si>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</si>
  <si>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</si>
  <si>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</si>
  <si>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</si>
  <si>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</si>
  <si>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</si>
  <si>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</si>
  <si>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</si>
  <si>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</si>
  <si>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</si>
  <si>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</si>
  <si>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</si>
  <si>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</si>
  <si>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</si>
  <si>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</si>
  <si>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</si>
  <si>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</si>
  <si>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</si>
  <si>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</si>
  <si>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</si>
  <si>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</si>
  <si>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</si>
  <si>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</si>
  <si>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</si>
  <si>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</si>
  <si>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</si>
  <si>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</si>
  <si>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</si>
  <si>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</si>
  <si>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</si>
  <si>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</si>
  <si>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</si>
  <si>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</si>
  <si>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</si>
  <si>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</si>
  <si>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</si>
  <si>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</si>
  <si>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</si>
  <si>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</si>
  <si>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</si>
  <si>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</si>
  <si>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</si>
  <si>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</si>
  <si>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</si>
  <si>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</si>
  <si>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</si>
  <si>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</si>
  <si>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</si>
  <si>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</si>
  <si>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</si>
  <si>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</si>
  <si>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</si>
  <si>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</si>
  <si>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</si>
  <si>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</si>
  <si>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</si>
  <si>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</si>
  <si>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</si>
  <si>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</si>
  <si>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</si>
  <si>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</si>
  <si>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</si>
  <si>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</si>
  <si>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</si>
  <si>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</si>
  <si>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</si>
  <si>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</si>
  <si>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</si>
  <si>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</si>
  <si>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</si>
  <si>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</si>
  <si>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</si>
  <si>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</si>
  <si>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</si>
  <si>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</si>
  <si>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</si>
  <si>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</si>
  <si>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</si>
  <si>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</si>
  <si>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</si>
  <si>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</si>
  <si>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</si>
  <si>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</si>
  <si>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</si>
  <si>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</si>
  <si>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</si>
  <si>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</si>
  <si>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</si>
  <si>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</si>
  <si>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</si>
  <si>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</si>
  <si>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</si>
  <si>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</si>
  <si>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</si>
  <si>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</si>
  <si>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</si>
  <si>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</si>
  <si>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</si>
  <si>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</si>
  <si>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</si>
  <si>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</si>
  <si>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</si>
  <si>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</si>
  <si>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</si>
  <si>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</si>
  <si>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</si>
  <si>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</si>
  <si>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</si>
  <si>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</si>
  <si>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</si>
  <si>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</si>
  <si>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</si>
  <si>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</si>
  <si>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</si>
  <si>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</si>
  <si>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</si>
  <si>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</si>
  <si>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</si>
  <si>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</si>
  <si>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</si>
  <si>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</si>
  <si>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</si>
  <si>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</si>
  <si>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</si>
  <si>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</si>
  <si>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</si>
  <si>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</si>
  <si>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</si>
  <si>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</si>
  <si>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</si>
  <si>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</si>
  <si>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</si>
  <si>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</si>
  <si>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</si>
  <si>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</si>
  <si>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</si>
  <si>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</si>
  <si>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</si>
  <si>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</si>
  <si>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</si>
  <si>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</si>
  <si>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</si>
  <si>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</si>
  <si>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</si>
  <si>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</si>
  <si>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</si>
  <si>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</si>
  <si>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</si>
  <si>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</si>
  <si>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</si>
  <si>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</si>
  <si>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</si>
  <si>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</si>
  <si>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</si>
  <si>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</si>
  <si>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</si>
  <si>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</si>
  <si>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</si>
  <si>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</si>
  <si>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</si>
  <si>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</si>
  <si>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</si>
  <si>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</si>
  <si>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</si>
  <si>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</si>
  <si>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</si>
  <si>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</si>
  <si>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</si>
  <si>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</si>
  <si>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</si>
  <si>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</si>
  <si>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</si>
  <si>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</si>
  <si>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</si>
  <si>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</si>
  <si>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</si>
  <si>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</si>
  <si>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</si>
  <si>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</si>
  <si>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</si>
  <si>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</si>
  <si>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</si>
  <si>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</si>
  <si>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</si>
  <si>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</si>
  <si>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</si>
  <si>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</si>
  <si>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</si>
  <si>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</si>
  <si>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</si>
  <si>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</si>
  <si>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</si>
  <si>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</si>
  <si>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</si>
  <si>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</si>
  <si>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</si>
  <si>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</si>
  <si>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</si>
  <si>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</si>
  <si>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</si>
  <si>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</si>
  <si>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</si>
  <si>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</si>
  <si>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</si>
  <si>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</si>
  <si>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</si>
  <si>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</si>
  <si>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</si>
  <si>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</si>
  <si>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</si>
  <si>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</si>
  <si>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</si>
  <si>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</si>
  <si>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</si>
  <si>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</si>
  <si>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</si>
  <si>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</si>
  <si>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</si>
  <si>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</si>
  <si>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</si>
  <si>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</si>
  <si>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</si>
  <si>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</si>
  <si>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</si>
  <si>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</si>
  <si>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</si>
  <si>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</si>
  <si>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</si>
  <si>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</si>
  <si>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</si>
  <si>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</si>
  <si>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</si>
  <si>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</si>
  <si>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</si>
  <si>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</si>
  <si>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</si>
  <si>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</si>
  <si>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</si>
  <si>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</si>
  <si>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</si>
  <si>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</si>
  <si>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</si>
  <si>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</si>
  <si>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</si>
  <si>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</si>
  <si>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</si>
  <si>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</si>
  <si>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</si>
  <si>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</si>
  <si>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</si>
  <si>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</si>
  <si>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</si>
  <si>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</si>
  <si>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</si>
  <si>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</si>
  <si>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</si>
  <si>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</si>
  <si>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</si>
  <si>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</si>
  <si>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</si>
  <si>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</si>
  <si>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</si>
  <si>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</si>
  <si>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</si>
  <si>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</si>
  <si>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</si>
  <si>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</si>
  <si>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</si>
  <si>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</si>
  <si>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</si>
  <si>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</si>
  <si>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</si>
  <si>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</si>
  <si>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</si>
  <si>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</si>
  <si>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</si>
  <si>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</si>
  <si>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</si>
  <si>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</si>
  <si>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</si>
  <si>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</si>
  <si>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</si>
  <si>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</si>
  <si>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</si>
  <si>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</si>
  <si>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</si>
  <si>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</si>
  <si>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</si>
  <si>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</si>
  <si>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</si>
  <si>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</si>
  <si>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</si>
  <si>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</si>
  <si>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</si>
  <si>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</si>
  <si>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</si>
  <si>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</si>
  <si>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</si>
  <si>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</si>
  <si>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</si>
  <si>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</si>
  <si>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</si>
  <si>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</si>
  <si>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</si>
  <si>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</si>
  <si>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</si>
  <si>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</si>
  <si>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</si>
  <si>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</si>
  <si>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</si>
  <si>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</si>
  <si>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</si>
  <si>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</si>
  <si>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</si>
  <si>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</si>
  <si>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</si>
  <si>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</si>
  <si>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</si>
  <si>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</si>
  <si>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</si>
  <si>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</si>
  <si>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</si>
  <si>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</si>
  <si>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</si>
  <si>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</si>
  <si>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</si>
  <si>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</si>
  <si>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</si>
  <si>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</si>
  <si>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</si>
  <si>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</si>
  <si>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</si>
  <si>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</si>
  <si>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</si>
  <si>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</si>
  <si>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</si>
  <si>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</si>
  <si>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</si>
  <si>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</si>
  <si>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</si>
  <si>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</si>
  <si>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</si>
  <si>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</si>
  <si>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</si>
  <si>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</si>
  <si>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</si>
  <si>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</si>
  <si>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</si>
  <si>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</si>
  <si>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</si>
  <si>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</si>
  <si>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</si>
  <si>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</si>
  <si>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</si>
  <si>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</si>
  <si>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</si>
  <si>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Deadline Converison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</si>
  <si>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</si>
  <si>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</si>
  <si>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</si>
  <si>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</si>
  <si>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</si>
  <si>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</si>
  <si>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</si>
  <si>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</si>
  <si>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</si>
  <si>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</si>
  <si>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</si>
  <si>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</si>
  <si>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</si>
  <si>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duration</t>
  </si>
  <si>
    <t>Name</t>
  </si>
  <si>
    <t>Blurb</t>
  </si>
  <si>
    <t>Goal</t>
  </si>
  <si>
    <t>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</si>
  <si>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</si>
  <si>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</si>
  <si>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</si>
  <si>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</si>
  <si>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</si>
  <si>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</si>
  <si>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</si>
  <si>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</si>
  <si>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</si>
  <si>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</si>
  <si>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</si>
  <si>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</si>
  <si>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</si>
  <si>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</si>
  <si>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</si>
  <si>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</si>
  <si>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</si>
  <si>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</si>
  <si>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</si>
  <si>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0-7</t>
  </si>
  <si>
    <t>7-14</t>
  </si>
  <si>
    <t>14-21</t>
  </si>
  <si>
    <t>21-28</t>
  </si>
  <si>
    <t>28-35</t>
  </si>
  <si>
    <t>35-42</t>
  </si>
  <si>
    <t>42-49</t>
  </si>
  <si>
    <t>49-56</t>
  </si>
  <si>
    <t>56-63</t>
  </si>
  <si>
    <t>70-77</t>
  </si>
  <si>
    <t>84-91</t>
  </si>
  <si>
    <t>0-1800</t>
  </si>
  <si>
    <t>1800-3600</t>
  </si>
  <si>
    <t>3600-5400</t>
  </si>
  <si>
    <t>5400-7200</t>
  </si>
  <si>
    <t>7200-9000</t>
  </si>
  <si>
    <t>9000-10800</t>
  </si>
  <si>
    <t>10800-12600</t>
  </si>
  <si>
    <t>12600-14400</t>
  </si>
  <si>
    <t>14400-16200</t>
  </si>
  <si>
    <t>16200-18000</t>
  </si>
  <si>
    <t>18000-19800</t>
  </si>
  <si>
    <t>19800-21600</t>
  </si>
  <si>
    <t>21600-23400</t>
  </si>
  <si>
    <t>23400-25200</t>
  </si>
  <si>
    <t>25200-27000</t>
  </si>
  <si>
    <t>27000-28800</t>
  </si>
  <si>
    <t>28800-30600</t>
  </si>
  <si>
    <t>30600-32400</t>
  </si>
  <si>
    <t>32400-34200</t>
  </si>
  <si>
    <t>34200-36000</t>
  </si>
  <si>
    <t>37800-39600</t>
  </si>
  <si>
    <t>39600-41400</t>
  </si>
  <si>
    <t>45000-46800</t>
  </si>
  <si>
    <t>48600-50400</t>
  </si>
  <si>
    <t>&gt;50400</t>
  </si>
  <si>
    <t>all</t>
  </si>
  <si>
    <t>&gt;=3 data points</t>
  </si>
  <si>
    <t>&gt;=2 data points</t>
  </si>
  <si>
    <t>&gt;=5 data poitns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</si>
</sst>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7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wrapText="1"/>
    </xf>
    <xf numFmtId="9" fontId="0" fillId="0" borderId="0" xfId="1" applyFont="1"/>
    <xf numFmtId="9" fontId="0" fillId="0" borderId="0" xfId="0" applyNumberFormat="1"/>
    <xf numFmtId="177" fontId="0" fillId="0" borderId="0" xfId="1" applyNumberFormat="1" applyFont="1"/>
    <xf numFmtId="10" fontId="0" fillId="0" borderId="0" xfId="1" applyNumberFormat="1" applyFont="1"/>
    <xf numFmtId="177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7" tint="0.39994506668294322"/>
        </patternFill>
      </fill>
    </dxf>
    <dxf>
      <fill>
        <patternFill>
          <bgColor rgb="FFFF4F4F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3F3F"/>
      <color rgb="FFFF6565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E-4FF4-9AD1-84A41F4C9A8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E-4FF4-9AD1-84A41F4C9A8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noFill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E-4FF4-9AD1-84A41F4C9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4701704"/>
        <c:axId val="604702032"/>
      </c:lineChart>
      <c:catAx>
        <c:axId val="60470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02032"/>
        <c:crosses val="autoZero"/>
        <c:auto val="1"/>
        <c:lblAlgn val="ctr"/>
        <c:lblOffset val="100"/>
        <c:noMultiLvlLbl val="0"/>
      </c:catAx>
      <c:valAx>
        <c:axId val="6047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0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By Launch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3F3F"/>
          </a:solidFill>
          <a:ln>
            <a:solidFill>
              <a:srgbClr val="FF0000"/>
            </a:solidFill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1E-45D6-A6F4-DF55E9CEDD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F3F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E-45D6-A6F4-DF55E9CEDD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E-45D6-A6F4-DF55E9CED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4701704"/>
        <c:axId val="604702032"/>
      </c:barChart>
      <c:catAx>
        <c:axId val="604701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02032"/>
        <c:crosses val="autoZero"/>
        <c:auto val="1"/>
        <c:lblAlgn val="ctr"/>
        <c:lblOffset val="100"/>
        <c:noMultiLvlLbl val="0"/>
      </c:catAx>
      <c:valAx>
        <c:axId val="6047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470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Outcomes for Plays by Funding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225529560345002E-2"/>
          <c:y val="0.12745704467353952"/>
          <c:w val="0.79840498633769341"/>
          <c:h val="0.65775874665151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0-41CB-87CB-01BA2154D4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0-41CB-87CB-01BA2154D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477344"/>
        <c:axId val="768477672"/>
      </c:lineChart>
      <c:catAx>
        <c:axId val="768477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Funding Goal Range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14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77672"/>
        <c:crosses val="autoZero"/>
        <c:auto val="1"/>
        <c:lblAlgn val="ctr"/>
        <c:lblOffset val="100"/>
        <c:tickMarkSkip val="1"/>
        <c:noMultiLvlLbl val="0"/>
      </c:catAx>
      <c:valAx>
        <c:axId val="7684776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477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229445981414488"/>
          <c:y val="0.36999945883053276"/>
          <c:w val="0.12770552557334827"/>
          <c:h val="0.115980193197499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'Outcomes Based on Goals'!$B$39:$B$40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'Outcomes Based on Goals'!$A$41:$A$66</c:f>
              <c:strCache>
                <c:ptCount val="25"/>
                <c:pt idx="0">
                  <c:v>0-1800</c:v>
                </c:pt>
                <c:pt idx="1">
                  <c:v>1800-3600</c:v>
                </c:pt>
                <c:pt idx="2">
                  <c:v>3600-5400</c:v>
                </c:pt>
                <c:pt idx="3">
                  <c:v>5400-7200</c:v>
                </c:pt>
                <c:pt idx="4">
                  <c:v>7200-9000</c:v>
                </c:pt>
                <c:pt idx="5">
                  <c:v>9000-10800</c:v>
                </c:pt>
                <c:pt idx="6">
                  <c:v>10800-12600</c:v>
                </c:pt>
                <c:pt idx="7">
                  <c:v>12600-14400</c:v>
                </c:pt>
                <c:pt idx="8">
                  <c:v>14400-16200</c:v>
                </c:pt>
                <c:pt idx="9">
                  <c:v>16200-18000</c:v>
                </c:pt>
                <c:pt idx="10">
                  <c:v>18000-19800</c:v>
                </c:pt>
                <c:pt idx="11">
                  <c:v>19800-21600</c:v>
                </c:pt>
                <c:pt idx="12">
                  <c:v>21600-23400</c:v>
                </c:pt>
                <c:pt idx="13">
                  <c:v>23400-25200</c:v>
                </c:pt>
                <c:pt idx="14">
                  <c:v>25200-27000</c:v>
                </c:pt>
                <c:pt idx="15">
                  <c:v>27000-28800</c:v>
                </c:pt>
                <c:pt idx="16">
                  <c:v>28800-30600</c:v>
                </c:pt>
                <c:pt idx="17">
                  <c:v>30600-32400</c:v>
                </c:pt>
                <c:pt idx="18">
                  <c:v>32400-34200</c:v>
                </c:pt>
                <c:pt idx="19">
                  <c:v>34200-36000</c:v>
                </c:pt>
                <c:pt idx="20">
                  <c:v>37800-39600</c:v>
                </c:pt>
                <c:pt idx="21">
                  <c:v>39600-41400</c:v>
                </c:pt>
                <c:pt idx="22">
                  <c:v>45000-46800</c:v>
                </c:pt>
                <c:pt idx="23">
                  <c:v>48600-50400</c:v>
                </c:pt>
                <c:pt idx="24">
                  <c:v>&gt;50400</c:v>
                </c:pt>
              </c:strCache>
            </c:strRef>
          </c:cat>
          <c:val>
            <c:numRef>
              <c:f>'Outcomes Based on Goals'!$B$41:$B$66</c:f>
              <c:numCache>
                <c:formatCode>General</c:formatCode>
                <c:ptCount val="25"/>
                <c:pt idx="0">
                  <c:v>260</c:v>
                </c:pt>
                <c:pt idx="1">
                  <c:v>229</c:v>
                </c:pt>
                <c:pt idx="2">
                  <c:v>89</c:v>
                </c:pt>
                <c:pt idx="3">
                  <c:v>25</c:v>
                </c:pt>
                <c:pt idx="4">
                  <c:v>15</c:v>
                </c:pt>
                <c:pt idx="5">
                  <c:v>34</c:v>
                </c:pt>
                <c:pt idx="6">
                  <c:v>7</c:v>
                </c:pt>
                <c:pt idx="7">
                  <c:v>2</c:v>
                </c:pt>
                <c:pt idx="8">
                  <c:v>12</c:v>
                </c:pt>
                <c:pt idx="11">
                  <c:v>7</c:v>
                </c:pt>
                <c:pt idx="12">
                  <c:v>2</c:v>
                </c:pt>
                <c:pt idx="13">
                  <c:v>1</c:v>
                </c:pt>
                <c:pt idx="16">
                  <c:v>2</c:v>
                </c:pt>
                <c:pt idx="17">
                  <c:v>1</c:v>
                </c:pt>
                <c:pt idx="19">
                  <c:v>4</c:v>
                </c:pt>
                <c:pt idx="21">
                  <c:v>2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D-4CF9-942B-B0233EF064CE}"/>
            </c:ext>
          </c:extLst>
        </c:ser>
        <c:ser>
          <c:idx val="1"/>
          <c:order val="1"/>
          <c:tx>
            <c:strRef>
              <c:f>'Outcomes Based on Goals'!$C$39:$C$40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Goals'!$A$41:$A$66</c:f>
              <c:strCache>
                <c:ptCount val="25"/>
                <c:pt idx="0">
                  <c:v>0-1800</c:v>
                </c:pt>
                <c:pt idx="1">
                  <c:v>1800-3600</c:v>
                </c:pt>
                <c:pt idx="2">
                  <c:v>3600-5400</c:v>
                </c:pt>
                <c:pt idx="3">
                  <c:v>5400-7200</c:v>
                </c:pt>
                <c:pt idx="4">
                  <c:v>7200-9000</c:v>
                </c:pt>
                <c:pt idx="5">
                  <c:v>9000-10800</c:v>
                </c:pt>
                <c:pt idx="6">
                  <c:v>10800-12600</c:v>
                </c:pt>
                <c:pt idx="7">
                  <c:v>12600-14400</c:v>
                </c:pt>
                <c:pt idx="8">
                  <c:v>14400-16200</c:v>
                </c:pt>
                <c:pt idx="9">
                  <c:v>16200-18000</c:v>
                </c:pt>
                <c:pt idx="10">
                  <c:v>18000-19800</c:v>
                </c:pt>
                <c:pt idx="11">
                  <c:v>19800-21600</c:v>
                </c:pt>
                <c:pt idx="12">
                  <c:v>21600-23400</c:v>
                </c:pt>
                <c:pt idx="13">
                  <c:v>23400-25200</c:v>
                </c:pt>
                <c:pt idx="14">
                  <c:v>25200-27000</c:v>
                </c:pt>
                <c:pt idx="15">
                  <c:v>27000-28800</c:v>
                </c:pt>
                <c:pt idx="16">
                  <c:v>28800-30600</c:v>
                </c:pt>
                <c:pt idx="17">
                  <c:v>30600-32400</c:v>
                </c:pt>
                <c:pt idx="18">
                  <c:v>32400-34200</c:v>
                </c:pt>
                <c:pt idx="19">
                  <c:v>34200-36000</c:v>
                </c:pt>
                <c:pt idx="20">
                  <c:v>37800-39600</c:v>
                </c:pt>
                <c:pt idx="21">
                  <c:v>39600-41400</c:v>
                </c:pt>
                <c:pt idx="22">
                  <c:v>45000-46800</c:v>
                </c:pt>
                <c:pt idx="23">
                  <c:v>48600-50400</c:v>
                </c:pt>
                <c:pt idx="24">
                  <c:v>&gt;50400</c:v>
                </c:pt>
              </c:strCache>
            </c:strRef>
          </c:cat>
          <c:val>
            <c:numRef>
              <c:f>'Outcomes Based on Goals'!$C$41:$C$66</c:f>
              <c:numCache>
                <c:formatCode>General</c:formatCode>
                <c:ptCount val="25"/>
                <c:pt idx="0">
                  <c:v>94</c:v>
                </c:pt>
                <c:pt idx="1">
                  <c:v>89</c:v>
                </c:pt>
                <c:pt idx="2">
                  <c:v>43</c:v>
                </c:pt>
                <c:pt idx="3">
                  <c:v>21</c:v>
                </c:pt>
                <c:pt idx="4">
                  <c:v>14</c:v>
                </c:pt>
                <c:pt idx="5">
                  <c:v>27</c:v>
                </c:pt>
                <c:pt idx="6">
                  <c:v>7</c:v>
                </c:pt>
                <c:pt idx="7">
                  <c:v>4</c:v>
                </c:pt>
                <c:pt idx="8">
                  <c:v>10</c:v>
                </c:pt>
                <c:pt idx="9">
                  <c:v>2</c:v>
                </c:pt>
                <c:pt idx="10">
                  <c:v>1</c:v>
                </c:pt>
                <c:pt idx="11">
                  <c:v>10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7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AD-4CF9-942B-B0233EF06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5911600"/>
        <c:axId val="415912256"/>
      </c:barChart>
      <c:catAx>
        <c:axId val="41591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2256"/>
        <c:crosses val="autoZero"/>
        <c:auto val="1"/>
        <c:lblAlgn val="ctr"/>
        <c:lblOffset val="100"/>
        <c:noMultiLvlLbl val="0"/>
      </c:catAx>
      <c:valAx>
        <c:axId val="41591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911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02-4934-BE3A-B83981FABA91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02-4934-BE3A-B83981FABA91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02-4934-BE3A-B83981FABA91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02-4934-BE3A-B83981FAB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3811504"/>
        <c:axId val="613810192"/>
      </c:barChart>
      <c:catAx>
        <c:axId val="613811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0192"/>
        <c:crosses val="autoZero"/>
        <c:auto val="1"/>
        <c:lblAlgn val="ctr"/>
        <c:lblOffset val="100"/>
        <c:noMultiLvlLbl val="0"/>
      </c:catAx>
      <c:valAx>
        <c:axId val="61381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81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6-4E45-8390-A09094BD61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E6-4E45-8390-A09094BD61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E6-4E45-8390-A09094BD6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506360"/>
        <c:axId val="757505376"/>
      </c:barChart>
      <c:catAx>
        <c:axId val="757506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5376"/>
        <c:crosses val="autoZero"/>
        <c:auto val="1"/>
        <c:lblAlgn val="ctr"/>
        <c:lblOffset val="100"/>
        <c:noMultiLvlLbl val="0"/>
      </c:catAx>
      <c:valAx>
        <c:axId val="7575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06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Start Date</a:t>
            </a:r>
          </a:p>
        </c:rich>
      </c:tx>
      <c:layout>
        <c:manualLayout>
          <c:xMode val="edge"/>
          <c:yMode val="edge"/>
          <c:x val="0.36991577812137844"/>
          <c:y val="5.4593175853018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971119671335069E-2"/>
          <c:y val="0.16368089515126399"/>
          <c:w val="0.81113161791211963"/>
          <c:h val="0.6855198231799972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'Time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1-4467-A5E6-B4981231C560}"/>
            </c:ext>
          </c:extLst>
        </c:ser>
        <c:ser>
          <c:idx val="1"/>
          <c:order val="1"/>
          <c:tx>
            <c:strRef>
              <c:f>'Time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'Time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61-4467-A5E6-B4981231C560}"/>
            </c:ext>
          </c:extLst>
        </c:ser>
        <c:ser>
          <c:idx val="2"/>
          <c:order val="2"/>
          <c:tx>
            <c:strRef>
              <c:f>'Time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'Time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61-4467-A5E6-B4981231C560}"/>
            </c:ext>
          </c:extLst>
        </c:ser>
        <c:ser>
          <c:idx val="3"/>
          <c:order val="3"/>
          <c:tx>
            <c:strRef>
              <c:f>'Time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'Time Statistics'!$A$7:$A$19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61-4467-A5E6-B4981231C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8099888"/>
        <c:axId val="458101200"/>
      </c:barChart>
      <c:catAx>
        <c:axId val="4580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01200"/>
        <c:crosses val="autoZero"/>
        <c:auto val="1"/>
        <c:lblAlgn val="ctr"/>
        <c:lblOffset val="100"/>
        <c:noMultiLvlLbl val="0"/>
      </c:catAx>
      <c:valAx>
        <c:axId val="45810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0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End Date</a:t>
            </a:r>
          </a:p>
        </c:rich>
      </c:tx>
      <c:layout>
        <c:manualLayout>
          <c:xMode val="edge"/>
          <c:yMode val="edge"/>
          <c:x val="0.37439939939939931"/>
          <c:y val="4.21162143464461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987113097349318E-2"/>
          <c:y val="0.15978891723041666"/>
          <c:w val="0.82117900380695652"/>
          <c:h val="0.696087020812539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'Time Statistics'!$B$27:$B$28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'Time Statistics'!$A$29:$A$41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Statistics'!$B$29:$B$41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7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8-4801-96DD-E82302F4A872}"/>
            </c:ext>
          </c:extLst>
        </c:ser>
        <c:ser>
          <c:idx val="1"/>
          <c:order val="1"/>
          <c:tx>
            <c:strRef>
              <c:f>'Time Statistics'!$C$27:$C$28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'Time Statistics'!$A$29:$A$41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Statistics'!$C$29:$C$41</c:f>
              <c:numCache>
                <c:formatCode>General</c:formatCode>
                <c:ptCount val="12"/>
                <c:pt idx="0">
                  <c:v>28</c:v>
                </c:pt>
                <c:pt idx="1">
                  <c:v>18</c:v>
                </c:pt>
                <c:pt idx="2">
                  <c:v>25</c:v>
                </c:pt>
                <c:pt idx="3">
                  <c:v>27</c:v>
                </c:pt>
                <c:pt idx="4">
                  <c:v>30</c:v>
                </c:pt>
                <c:pt idx="5">
                  <c:v>27</c:v>
                </c:pt>
                <c:pt idx="6">
                  <c:v>36</c:v>
                </c:pt>
                <c:pt idx="7">
                  <c:v>39</c:v>
                </c:pt>
                <c:pt idx="8">
                  <c:v>34</c:v>
                </c:pt>
                <c:pt idx="9">
                  <c:v>40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38-4801-96DD-E82302F4A872}"/>
            </c:ext>
          </c:extLst>
        </c:ser>
        <c:ser>
          <c:idx val="2"/>
          <c:order val="2"/>
          <c:tx>
            <c:strRef>
              <c:f>'Time Statistics'!$D$27:$D$28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'Time Statistics'!$A$29:$A$41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Statistics'!$D$29:$D$41</c:f>
              <c:numCache>
                <c:formatCode>General</c:formatCode>
                <c:ptCount val="12"/>
                <c:pt idx="2">
                  <c:v>4</c:v>
                </c:pt>
                <c:pt idx="3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38-4801-96DD-E82302F4A872}"/>
            </c:ext>
          </c:extLst>
        </c:ser>
        <c:ser>
          <c:idx val="3"/>
          <c:order val="3"/>
          <c:tx>
            <c:strRef>
              <c:f>'Time Statistics'!$E$27:$E$28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'Time Statistics'!$A$29:$A$41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Statistics'!$E$29:$E$41</c:f>
              <c:numCache>
                <c:formatCode>General</c:formatCode>
                <c:ptCount val="12"/>
                <c:pt idx="0">
                  <c:v>29</c:v>
                </c:pt>
                <c:pt idx="1">
                  <c:v>32</c:v>
                </c:pt>
                <c:pt idx="2">
                  <c:v>42</c:v>
                </c:pt>
                <c:pt idx="3">
                  <c:v>39</c:v>
                </c:pt>
                <c:pt idx="4">
                  <c:v>40</c:v>
                </c:pt>
                <c:pt idx="5">
                  <c:v>60</c:v>
                </c:pt>
                <c:pt idx="6">
                  <c:v>63</c:v>
                </c:pt>
                <c:pt idx="7">
                  <c:v>60</c:v>
                </c:pt>
                <c:pt idx="8">
                  <c:v>46</c:v>
                </c:pt>
                <c:pt idx="9">
                  <c:v>42</c:v>
                </c:pt>
                <c:pt idx="10">
                  <c:v>40</c:v>
                </c:pt>
                <c:pt idx="11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38-4801-96DD-E82302F4A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385752"/>
        <c:axId val="150386408"/>
      </c:barChart>
      <c:catAx>
        <c:axId val="15038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6408"/>
        <c:crosses val="autoZero"/>
        <c:auto val="1"/>
        <c:lblAlgn val="ctr"/>
        <c:lblOffset val="100"/>
        <c:noMultiLvlLbl val="0"/>
      </c:catAx>
      <c:valAx>
        <c:axId val="150386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8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Statistics!PivotTable16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Kickstarter </a:t>
            </a:r>
            <a:r>
              <a:rPr lang="en-US" sz="1400" b="0" i="0" u="none" strike="noStrike" baseline="0">
                <a:effectLst/>
              </a:rPr>
              <a:t>Duration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'Time Statistics'!$B$49:$B$50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Statistics'!$B$51:$B$62</c:f>
              <c:numCache>
                <c:formatCode>General</c:formatCode>
                <c:ptCount val="11"/>
                <c:pt idx="0">
                  <c:v>3</c:v>
                </c:pt>
                <c:pt idx="1">
                  <c:v>38</c:v>
                </c:pt>
                <c:pt idx="2">
                  <c:v>101</c:v>
                </c:pt>
                <c:pt idx="3">
                  <c:v>143</c:v>
                </c:pt>
                <c:pt idx="4">
                  <c:v>411</c:v>
                </c:pt>
                <c:pt idx="5">
                  <c:v>56</c:v>
                </c:pt>
                <c:pt idx="6">
                  <c:v>32</c:v>
                </c:pt>
                <c:pt idx="7">
                  <c:v>7</c:v>
                </c:pt>
                <c:pt idx="8">
                  <c:v>46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FD-481D-86DC-17FAAE1A985B}"/>
            </c:ext>
          </c:extLst>
        </c:ser>
        <c:ser>
          <c:idx val="1"/>
          <c:order val="1"/>
          <c:tx>
            <c:strRef>
              <c:f>'Time Statistics'!$C$49:$C$50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F3F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Statistics'!$C$51:$C$62</c:f>
              <c:numCache>
                <c:formatCode>General</c:formatCode>
                <c:ptCount val="11"/>
                <c:pt idx="0">
                  <c:v>4</c:v>
                </c:pt>
                <c:pt idx="1">
                  <c:v>17</c:v>
                </c:pt>
                <c:pt idx="2">
                  <c:v>34</c:v>
                </c:pt>
                <c:pt idx="3">
                  <c:v>40</c:v>
                </c:pt>
                <c:pt idx="4">
                  <c:v>249</c:v>
                </c:pt>
                <c:pt idx="5">
                  <c:v>27</c:v>
                </c:pt>
                <c:pt idx="6">
                  <c:v>24</c:v>
                </c:pt>
                <c:pt idx="7">
                  <c:v>11</c:v>
                </c:pt>
                <c:pt idx="8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FD-481D-86DC-17FAAE1A985B}"/>
            </c:ext>
          </c:extLst>
        </c:ser>
        <c:ser>
          <c:idx val="2"/>
          <c:order val="2"/>
          <c:tx>
            <c:strRef>
              <c:f>'Time Statistics'!$D$49:$D$50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Statistics'!$D$51:$D$62</c:f>
              <c:numCache>
                <c:formatCode>General</c:formatCode>
                <c:ptCount val="11"/>
                <c:pt idx="0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21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FD-481D-86DC-17FAAE1A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2766056"/>
        <c:axId val="611668960"/>
      </c:barChart>
      <c:catAx>
        <c:axId val="752766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</a:t>
                </a:r>
                <a:r>
                  <a:rPr lang="en-US" baseline="0"/>
                  <a:t> Kickstarter was Active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8960"/>
        <c:crosses val="autoZero"/>
        <c:auto val="1"/>
        <c:lblAlgn val="ctr"/>
        <c:lblOffset val="100"/>
        <c:noMultiLvlLbl val="0"/>
      </c:catAx>
      <c:valAx>
        <c:axId val="611668960"/>
        <c:scaling>
          <c:orientation val="minMax"/>
          <c:max val="42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276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[Kickstarter_Challenge.xlsx]Time Statistics!PivotTable16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Kickstarter Duration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3F3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'Time Statistics'!$B$49:$B$50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Statistics'!$B$51:$B$62</c:f>
              <c:numCache>
                <c:formatCode>General</c:formatCode>
                <c:ptCount val="11"/>
                <c:pt idx="0">
                  <c:v>3</c:v>
                </c:pt>
                <c:pt idx="1">
                  <c:v>38</c:v>
                </c:pt>
                <c:pt idx="2">
                  <c:v>101</c:v>
                </c:pt>
                <c:pt idx="3">
                  <c:v>143</c:v>
                </c:pt>
                <c:pt idx="4">
                  <c:v>411</c:v>
                </c:pt>
                <c:pt idx="5">
                  <c:v>56</c:v>
                </c:pt>
                <c:pt idx="6">
                  <c:v>32</c:v>
                </c:pt>
                <c:pt idx="7">
                  <c:v>7</c:v>
                </c:pt>
                <c:pt idx="8">
                  <c:v>46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F1-4E08-B919-B37A5102DAD5}"/>
            </c:ext>
          </c:extLst>
        </c:ser>
        <c:ser>
          <c:idx val="1"/>
          <c:order val="1"/>
          <c:tx>
            <c:strRef>
              <c:f>'Time Statistics'!$C$49:$C$50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3F3F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Statistics'!$C$51:$C$62</c:f>
              <c:numCache>
                <c:formatCode>General</c:formatCode>
                <c:ptCount val="11"/>
                <c:pt idx="0">
                  <c:v>4</c:v>
                </c:pt>
                <c:pt idx="1">
                  <c:v>17</c:v>
                </c:pt>
                <c:pt idx="2">
                  <c:v>34</c:v>
                </c:pt>
                <c:pt idx="3">
                  <c:v>40</c:v>
                </c:pt>
                <c:pt idx="4">
                  <c:v>249</c:v>
                </c:pt>
                <c:pt idx="5">
                  <c:v>27</c:v>
                </c:pt>
                <c:pt idx="6">
                  <c:v>24</c:v>
                </c:pt>
                <c:pt idx="7">
                  <c:v>11</c:v>
                </c:pt>
                <c:pt idx="8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F1-4E08-B919-B37A5102DAD5}"/>
            </c:ext>
          </c:extLst>
        </c:ser>
        <c:ser>
          <c:idx val="2"/>
          <c:order val="2"/>
          <c:tx>
            <c:strRef>
              <c:f>'Time Statistics'!$D$49:$D$50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'Time Statistics'!$A$51:$A$62</c:f>
              <c:strCache>
                <c:ptCount val="11"/>
                <c:pt idx="0">
                  <c:v>0-7</c:v>
                </c:pt>
                <c:pt idx="1">
                  <c:v>7-14</c:v>
                </c:pt>
                <c:pt idx="2">
                  <c:v>14-21</c:v>
                </c:pt>
                <c:pt idx="3">
                  <c:v>21-28</c:v>
                </c:pt>
                <c:pt idx="4">
                  <c:v>28-35</c:v>
                </c:pt>
                <c:pt idx="5">
                  <c:v>35-42</c:v>
                </c:pt>
                <c:pt idx="6">
                  <c:v>42-49</c:v>
                </c:pt>
                <c:pt idx="7">
                  <c:v>49-56</c:v>
                </c:pt>
                <c:pt idx="8">
                  <c:v>56-63</c:v>
                </c:pt>
                <c:pt idx="9">
                  <c:v>70-77</c:v>
                </c:pt>
                <c:pt idx="10">
                  <c:v>84-91</c:v>
                </c:pt>
              </c:strCache>
            </c:strRef>
          </c:cat>
          <c:val>
            <c:numRef>
              <c:f>'Time Statistics'!$D$51:$D$62</c:f>
              <c:numCache>
                <c:formatCode>General</c:formatCode>
                <c:ptCount val="11"/>
                <c:pt idx="0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21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F1-4E08-B919-B37A5102D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9618976"/>
        <c:axId val="1099619304"/>
      </c:barChart>
      <c:catAx>
        <c:axId val="1099618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Days in</a:t>
                </a:r>
                <a:r>
                  <a:rPr lang="en-US" baseline="0"/>
                  <a:t> Kickstarter Campaign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19304"/>
        <c:crosses val="autoZero"/>
        <c:auto val="1"/>
        <c:lblAlgn val="ctr"/>
        <c:lblOffset val="100"/>
        <c:noMultiLvlLbl val="0"/>
      </c:catAx>
      <c:valAx>
        <c:axId val="1099619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Count Share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961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_xlchart.v1.3</cx:f>
      </cx:numDim>
    </cx:data>
    <cx:data id="2">
      <cx:numDim type="val">
        <cx:f>_xlchart.v1.1</cx:f>
      </cx:numDim>
    </cx:data>
    <cx:data id="3">
      <cx:numDim type="val">
        <cx:f>_xlchart.v1.2</cx:f>
      </cx:numDim>
    </cx:data>
  </cx:chartData>
  <cx:chart>
    <cx:title pos="t" align="ctr" overlay="0"/>
    <cx:plotArea>
      <cx:plotAreaRegion>
        <cx:series layoutId="boxWhisker" uniqueId="{4CD95310-43C9-4129-9880-35103D74CA57}">
          <cx:tx>
            <cx:txData>
              <cx:v>all points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8B01-465C-8EDE-DE91D10C5C97}">
          <cx:tx>
            <cx:txData>
              <cx:v>&gt;=2 data points</cx:v>
            </cx:txData>
          </cx:tx>
          <cx:dataId val="1"/>
          <cx:layoutPr>
            <cx:statistics quartileMethod="exclusive"/>
          </cx:layoutPr>
        </cx:series>
        <cx:series layoutId="boxWhisker" uniqueId="{00000002-8B01-465C-8EDE-DE91D10C5C97}">
          <cx:tx>
            <cx:txData>
              <cx:v>&gt;=3 data points</cx:v>
            </cx:txData>
          </cx:tx>
          <cx:dataId val="2"/>
          <cx:layoutPr>
            <cx:statistics quartileMethod="exclusive"/>
          </cx:layoutPr>
        </cx:series>
        <cx:series layoutId="boxWhisker" uniqueId="{00000003-8B01-465C-8EDE-DE91D10C5C97}">
          <cx:tx>
            <cx:txData>
              <cx:v>&gt;=5 data points</cx:v>
            </cx:txData>
          </cx:tx>
          <cx:dataId val="3"/>
          <cx:layoutPr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 max="1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0</xdr:row>
      <xdr:rowOff>129540</xdr:rowOff>
    </xdr:from>
    <xdr:to>
      <xdr:col>17</xdr:col>
      <xdr:colOff>472440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9F2B92-D3B4-608E-2E67-E4EE1CC1F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251460</xdr:colOff>
      <xdr:row>26</xdr:row>
      <xdr:rowOff>22860</xdr:rowOff>
    </xdr:from>
    <xdr:to>
      <xdr:col>11</xdr:col>
      <xdr:colOff>434340</xdr:colOff>
      <xdr:row>50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422658-09A2-417D-8D88-AB60B0B284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13</xdr:row>
      <xdr:rowOff>129540</xdr:rowOff>
    </xdr:from>
    <xdr:to>
      <xdr:col>12</xdr:col>
      <xdr:colOff>213360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7219B-5988-EB9A-171C-40CBDA71E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297180</xdr:colOff>
      <xdr:row>36</xdr:row>
      <xdr:rowOff>175260</xdr:rowOff>
    </xdr:from>
    <xdr:to>
      <xdr:col>17</xdr:col>
      <xdr:colOff>396240</xdr:colOff>
      <xdr:row>58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C35B76-92E1-3129-A1A7-A4A503D99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</xdr:colOff>
      <xdr:row>69</xdr:row>
      <xdr:rowOff>99060</xdr:rowOff>
    </xdr:from>
    <xdr:to>
      <xdr:col>7</xdr:col>
      <xdr:colOff>967740</xdr:colOff>
      <xdr:row>90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F23544CD-5905-3CE8-76A7-89F6392DBA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6340" y="12717780"/>
              <a:ext cx="6111240" cy="38633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30480</xdr:rowOff>
    </xdr:from>
    <xdr:to>
      <xdr:col>9</xdr:col>
      <xdr:colOff>853440</xdr:colOff>
      <xdr:row>22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36579-07E5-4E98-1358-F251D2B60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2</xdr:row>
      <xdr:rowOff>38100</xdr:rowOff>
    </xdr:from>
    <xdr:to>
      <xdr:col>17</xdr:col>
      <xdr:colOff>533400</xdr:colOff>
      <xdr:row>25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6CE541-3A38-647B-35B2-0EBCC7437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1</xdr:row>
      <xdr:rowOff>91440</xdr:rowOff>
    </xdr:from>
    <xdr:to>
      <xdr:col>17</xdr:col>
      <xdr:colOff>60960</xdr:colOff>
      <xdr:row>21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AA62E3-BC4B-B68E-CB40-92DB8B58B1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106680</xdr:colOff>
      <xdr:row>22</xdr:row>
      <xdr:rowOff>175260</xdr:rowOff>
    </xdr:from>
    <xdr:to>
      <xdr:col>17</xdr:col>
      <xdr:colOff>38100</xdr:colOff>
      <xdr:row>43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E07298-AC39-FBB8-43BF-F1E82262D5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182880</xdr:colOff>
      <xdr:row>44</xdr:row>
      <xdr:rowOff>60960</xdr:rowOff>
    </xdr:from>
    <xdr:to>
      <xdr:col>15</xdr:col>
      <xdr:colOff>198120</xdr:colOff>
      <xdr:row>71</xdr:row>
      <xdr:rowOff>83820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5963D8-0FD8-1857-9290-541CA94DF4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247650</xdr:colOff>
      <xdr:row>44</xdr:row>
      <xdr:rowOff>68580</xdr:rowOff>
    </xdr:from>
    <xdr:to>
      <xdr:col>26</xdr:col>
      <xdr:colOff>76200</xdr:colOff>
      <xdr:row>71</xdr:row>
      <xdr:rowOff>91440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97DE1CE-EBF5-5946-056A-CDD25FF5D5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95.706009490743" createdVersion="8" refreshedVersion="8" minRefreshableVersion="3" recordCount="4117" xr:uid="{9CAF1F70-610B-45A8-B524-DDF135D05FB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95.731465740741" createdVersion="8" refreshedVersion="8" minRefreshableVersion="3" recordCount="4117" xr:uid="{D7497C4B-B494-494E-ADB4-04F41D733BA6}">
  <cacheSource type="worksheet">
    <worksheetSource ref="A1:T4118" sheet="Kickstarter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is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par="23" base="19">
        <rangePr groupBy="months" startDate="1970-01-01T00:00:00" endDate="2017-05-03T19:12:00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1970-01-01T00:00:00" endDate="2017-05-03T19:12:00"/>
        <groupItems count="6">
          <s v="&lt;1/1/1970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1970-01-01T00:00:00" endDate="2017-05-03T19:12:00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97.770362037038" createdVersion="8" refreshedVersion="8" minRefreshableVersion="3" recordCount="4114" xr:uid="{A8ECD386-D09E-4A36-B13B-32EC47A60BE6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ison" numFmtId="14">
      <sharedItems containsSemiMixedTypes="0" containsNonDate="0" containsDate="1" containsString="0" minDate="2009-08-10T19:26:00" maxDate="2017-05-03T19:12:00"/>
    </cacheField>
    <cacheField name="duration" numFmtId="0">
      <sharedItems containsSemiMixedTypes="0" containsString="0" containsNumber="1" minValue="1.0698495370452292" maxValue="9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udent" refreshedDate="44797.997864699071" createdVersion="8" refreshedVersion="8" minRefreshableVersion="3" recordCount="4118" xr:uid="{22A694CD-FDC0-4027-8ABE-46687A7E89CB}">
  <cacheSource type="worksheet">
    <worksheetSource ref="A1:V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  <fieldGroup base="3">
        <rangePr autoStart="0" autoEnd="0" startNum="0" endNum="50000" groupInterval="1800"/>
        <groupItems count="30">
          <s v="&lt;0 or (blank)"/>
          <s v="0-1800"/>
          <s v="1800-3600"/>
          <s v="3600-5400"/>
          <s v="5400-7200"/>
          <s v="7200-9000"/>
          <s v="9000-10800"/>
          <s v="10800-12600"/>
          <s v="12600-14400"/>
          <s v="14400-16200"/>
          <s v="16200-18000"/>
          <s v="18000-19800"/>
          <s v="19800-21600"/>
          <s v="21600-23400"/>
          <s v="23400-25200"/>
          <s v="25200-27000"/>
          <s v="27000-28800"/>
          <s v="28800-30600"/>
          <s v="30600-32400"/>
          <s v="32400-34200"/>
          <s v="34200-36000"/>
          <s v="36000-37800"/>
          <s v="37800-39600"/>
          <s v="39600-41400"/>
          <s v="41400-43200"/>
          <s v="43200-45000"/>
          <s v="45000-46800"/>
          <s v="46800-48600"/>
          <s v="48600-50400"/>
          <s v="&gt;50400"/>
        </groupItems>
      </fieldGroup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/>
    </cacheField>
    <cacheField name="Deadline Converison" numFmtId="0">
      <sharedItems containsNonDate="0" containsDate="1" containsString="0" containsBlank="1" minDate="2009-08-10T19:26:00" maxDate="2017-05-03T19:12:00"/>
    </cacheField>
    <cacheField name="duration" numFmtId="0">
      <sharedItems containsString="0" containsBlank="1" containsNumber="1" minValue="1.0698495370452292" maxValue="90" count="1506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  <m/>
      </sharedItems>
      <fieldGroup base="20">
        <rangePr autoStart="0" startNum="0" endNum="90" groupInterval="7"/>
        <groupItems count="15">
          <s v="&lt;0 or (blank)"/>
          <s v="0-7"/>
          <s v="7-14"/>
          <s v="14-21"/>
          <s v="21-28"/>
          <s v="28-35"/>
          <s v="35-42"/>
          <s v="42-49"/>
          <s v="49-56"/>
          <s v="56-63"/>
          <s v="63-70"/>
          <s v="70-77"/>
          <s v="77-84"/>
          <s v="84-91"/>
          <s v="&gt;91"/>
        </groupItems>
      </fieldGroup>
    </cacheField>
    <cacheField name="Years" numFmtId="0">
      <sharedItems containsString="0" containsBlank="1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x v="21"/>
    <m/>
    <m/>
    <m/>
    <m/>
    <m/>
    <m/>
    <m/>
    <e v="#DIV/0!"/>
    <n v="0"/>
    <x v="9"/>
    <m/>
    <x v="4114"/>
    <x v="4092"/>
  </r>
  <r>
    <m/>
    <m/>
    <m/>
    <m/>
    <m/>
    <x v="4"/>
    <x v="21"/>
    <m/>
    <m/>
    <m/>
    <m/>
    <m/>
    <m/>
    <m/>
    <e v="#DIV/0!"/>
    <n v="0"/>
    <x v="9"/>
    <m/>
    <x v="4114"/>
    <x v="4092"/>
  </r>
  <r>
    <m/>
    <m/>
    <m/>
    <m/>
    <m/>
    <x v="4"/>
    <x v="21"/>
    <m/>
    <m/>
    <m/>
    <m/>
    <m/>
    <m/>
    <m/>
    <e v="#DIV/0!"/>
    <n v="0"/>
    <x v="9"/>
    <m/>
    <x v="4114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n v="31.11792824073927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n v="30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n v="10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n v="30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n v="3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n v="16.299687500002619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n v="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n v="4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n v="6.930416666669771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n v="30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n v="3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n v="31.34650462963327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n v="44.41174768518249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n v="36.17489583333372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n v="25.556157407409046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n v="18.4511805555521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n v="45.432743055549508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n v="30.041666666664241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n v="3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n v="3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n v="3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n v="15.42129629629926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n v="26.85994212963123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n v="32.99857638889807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n v="6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n v="4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n v="30.04166666667151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n v="3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n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n v="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n v="41.53846064815297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n v="15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n v="23.708171296297223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n v="29.95833333332848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n v="3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n v="3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n v="30.91055555555794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n v="19.952685185184237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n v="30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n v="30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n v="30.20965277777577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n v="45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n v="30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n v="60.041666666664241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n v="30.983101851852552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n v="3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n v="38.955347222217824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n v="3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n v="14.36753472222335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n v="21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n v="14.11777777778479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n v="3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n v="30.041666666664241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n v="31.639166666660458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n v="19.0981828703734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n v="2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n v="25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n v="23.295451388890797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n v="3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n v="26.428078703698702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n v="3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n v="3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n v="30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n v="32.103182870370802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n v="6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n v="60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n v="19.98980324074364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n v="78.40921296296437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n v="30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n v="3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n v="60.041666666664241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n v="52.97943287036469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n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n v="30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n v="35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n v="3.967511574068339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n v="30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n v="14.86355324074975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n v="30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n v="3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n v="74.04166666665696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n v="9.530752314822166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n v="26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n v="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n v="3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n v="6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n v="46.134456018509809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n v="28.016932870370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n v="2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n v="30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n v="66.46248842592467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n v="3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n v="36.184328703704523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n v="30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n v="20.041666666664241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n v="24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n v="30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n v="2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n v="23.34645833333343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n v="18.275231481486117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n v="1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n v="22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n v="6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n v="3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n v="34.299618055549217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n v="24.0403009259316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n v="7.8665740740761976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n v="60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n v="2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n v="45.958333333335759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n v="89.95666666666511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n v="3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n v="29.889050925929041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n v="3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n v="15.722800925927004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n v="6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n v="36.13467592592496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n v="6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n v="30.49378472221724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n v="29.958333333335759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n v="35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n v="6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n v="27.929027777783631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n v="15.16248842592176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n v="45.04166666667151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n v="29.922175925930787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n v="29.79840277777111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n v="33.409756944442051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n v="5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n v="30.950219907412247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n v="1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n v="29.9583333333284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n v="21.041666666664241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n v="57.18238425925665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n v="59.95833333332848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n v="6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n v="42.994675925918273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n v="3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n v="30.161226851851097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n v="6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n v="6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n v="42.041666666671517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n v="4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n v="6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n v="3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n v="3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n v="4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n v="32.86069444444729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n v="34.038726851853426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n v="6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n v="30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n v="30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n v="6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n v="29.958333333328483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n v="3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n v="29.249965277776937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n v="6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n v="34.95833333332848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n v="2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n v="30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n v="16.958333333328483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n v="30.04166666667151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n v="30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n v="30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n v="30.041666666664241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n v="57.37474537036905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n v="30.0204398148052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n v="24.0565162037091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n v="3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n v="60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n v="1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n v="60.04166666666424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n v="6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n v="60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n v="28.33219907407328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n v="42.02662037036498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n v="3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n v="3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n v="3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n v="20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n v="29.946481481478259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n v="6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n v="3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n v="3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n v="21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n v="3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n v="3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n v="29.1436111111106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n v="59.958333333343035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n v="29.99368055554805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n v="42.769189814811398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n v="49.95833333332848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n v="60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n v="31.96429398148029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n v="41.193634259252576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n v="59.95833333332848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n v="58.3405324074046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n v="29.99710648148175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n v="60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n v="29.958333333335759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n v="48.72912037037167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n v="3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n v="30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n v="30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n v="3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n v="52.915520833339542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n v="20.41250000000582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n v="19.3896990740759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n v="45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n v="45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n v="3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n v="30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n v="39.972233796295768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n v="30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n v="50.04166666666424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n v="36.54775462963152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n v="45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n v="79.81226851851533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n v="3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n v="32.00409722221957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n v="63.503263888887886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n v="3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n v="30.130671296297805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n v="29.958333333328483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n v="3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n v="3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n v="3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n v="45.660428240742476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n v="49.736064814816928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n v="45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n v="3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n v="3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n v="41.59872685185837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n v="85.985567129624542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n v="30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n v="45.041666666664241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n v="3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n v="50.300115740741603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n v="29.233090277775773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n v="60.883668981485243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n v="3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n v="34.37859953704173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n v="30.041666666664241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n v="59.958333333335759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n v="3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n v="3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n v="33.83986111110425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n v="85.64637731481343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n v="36.996620370366145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n v="19.4976388888899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n v="25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n v="3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n v="44.958333333335759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n v="30.88868055555212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n v="3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n v="3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n v="49.963460648148612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n v="18.23164351852028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n v="32.36274305555707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n v="30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n v="35.58224537036585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n v="59.99526620370306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n v="25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n v="35.43795138888526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n v="59.4114814814820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n v="30.041666666664241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n v="31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n v="39.958333333335759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n v="30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n v="30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n v="38.98846064815006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n v="30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n v="19.958333333335759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n v="3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n v="45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n v="21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n v="14.900196759263054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n v="41.11282407407270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n v="3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n v="44.43803240740817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n v="3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n v="3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n v="33.28406250000261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n v="3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n v="29.9583333333357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n v="87.49434027777897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n v="29.40702546296233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n v="35.041666666671517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n v="28.011273148149485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n v="3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n v="33.641365740739275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n v="27.0980439814738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n v="30.220046296301007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n v="23.6999189814814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n v="31.65019675926305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n v="41.6530439814814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n v="29.958333333335759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n v="30.041666666664241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n v="29.95833333332848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n v="56.28599537037371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n v="30.205937499995343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n v="18.286365740743349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n v="3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n v="30.387210648150358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n v="44.12622685184760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n v="30.04166666667151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n v="3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n v="38.09989583333663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n v="39.95833333334303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n v="3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n v="30.04166666665696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n v="29.958333333328483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n v="31.041666666664241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n v="29.958333333335759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n v="4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n v="28.764803240745096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n v="22.14618055555911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n v="30.041666666671517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n v="21.78945601851592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n v="45.06231481481518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n v="30.30634259259386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n v="30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n v="30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n v="39.630347222220735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n v="30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n v="45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n v="40.08976851851912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n v="3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n v="45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n v="41.735752314816636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n v="31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n v="24.422592592585715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n v="4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n v="25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n v="34.510219907409919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n v="14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n v="2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n v="3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n v="30.041666666671517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n v="15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n v="30.57340277777984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n v="3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n v="31.89456018518831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n v="29.998715277775773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n v="30.4077430555553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n v="31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n v="59.958333333335759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n v="35.98796296296495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n v="1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n v="42.37912037036585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n v="30.62422453703766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n v="30.509872685186565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n v="3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n v="21.04166666667151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n v="46.986562500002037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n v="29.33307870369753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n v="30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n v="34.0868402777778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n v="60.04166666667151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n v="40.04166666666424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n v="3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n v="32.032361111116188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n v="16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n v="3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n v="3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n v="24.648124999999709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n v="30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n v="11.218981481477385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n v="3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n v="6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n v="29.95833333332848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n v="6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n v="3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n v="3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n v="59.95833333333575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n v="60.041666666671517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n v="3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n v="13.88194444445252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n v="28.149942129624833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n v="73.306226851847896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n v="15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n v="3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n v="33.041666666664241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n v="3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n v="30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n v="6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n v="30.041666666664241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n v="10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n v="29.958333333343035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n v="30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n v="3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n v="30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n v="60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n v="1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n v="24.95833333332848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n v="20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n v="30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n v="3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n v="3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n v="16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n v="30.83413194444438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n v="45.01895833333401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n v="21.471516203710053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n v="30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n v="3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n v="60.041666666664241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n v="31.62413194444525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n v="2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n v="6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n v="60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n v="20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n v="16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n v="3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n v="4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n v="59.99284722222364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n v="6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n v="49.998969907406718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n v="44.9583333333357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n v="3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n v="3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n v="30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n v="30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n v="35.19096064814948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n v="6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n v="29.95833333333575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n v="60.041666666664241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n v="3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n v="3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n v="26.71006944443797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n v="6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n v="41.041666666671517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n v="30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n v="60.04166666666424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n v="3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n v="30.99958333333052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n v="3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n v="6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n v="3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n v="23.294386574074451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n v="3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n v="6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n v="53.1705439814759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n v="4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n v="54.978842592594447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n v="59.041770833326154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n v="3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n v="29.958333333335759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n v="30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n v="59.958333333335759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n v="3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n v="4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n v="59.568738425921765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n v="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n v="29.958333333335759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n v="45.041666666656965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n v="44.63767361111240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n v="30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n v="40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n v="30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n v="29.99925925926072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n v="3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n v="29.114826388889924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n v="19.958333333335759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n v="3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n v="4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n v="30.46451388888817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n v="20.9686689814843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n v="21.17715277777460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n v="21.492268518515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n v="45.2258217592607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n v="30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n v="24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n v="39.147337962960592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n v="30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n v="30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n v="2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n v="3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n v="59.95833333333575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n v="30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n v="3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n v="40.04166666667151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n v="4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n v="3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n v="12.529571759252576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n v="44.46939814814686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n v="6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n v="30.04166666666424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n v="3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n v="30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n v="30.041666666664241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n v="29.9583333333357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n v="3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n v="3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n v="3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n v="3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n v="3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n v="3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n v="3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n v="36.536770833328774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n v="30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n v="3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n v="19.349733796298096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n v="58.99987268519180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n v="3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n v="30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n v="59.958333333335759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n v="60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n v="24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n v="30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n v="3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n v="3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n v="23.010196759263636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n v="29.958333333343035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n v="29.958333333335759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n v="55.60906249999970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n v="3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n v="60.041666666656965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n v="30.987604166664823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n v="3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n v="29.99999999999272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n v="29.9583333333357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n v="4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n v="36.961400462969323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n v="30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n v="23.8235879629573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n v="30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n v="3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n v="3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n v="30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n v="45.97443287036730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n v="30.041666666664241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n v="3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n v="30.041666666656965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n v="60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n v="3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n v="30.710879629630654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n v="3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n v="3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n v="3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n v="30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n v="60.04166666666424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n v="45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n v="2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n v="30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n v="29.958333333335759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n v="32.99746527777460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n v="59.65149305554950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n v="3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n v="30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n v="29.595821759263345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n v="2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n v="30.041666666671517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n v="31.659004629618721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n v="30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n v="30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n v="29.99386574073287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n v="28.999097222229466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n v="59.958333333335759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n v="15.53802083332266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n v="3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n v="3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n v="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n v="42.375706018516212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n v="30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n v="30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n v="29.95833333333575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n v="35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n v="21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n v="60.041666666671517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n v="3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n v="30.04166666666424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n v="3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n v="29.95833333332848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n v="59.958333333328483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n v="3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n v="32.5892476851877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n v="30.041666666671517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n v="3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n v="3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n v="3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n v="60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n v="40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n v="45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n v="3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n v="33.63055555555911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n v="33.473935185189475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n v="30.98814814814977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n v="29.360370370370219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n v="3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n v="4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n v="60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n v="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n v="29.958333333343035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n v="40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n v="35.6517245370341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n v="4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n v="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n v="60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n v="3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n v="36.53984953703911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n v="42.6152662037056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n v="28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n v="3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n v="30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n v="3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n v="15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n v="33.15225694444961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n v="37.18115740740177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n v="3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n v="30.04166666665696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n v="55.02975694443739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n v="60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n v="30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n v="41.781909722223645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n v="4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n v="6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n v="30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n v="33.04557870369899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n v="40.04166666665696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n v="40.04166666667151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n v="33.341354166666861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n v="31.40385416666686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n v="2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n v="4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n v="29.958333333335759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n v="3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n v="3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n v="30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n v="41.868645833339542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n v="45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n v="60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n v="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n v="50.454317129631818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n v="60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n v="30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n v="30.9976157407436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n v="19.47337962962774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n v="17.558020833334012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n v="30.603541666670935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n v="3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n v="14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n v="3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n v="29.95833333332848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n v="25.165682870370802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n v="30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n v="30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n v="18.123043981482624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n v="30.9053356481454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n v="30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n v="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n v="3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n v="4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n v="20.036840277767624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n v="30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n v="30.42341435184789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n v="60.95833333333575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n v="1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n v="30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n v="4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n v="30.041666666664241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n v="30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n v="17.391550925924093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n v="30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n v="30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n v="3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n v="30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n v="4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n v="50.109039351853426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n v="3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n v="30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n v="30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n v="3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n v="29.482581018513883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n v="3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n v="30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n v="3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n v="39.14295138888701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n v="39.95833333333575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n v="30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n v="57.601689814815472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n v="30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n v="38.15916666667180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n v="18.14652777777519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n v="3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n v="33.468680555553874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n v="30.04166666666424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n v="15.4663888888899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n v="55.59748842592671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n v="42.594606481485243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n v="29.9990162037065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n v="31.172592592592991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n v="3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n v="30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n v="3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n v="3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n v="46.14787037036876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n v="26.09168981481343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n v="17.06034722222102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n v="50.13527777777926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n v="3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n v="35.454733796286746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n v="33.107106481482333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n v="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n v="3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n v="22.05923611111211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n v="52.56398148147855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n v="3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n v="15.00971064814803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n v="30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n v="31.399965277778392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n v="53.60797453703708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n v="7.826145833329064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n v="9.1989120370417368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n v="30.36641203703766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n v="34.24531249999563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n v="3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n v="29.95833333333575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n v="36.048865740740439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n v="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n v="20.958333333328483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n v="26.352233796293149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n v="12.6326157407384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n v="6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n v="29.958333333328483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n v="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n v="59.66718750000291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n v="30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n v="33.343148148152977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n v="42.667152777779847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n v="30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n v="30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n v="30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n v="3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n v="3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n v="30.0416666666642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n v="34.57357638888788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n v="17.075462962959136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n v="38.523009259261016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n v="39.96000000000640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n v="14.191493055557657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n v="3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n v="3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n v="27.95833333333575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n v="32.37989583332819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n v="59.9426736111199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n v="11.06950231481459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n v="3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n v="3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n v="59.479675925933407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n v="30.041666666664241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n v="3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n v="30.041666666671517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n v="3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n v="22.30905092592729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n v="60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n v="60.10224537036992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n v="3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n v="29.958333333328483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n v="3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n v="30.04166666666424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n v="45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n v="40.041666666664241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n v="30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n v="20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n v="3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n v="3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n v="30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n v="21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n v="33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n v="4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n v="3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n v="60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n v="59.30224537037429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n v="2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n v="25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n v="3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n v="35.496701388889051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n v="30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n v="30.041666666664241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n v="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n v="86.966631944444089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n v="29.958333333335759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n v="4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n v="25.293680555558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n v="30.041666666664241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n v="45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n v="45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n v="29.95833333332848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n v="45.987800925926422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n v="51.680300925931078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n v="25.304629629630654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n v="30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n v="6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n v="29.958333333335759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n v="3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n v="45.406076388891961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n v="31.47638888888468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n v="60.0416666666642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n v="30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n v="3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n v="31.528078703704523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n v="38.35493055555707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n v="31.160532407404389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n v="30.04166666666424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n v="3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n v="30.041666666664241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n v="42.041666666671517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n v="35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n v="30.041666666671517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n v="30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n v="30.04166666666424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n v="29.92442129629489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n v="30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n v="50.13758101851999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n v="29.95833333333575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n v="41.98164351852028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n v="34.556689814809943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n v="44.958333333335759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n v="60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n v="29.51291666666657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n v="43.809155092596484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n v="30.0416666666715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n v="3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n v="39.06877314814482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n v="30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n v="36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n v="30.04166666665696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n v="33.999421296291985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n v="52.12631944444001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n v="60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n v="30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n v="60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n v="3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n v="4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n v="30.04166666666424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n v="3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n v="42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n v="4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n v="59.958333333328483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n v="31.04166666665696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n v="21.40482638889079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n v="41.958333333328483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n v="46.097974537042319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n v="38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n v="4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n v="32.14923611111589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n v="30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n v="59.95833333333575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n v="30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n v="33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n v="36.9871180555564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n v="4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n v="29.42525462963385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n v="60.041666666671517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n v="29.95833333333575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n v="60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n v="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n v="30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n v="30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n v="35.37398148149077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n v="45.041666666671517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n v="30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n v="31.203182870369346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n v="29.9583333333430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n v="29.990624999991269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n v="54.23263888889050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n v="30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n v="3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n v="3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n v="25.02861111110542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n v="59.9583333333357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n v="33.24342592591710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n v="52.69456018518394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n v="24.72592592592991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n v="29.777314814818965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n v="30.041666666664241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n v="45.04166666666424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n v="30.035069444442343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n v="59.95833333332848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n v="4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n v="29.56511574074102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n v="29.958333333335759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n v="31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n v="8.2591203703705105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n v="42.04166666666424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n v="3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n v="30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n v="56.29488425925956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n v="4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n v="4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n v="27.999351851845859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n v="5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n v="44.958333333328483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n v="40.041666666664241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n v="3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n v="29.9630902777862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n v="22.91468750000058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n v="30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n v="29.95833333332848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n v="33.95833333333575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n v="30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n v="45.20596064814162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n v="54.204085648147156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n v="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n v="3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n v="3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n v="28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n v="31.9992592592607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n v="31.88437500000145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n v="22.38585648147272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n v="29.95833333332848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n v="25.223310185181617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n v="3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n v="2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n v="42.72050925925577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n v="3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n v="56.926145833334886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n v="3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n v="30.04166666667151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n v="4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n v="30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n v="28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n v="44.04218750000291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n v="25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n v="30.06482638888701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n v="3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n v="30.04166666667151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n v="41.09903935185138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n v="29.9583333333357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n v="3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n v="59.76495370370685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n v="3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n v="4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n v="28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n v="45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n v="30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n v="29.958333333343035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n v="32.04166666667151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n v="2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n v="30.041666666671517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n v="30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n v="3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n v="30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n v="30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n v="3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n v="45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n v="25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n v="3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n v="30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n v="6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n v="30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n v="29.958333333335759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n v="30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n v="30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n v="30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n v="3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n v="29.95833333332848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n v="15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n v="30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n v="3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n v="30.627847222225682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n v="40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n v="30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n v="3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n v="26.985902777771116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n v="40.203877314808778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n v="29.958333333335759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n v="29.958333333328483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n v="3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n v="59.958333333335759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n v="30.041666666656965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n v="3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n v="59.59478009259328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n v="3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n v="30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n v="29.958333333335759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n v="60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n v="29.95833333333575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n v="13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n v="45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n v="29.958333333328483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n v="14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n v="3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n v="3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n v="6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n v="3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n v="31.041666666664241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n v="30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n v="60.041666666664241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n v="3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n v="30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n v="30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n v="13.904537037036789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n v="30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n v="20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n v="30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n v="3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n v="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n v="3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n v="3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n v="38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n v="6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n v="30.041666666671517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n v="30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n v="3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n v="30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n v="30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n v="60.04166666667151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n v="30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n v="29.958333333343035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n v="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n v="3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n v="3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n v="3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n v="30.6812268518551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n v="3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n v="18.04166666666424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n v="3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n v="3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n v="3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n v="54.522013888898073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n v="3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n v="3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n v="37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n v="3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n v="18.868425925924385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n v="19.304594907414867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n v="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n v="2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n v="21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n v="3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n v="29.958333333328483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n v="59.95833333332848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n v="60.02716435184993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n v="30.58456018518336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n v="3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n v="3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n v="3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n v="32.78572916665871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n v="29.98642361111706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n v="29.958333333335759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n v="3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n v="22.933194444442051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n v="1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n v="16.09149305555911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n v="35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n v="30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n v="30.462962962963502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n v="30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n v="3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n v="27.524444444439723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n v="30.446215277785086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n v="30.041666666671517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n v="60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n v="6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n v="34.16688657407212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n v="30.37249999999767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n v="60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n v="30.206863425926713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n v="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n v="50.09990740741341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n v="47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n v="2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n v="3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n v="40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n v="7.986527777778974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n v="2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n v="30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n v="30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n v="58.87040509258804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n v="22.41157407407445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n v="15.388634259259561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n v="60.99570601851883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n v="31.04950231481780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n v="3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n v="45.041666666664241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n v="30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n v="35.634108796301007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n v="3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n v="45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n v="60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n v="2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n v="3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n v="56.58627314814657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n v="30.04166666666424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n v="3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n v="48.958333333335759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n v="3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n v="32.19532407407678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n v="3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n v="30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n v="30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n v="34.95752314814308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n v="29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n v="47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n v="30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n v="3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n v="3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n v="30.176944444450783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n v="59.958333333328483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n v="30.04166666666424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n v="69.42153935184615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n v="3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n v="3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n v="3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n v="49.46241898147855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n v="3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n v="28.528171296296932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n v="39.95833333333575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n v="9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n v="2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n v="30.73246527777519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n v="23.44920138888846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n v="23.472893518519413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n v="13.1987615740654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n v="6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n v="31.012002314819256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n v="30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n v="27.19342592592147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n v="30.041666666656965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n v="18.00466435184353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n v="19.95833333333575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n v="30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n v="39.11437499999738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n v="10.3752546296309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n v="30.04166666666424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n v="16.01712962962483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n v="59.95833333332848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n v="29.06356481481634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n v="30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n v="30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n v="4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n v="35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n v="35.041666666671517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n v="6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n v="35.543425925934571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n v="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n v="52.34784722221957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n v="3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n v="14.854571759256942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n v="29.26798611111007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n v="30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n v="3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n v="34.58974537037283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n v="30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n v="3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n v="4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n v="40.04166666666424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n v="30.88994212963734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n v="3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n v="3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n v="3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n v="30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n v="3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n v="30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n v="3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n v="45.041666666664241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n v="3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n v="3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n v="58.63954861111415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n v="2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n v="3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n v="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n v="2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n v="3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n v="51.58766203703999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n v="34.882083333330229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n v="30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n v="30.16197916666715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n v="3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n v="29.28707175925956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n v="30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n v="6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n v="28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n v="30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n v="6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n v="18.48857638888876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n v="60.00000000000727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n v="29.95833333333575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n v="45.041666666671517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n v="30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n v="1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n v="30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n v="3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n v="30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n v="29.958333333335759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n v="30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n v="30.041666666671517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n v="21.954745370370802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n v="15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n v="3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n v="22.320532407407882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n v="30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n v="3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n v="20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n v="55.81873842592176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n v="3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n v="26.061608796291694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n v="3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n v="44.556967592594447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n v="3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n v="30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n v="42.98002314814948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n v="30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n v="29.970254629632109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n v="3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n v="30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n v="34.88804398148204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n v="2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n v="59.95833333334303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n v="3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n v="2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n v="30.04166666666424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n v="2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n v="60.04166666666424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n v="4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n v="30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n v="30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n v="30.041666666664241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n v="3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n v="30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n v="25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n v="3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n v="3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n v="13.041666666671517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n v="3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n v="29.958333333328483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n v="3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n v="30.041666666671517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n v="3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n v="40.832465277773736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n v="20.8578935185214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n v="3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n v="3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n v="36.67593750000378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n v="29.70834490740526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n v="3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n v="6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n v="30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n v="30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n v="3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n v="20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n v="3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n v="30.28914351852290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n v="3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n v="30.04166666666424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n v="3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n v="44.958333333335759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n v="21.04930555555620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n v="54.89606481481314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n v="30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n v="30.461111111108039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n v="28.52087962962832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n v="58.09261574073752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n v="33.3546990740724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n v="30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n v="44.95833333333575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n v="30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n v="30.390601851853717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n v="41.036273148143664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n v="59.95833333333575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n v="60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n v="30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n v="2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n v="3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n v="3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n v="30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n v="3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n v="32.484687500000291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n v="3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n v="59.50921296296292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n v="1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n v="14.4207291666680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n v="16.774317129631527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n v="30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n v="22.46902777776995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n v="2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n v="58.41778935185720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n v="3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n v="30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n v="3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n v="30.041666666664241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n v="29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n v="58.93792824073898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n v="30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n v="3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n v="29.929016203706851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n v="30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n v="60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n v="42.17891203703766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n v="45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n v="6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n v="3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n v="3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n v="28.374074074075907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n v="6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n v="27.69856481481110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n v="37.3907060185156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n v="3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n v="58.889942129630072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n v="3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n v="29.424247685186856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n v="3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n v="30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n v="3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n v="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n v="29.958333333335759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n v="30.11699074073112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n v="30.68341435184993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n v="3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n v="28.17427083333313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n v="36.308877314819256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n v="3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n v="31.248657407406427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n v="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n v="30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n v="49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n v="27.958333333328483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n v="30.26710648147855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n v="29.95833333333575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n v="2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n v="32.3226157407407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n v="24.149710648147448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n v="49.163923611115024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n v="29.087604166670644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n v="36.4348726851894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n v="4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n v="30.044953703698411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n v="3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n v="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n v="30.041666666664241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n v="60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n v="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n v="30.041666666656965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n v="30.041666666671517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n v="3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n v="20.47722222222364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n v="3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n v="23.094537037031841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n v="3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n v="31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n v="59.11065972222422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n v="15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n v="20.041666666671517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n v="30.041666666671517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n v="69.46856481481518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n v="59.9583333333357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n v="30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n v="28.99995370370743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n v="15.06313657407736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n v="3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n v="30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n v="29.958333333328483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n v="24.96621527777460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n v="40.165949074071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n v="3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n v="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n v="24.017465277778683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n v="3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n v="6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n v="32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n v="57.09892361111269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n v="3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n v="1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n v="21.562870370369637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n v="29.95833333332848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n v="30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n v="30.591678240736655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n v="30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n v="3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n v="29.958333333343035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n v="44.958333333328483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n v="3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n v="59.968495370369055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n v="28.7922685185185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n v="45.041666666664241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n v="60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n v="29.958333333343035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n v="44.158657407402643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n v="3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n v="42.66068287037342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n v="6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n v="39.95833333332848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n v="9.2787847222207347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n v="89.958333333335759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n v="2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n v="32.39553240741224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n v="53.332071759265091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n v="3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n v="2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n v="30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n v="3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n v="59.72721064815414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n v="45.041666666671517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n v="41.20114583332906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n v="33.12745370370248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n v="4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n v="21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n v="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n v="53.559317129635019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n v="40.03780092592933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n v="6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n v="40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n v="28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n v="30.04166666666424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n v="33.50059027777751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n v="33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n v="45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n v="30.4532986111153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n v="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n v="60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n v="27.32458333333488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n v="38.059479166666279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n v="6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n v="43.079999999994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n v="56.233796296299261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n v="45.205231481479132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n v="30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n v="13.85167824073869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n v="3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n v="20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n v="3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n v="60.04166666667151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n v="1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n v="32.30737268518714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n v="30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n v="29.958333333335759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n v="4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n v="3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n v="33.390277777783922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n v="30.04166666666424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n v="31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n v="3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n v="29.958333333328483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n v="30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n v="3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n v="38.375381944439141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n v="28.586562500000582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n v="31.222106481480296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n v="60.04166666666424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n v="44.40418981482071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n v="31.475543981483497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n v="29.95833333332848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n v="27.22039351852436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n v="30.04166666667151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n v="60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n v="50.236122685178998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n v="3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n v="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n v="30.685578703705687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n v="30.18564814814453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n v="46.439733796294604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n v="59.842175925921765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n v="1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n v="23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n v="3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n v="48.96199074073229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n v="59.958333333328483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n v="24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n v="27.9583333333284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n v="59.958333333328483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n v="33.79693287036934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n v="29.958333333343035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n v="29.95833333333575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n v="29.958333333328483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n v="32.34018518519587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n v="32.84806712962745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n v="30.913055555545725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n v="29.52182870369870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n v="34.01025462963298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n v="29.958333333328483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n v="29.958333333343035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n v="23.940046296294895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n v="3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n v="30.09502314815472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n v="3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n v="29.958333333328483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n v="60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n v="11.649930555562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n v="29.958333333335759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n v="40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n v="41.254930555558531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n v="45.95037037038127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n v="3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n v="30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n v="3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n v="29.9228587962934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n v="40.041666666664241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n v="20.18474537038127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n v="43.59711805555707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n v="3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n v="30.04166666666424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n v="37.04596064815268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n v="56.4245949074102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n v="30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n v="30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n v="29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n v="54.53035879628441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n v="60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n v="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n v="13.71814814815297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n v="12.2202083333249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n v="30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n v="3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n v="30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n v="58.958333333328483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n v="3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n v="31.9980324074131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n v="22.24033564815181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n v="35.823634259257233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n v="29.90663194443914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n v="29.18946759258688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n v="3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n v="36.8157291666720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n v="2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n v="29.958333333335759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n v="3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n v="29.95833333332848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n v="29.95833333333575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n v="3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n v="4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n v="29.9844560185156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n v="60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n v="19.9583333333284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n v="2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n v="5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n v="3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n v="3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n v="2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n v="30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n v="2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n v="3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n v="60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n v="3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n v="35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n v="3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n v="6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n v="45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n v="42.40564814814570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n v="4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n v="3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n v="44.95833333334303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n v="3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n v="3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n v="3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n v="31.486805555556202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n v="30.865104166667152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n v="30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n v="29.958333333335759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n v="30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n v="60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n v="3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n v="6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n v="37.25993055556318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n v="30.04166666666424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n v="35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n v="29.37799768519471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n v="3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n v="6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n v="20.041666666671517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n v="31.846435185187147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n v="23.443402777775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n v="3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n v="40.041666666671517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n v="31.9460879629623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n v="3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n v="3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n v="35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n v="35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n v="12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n v="59.73298611110658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n v="3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n v="30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n v="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n v="27.91547453704697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n v="59.62885416667268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n v="29.958333333328483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n v="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n v="29.958333333328483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n v="45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n v="35.9953472222259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n v="30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n v="20.17260416666249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n v="2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n v="30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n v="5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n v="32.0170138888861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n v="48.82903935184731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n v="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n v="1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n v="30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n v="32.28862268518423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n v="4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n v="29.958333333335759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n v="1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n v="59.95833333332848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n v="28.338460648148612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n v="3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n v="19.111458333332848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n v="33.36221064814890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n v="30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n v="38.151458333333721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n v="14.87155092592001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n v="3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n v="63.50291666667180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n v="3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n v="3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n v="20.13497685184847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n v="37.228564814809943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n v="50.041666666664241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n v="3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n v="4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n v="2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n v="3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n v="60.04166666667151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n v="3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n v="2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n v="46.8197453703760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n v="30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n v="3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n v="35.04166666667151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n v="52.920173611113569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n v="24.5534143518525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n v="30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n v="28.82274305555620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n v="40.041666666671517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n v="3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n v="29.08206018518831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n v="2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n v="6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n v="3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n v="29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n v="30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n v="29.958333333328483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n v="28.958333333343035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n v="29.9583333333430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n v="33.04245370370335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n v="29.958333333335759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n v="35.301678240743058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n v="32.822800925925549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n v="30.04166666666424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n v="18.09569444444059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n v="30.96768518518365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n v="44.95833333333575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n v="3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n v="45.451921296298678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n v="30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n v="16.22401620370510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n v="3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n v="30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n v="22.29159722221811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n v="29.958333333328483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n v="27.54408564815094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n v="29.998506944451947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n v="60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n v="45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n v="3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n v="3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n v="1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n v="3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n v="43.984756944453693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n v="3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n v="3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n v="30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n v="14.99151620370685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n v="2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n v="25.041666666664241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n v="3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n v="35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n v="3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n v="28.08262731481227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n v="3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n v="30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n v="40.3588888888916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n v="28.05353009259124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n v="22.09851851851999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n v="27.063703703708597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n v="15.346076388887013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n v="3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n v="42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n v="6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n v="13.25336805555707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n v="2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n v="3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n v="36.34119212962832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n v="37.275104166663368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n v="30.35960648147738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n v="16.046979166669189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n v="30.9487152777801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n v="29.95833333333575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n v="38.6586458333331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n v="9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n v="45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n v="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n v="4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n v="59.958333333335759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n v="37.331249999995634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n v="54.10545138888846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n v="31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n v="30.04166666666424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n v="37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n v="28.925173611110949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n v="46.62759259258746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n v="32.5198958333276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n v="44.958333333328483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n v="30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n v="29.958333333335759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n v="41.154398148144537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n v="39.971331018517958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n v="3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n v="35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n v="30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n v="21.95243055555329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n v="30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n v="31.04166666667151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n v="59.95833333333575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n v="31.66596064814803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n v="30.04166666666424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n v="38.56870370371325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n v="6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n v="3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n v="3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n v="46.115740740737238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n v="33.06606481481139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n v="36.74761574074364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n v="39.95833333333575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n v="3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n v="30.04166666666424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n v="22.27988425926014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n v="60.0416666666715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n v="29.25959490740206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n v="29.95833333334303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n v="30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n v="30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n v="15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n v="2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n v="60.041666666671517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n v="30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n v="45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n v="30.04166666666424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n v="31.62365740739915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n v="30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n v="14.8327314814814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n v="27.353263888893707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n v="35.04166666667151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n v="66.328865740739275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n v="44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n v="36.041666666671517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n v="33.5998495370295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n v="60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n v="33.9583333333357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n v="3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n v="3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n v="31.10931712963065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n v="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n v="36.86361111111182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n v="45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n v="30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n v="3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n v="34.15805555555562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n v="3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n v="45.430034722223354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n v="44.9583333333357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n v="36.99414351851737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n v="3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n v="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n v="37.7123495370469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n v="29.64266203703300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n v="30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n v="55.160266203703941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n v="45.416585648155888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n v="3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n v="60.041666666664241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n v="32.478923611110076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n v="29.76869212963356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n v="15.041666666664241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n v="30.0416666666642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n v="54.030821759261016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n v="3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n v="3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n v="30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n v="29.096412037033588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n v="30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n v="35.43028935185429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n v="3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n v="4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n v="3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n v="29.49255787037691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n v="30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n v="30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n v="39.31349537037021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n v="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n v="3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n v="29.958333333335759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n v="3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n v="36.13515046296379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n v="3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n v="30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n v="33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n v="3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n v="3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n v="30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n v="45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n v="30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n v="3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n v="57.832453703704232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n v="41.0507523148116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n v="60.04166666666424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n v="30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n v="31.457847222227429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n v="3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n v="30.537129629628907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n v="3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n v="36.45125000000553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n v="3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n v="3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n v="48.51067129630246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n v="6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n v="60.04166666666424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n v="34.104976851849642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n v="6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n v="15.407465277778101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n v="60.04166666667151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n v="30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n v="13.4064351851848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n v="15.33100694444874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n v="6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n v="30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n v="30.04166666667151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n v="30.925532407403807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n v="12.37785879630246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n v="3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n v="21.04166666666424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n v="26.98750000000291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n v="3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n v="27.536701388889924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n v="66.844618055554747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n v="14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n v="3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n v="62.392013888886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n v="30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n v="48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n v="14.14804398148407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n v="3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n v="30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n v="4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n v="3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n v="3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n v="53.86612268518365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n v="48.1801504629693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n v="30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n v="30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n v="29.958333333343035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n v="60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n v="3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n v="35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n v="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n v="38.193761574075324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n v="30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n v="30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n v="30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n v="30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n v="30.041666666664241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n v="3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n v="30.041666666671517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n v="47.90495370369899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n v="32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n v="30.04166666666424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n v="14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n v="32.04166666667151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n v="29.958333333328483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n v="34.975046296298387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n v="3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n v="29.958333333328483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n v="39.421550925930205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n v="20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n v="29.958333333335759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n v="4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n v="32.351354166668898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n v="45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n v="3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n v="3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n v="3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n v="3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n v="51.26018518517958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n v="30.44821759259502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n v="29.95833333332848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n v="45.041666666664241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n v="1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n v="30.608090277775773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n v="3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n v="4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n v="31.473344907411956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n v="30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n v="7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n v="2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n v="30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n v="30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n v="14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n v="3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n v="29.84285879628441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n v="13.97637731481518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n v="40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n v="36.468252314807614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n v="28.956875000003492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n v="35.122210648143664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n v="14.128472222226264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n v="34.66592592593224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n v="28.107129629628616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n v="30.80171296296612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n v="29.95833333332848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n v="3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n v="30.80437500000698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n v="3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n v="30.041666666664241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n v="27.4992129629681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n v="1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n v="30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n v="30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n v="30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n v="18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n v="30.041666666664241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n v="59.28442129629547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n v="11.47865740740962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n v="57.667245370364981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n v="22.50596064815181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n v="33.29424768518219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n v="3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n v="3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n v="22.573703703703359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n v="14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n v="10.5565624999944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n v="22.18769675926159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n v="3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n v="30.3332291666665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n v="30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n v="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n v="28.12413194445252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n v="3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n v="30.40877314814861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n v="30.0416666666715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n v="35.50241898147942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n v="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n v="26.2974421296312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n v="32.33092592592584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n v="20.62107638889574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n v="30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n v="29.9583333333430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n v="30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n v="40.329363425924385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n v="30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n v="36.20956018518336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n v="3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n v="3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n v="35.55077546295797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n v="6.373958333337213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n v="12.03534722222684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n v="31.04146990740264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n v="3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n v="1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n v="30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n v="29.9583333333357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n v="30.041666666664241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n v="2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n v="15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n v="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n v="30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n v="1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n v="35.02165509258338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n v="10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n v="29.9583333333357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n v="2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n v="34.4148379629623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n v="16.542662037041737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n v="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n v="17.20842592592089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n v="25.21184027778508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n v="30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n v="24.50390046295797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n v="20.04660879629955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n v="3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n v="24.958333333343035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n v="30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n v="30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n v="30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n v="30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n v="18.35996527778479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n v="61.998877314814308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n v="60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n v="59.958333333335759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n v="28.369849537033588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n v="30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n v="28.2023842592607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n v="2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n v="18.922581018516212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n v="42.975231481483206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n v="78.45451388889341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n v="34.189606481479132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n v="30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n v="25.4576504629658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n v="3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n v="30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n v="3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n v="34.12373842592933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n v="29.958333333335759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n v="15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n v="14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n v="3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n v="33.42321759259357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n v="40.04166666666424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n v="41.391770833331975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n v="25.05472222222306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n v="30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n v="29.999942129630654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n v="28.078749999993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n v="3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n v="29.958333333335759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n v="30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n v="31.32548611111269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n v="30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n v="30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n v="30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n v="77.04155092592554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n v="31.66609953704028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n v="31.5222916666680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n v="30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n v="34.958333333335759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n v="29.958333333328483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n v="29.958333333328483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n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n v="29.958333333328483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n v="29.9583333333357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n v="51.67421296295651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n v="3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n v="3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n v="30.1001967592601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n v="3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n v="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n v="21.092708333329938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n v="30.06182870370685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n v="30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n v="40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n v="30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n v="30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n v="30.53276620370888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n v="20.50613425925985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n v="49.99901620369928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n v="3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n v="4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n v="30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n v="6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n v="2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n v="3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n v="3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n v="1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n v="6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n v="30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n v="3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n v="56.09611111111007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n v="3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n v="24.057777777779847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n v="3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n v="45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n v="55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n v="3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n v="59.95833333333575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n v="44.95833333334303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n v="3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n v="3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n v="3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n v="3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n v="3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n v="30.04166666667151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n v="29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n v="4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n v="3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n v="3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n v="30.041666666671517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n v="30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n v="6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n v="4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n v="29.95811342592060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n v="31.26259259259677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n v="29.958333333343035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n v="3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n v="28.25153935184789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n v="35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n v="3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n v="60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n v="59.95833333333575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n v="3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n v="21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n v="4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n v="22.674444444448454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n v="30.04166666667151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n v="3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n v="3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n v="3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n v="45.041666666671517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n v="30.86942129629460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n v="39.47083333334012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n v="3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n v="57.88723379629664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n v="30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n v="59.958333333343035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n v="6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n v="60.041666666664241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n v="30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n v="29.958333333343035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n v="3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n v="30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n v="15.0056828703673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n v="6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n v="39.95833333334303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n v="29.958333333328483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n v="36.81798611111298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n v="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n v="60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n v="30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n v="4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n v="3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n v="6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n v="48.78486111111124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n v="60.041666666671517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n v="30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n v="3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n v="21.08201388888846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n v="29.958333333343035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n v="30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n v="30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n v="30.04166666667151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n v="31.696840277785668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n v="5.917210648156469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n v="30.04166666666424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n v="38.06023148148233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n v="2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n v="29.114583333328483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n v="30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n v="35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n v="2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n v="30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n v="29.95833333333575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n v="34.919930555559404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n v="44.95833333332848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n v="33.9913541666610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n v="33.112303240741312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n v="2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n v="39.680266203700739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n v="28.9113773148128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n v="3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n v="30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n v="13.83413194444438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n v="36.054155092599103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n v="25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n v="3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n v="40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n v="70.92824074073723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n v="30.041666666664241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n v="45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n v="59.62899305555038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n v="33.041666666671517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n v="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n v="30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n v="10.356550925927877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n v="30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n v="45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n v="59.9583333333357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n v="3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n v="3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n v="30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n v="3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n v="30.04166666666424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n v="30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n v="6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n v="16.237800925919146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n v="51.430000000000291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n v="4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n v="30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n v="30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n v="34.95833333332848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n v="30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n v="48.10142361111502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n v="3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n v="29.97976851851854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n v="30.04166666667151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n v="29.95833333333575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n v="22.57790509259211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n v="3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n v="30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n v="55.95833333333575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n v="6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n v="30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n v="1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n v="6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n v="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n v="30.041666666671517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n v="29.95833333332848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n v="30.041666666664241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n v="46.20572916665696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n v="22.045833333329938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n v="30.041666666671517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n v="32.38012731481285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n v="3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n v="28.116504629630072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n v="18.414918981485243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n v="18.623807870360906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n v="44.95833333333575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n v="22.4859490740782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n v="30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n v="29.9995023148148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n v="51.549629629625997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n v="31.04166666666424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n v="21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n v="6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n v="30.69767361111007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n v="60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n v="6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n v="60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n v="38.7393865740741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n v="31.017384259263054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n v="3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n v="27.34978009259793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n v="29.958333333335759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n v="24.55998842592089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n v="34.950578703705105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n v="56.53164351852319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n v="28.61452546296641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n v="30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n v="6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n v="31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n v="45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n v="30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n v="32.943703703705978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n v="3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n v="6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n v="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n v="30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n v="59.217719907406718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n v="30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n v="3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n v="3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n v="3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n v="60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n v="3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n v="45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n v="2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n v="30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n v="25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n v="48.68542824072937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n v="29.798576388886431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n v="30.04166666666424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n v="30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n v="59.9583333333284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n v="3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n v="3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n v="51.87516203703853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n v="29.95833333333575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n v="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n v="59.958333333335759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n v="30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n v="30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n v="3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n v="30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n v="30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n v="3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n v="45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n v="59.958333333328483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n v="14.263784722228593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n v="40.141574074077653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n v="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n v="30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n v="3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n v="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n v="41.19828703704115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n v="3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n v="39.40989583333430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n v="33.621828703704523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n v="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n v="3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n v="28.49986111111502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n v="37.00273148147971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n v="3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n v="30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n v="60.04166666666424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n v="26.57402777777315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n v="36.8745138888916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n v="3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n v="45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n v="1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n v="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n v="25.04166666665696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n v="30.04166666667151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n v="20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n v="27.31120370370626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n v="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n v="2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n v="30.135046296294604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n v="3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n v="22.42692129629722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n v="16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n v="30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n v="3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n v="17.0124652777813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n v="30.04296296296524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n v="35.75028935185400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n v="3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n v="30.0416666666642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n v="3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n v="3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n v="6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n v="3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n v="2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n v="31.5147337962916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n v="59.958333333328483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n v="27.96704861110629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n v="39.103148148155014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n v="33.133645833331684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n v="3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n v="3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n v="60.041666666664241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n v="3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n v="3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n v="29.002233796294604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n v="34.265543981484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n v="30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n v="6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n v="28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n v="30.06902777777577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n v="21.3658564814832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n v="29.40626157406950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n v="26.57488425925839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n v="30.04166666666424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n v="3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n v="3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n v="3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n v="30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n v="29.958333333328483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n v="25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n v="32.377314814810234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n v="3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n v="59.95833333334303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n v="20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n v="3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n v="31.006134259252576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n v="45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n v="45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n v="29.958333333335759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n v="30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n v="3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n v="59.958333333335759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n v="30.976585648153559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n v="30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n v="30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n v="3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n v="30.958333333335759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n v="29.958333333335759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n v="59.95833333333575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n v="42.958333333328483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n v="44.958333333335759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n v="28.9960300925959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n v="29.50806712963094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n v="35.016192129631236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n v="31.85384259259444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n v="30.17210648147738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n v="36.687962962962047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n v="40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n v="28.3032870370370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n v="34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n v="45.04166666666424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n v="28.3617476851795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n v="59.958333333328483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n v="30.04166666667151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n v="30.24770833332877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n v="60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n v="60.04166666666424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n v="50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n v="3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n v="25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n v="35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n v="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n v="57.640949074069795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n v="32.191805555557949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n v="59.95833333332848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n v="30.24708333333546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n v="30.71238425926276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n v="3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n v="42.87399305555300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n v="60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n v="4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n v="29.958333333343035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n v="20.430763888885849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n v="14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n v="3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n v="3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n v="6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n v="3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n v="31.483831018515048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n v="3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n v="29.958333333328483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n v="11.933506944449618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n v="6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n v="4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n v="30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n v="3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n v="3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n v="3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n v="1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n v="1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n v="4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n v="3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n v="30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n v="59.958333333335759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n v="4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n v="29.499641203699866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n v="16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n v="30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n v="29.958333333335759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n v="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n v="29.95833333333575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n v="49.176620370373712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n v="15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n v="10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n v="3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n v="3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n v="3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n v="30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n v="30.0416666666642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n v="3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n v="28.35006944445194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n v="25.2826620370396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n v="21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n v="29.68556712962890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n v="14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n v="3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n v="3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n v="19.1535416666738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n v="30.26667824074684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n v="16.10001157407532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n v="16.43239583333343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n v="3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n v="3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n v="14.99165509259910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n v="31.401967592595611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n v="6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n v="22.21517361111182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n v="3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n v="2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n v="36.191087962957681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n v="8.113599537027766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n v="32.026342592595029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n v="45.42247685186157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n v="2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n v="30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n v="4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n v="24.38901620369870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n v="3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n v="29.95833333334303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n v="27.94599537036992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n v="31.80074074074218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n v="24.25680555556027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n v="30.00386574074218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n v="25.6936458333293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n v="2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n v="12.32629629629809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n v="28.20724537037313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n v="19.95563657407183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n v="15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n v="29.29609953703766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n v="37.94585648147767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n v="40.041666666664241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n v="22.30907407407357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n v="22.967430555559986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n v="21.6726967592549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n v="60.0416666666715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n v="26.5058449074131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n v="41.42881944445252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n v="3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n v="6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n v="30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n v="3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n v="3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n v="8.9674884259293322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n v="30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n v="60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n v="28.97417824073636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n v="59.86103009259386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n v="59.8299189814861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n v="23.93269675926421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n v="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n v="14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n v="30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n v="60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n v="29.940659722225973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n v="6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n v="29.96156250000058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n v="23.97138888889458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n v="3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n v="20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n v="30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n v="3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n v="3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n v="31.75319444444176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n v="60.04166666666424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n v="30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n v="35.304432870369055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n v="3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n v="29.958333333335759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n v="4.533055555555620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n v="30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n v="7.672453703700739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n v="30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n v="28.38203703703766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n v="59.958333333328483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n v="7.1608333333351766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n v="59.310243055551837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n v="59.95833333332848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n v="1.319537037037662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n v="14.3411921296283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n v="29.9986921296294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n v="6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n v="3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n v="60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n v="3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n v="11.53204861110862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n v="1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n v="17.39275462963269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n v="60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n v="3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n v="39.55739583333343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n v="6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n v="60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n v="59.958333333335759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n v="29.958333333328483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n v="2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n v="2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n v="30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n v="29.95833333332848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n v="3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n v="45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n v="14.97246527778042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n v="29.6091435185226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n v="3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n v="28.53901620370743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n v="3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n v="3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n v="24.964317129633855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n v="30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n v="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n v="58.12490740740031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n v="12.5569097222251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n v="3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n v="3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n v="33.23249999999825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n v="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n v="3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n v="20.04190972222568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n v="3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n v="3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n v="49.153854166666861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n v="6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n v="3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n v="31.47640046296874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n v="3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n v="19.95833333334303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n v="3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n v="59.958333333335759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n v="59.958333333335759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n v="30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n v="27.9541782407468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n v="28.04668981481518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n v="29.98728009259502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n v="29.958333333335759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n v="13.642129629632109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n v="3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n v="3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n v="14.931481481486117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n v="28.3482870370426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n v="28.004965277774318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n v="28.441134259257524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n v="16.7693287037036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n v="59.21187499999359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n v="9.608715277776354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n v="16.42565972222655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n v="20.16747685184236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n v="3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n v="60.04166666666424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n v="19.19296296297397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n v="59.958333333328483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n v="28.69269675925897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n v="3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n v="22.18724537036905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n v="22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n v="3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n v="30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n v="3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n v="3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n v="6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n v="17.473923611112696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n v="27.99040509259793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n v="14.34305555555329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n v="13.92280092592409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n v="3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n v="30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n v="31.40004629629402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n v="30.04166666666424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n v="3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n v="30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n v="21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n v="30.041666666671517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n v="6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n v="27.488703703704232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n v="28.08472222222189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n v="15.43937499999447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n v="6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n v="30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n v="27.29143518518685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n v="35.63045138888992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n v="45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n v="45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n v="3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n v="28.15725694443972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n v="29.958333333328483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n v="30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n v="28.48209490740555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n v="6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n v="3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n v="30.63061342592845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n v="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n v="35.71407407407241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n v="74.31443287037109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n v="60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n v="26.538217592591536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n v="4.1664236111100763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n v="27.04746527777751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n v="15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n v="3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n v="29.399699074070668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n v="43.56372685184760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n v="28.989097222227429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n v="3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n v="3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n v="30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n v="29.995902777780429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n v="51.40424768519005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n v="37.211643518516212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n v="6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n v="60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n v="29.958333333335759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n v="30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n v="3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n v="29.214212962964666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n v="35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n v="31.160810185188893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n v="2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n v="3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n v="3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n v="30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n v="21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n v="17.51688657407066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n v="14.383078703707724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n v="58.12083333333430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n v="5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n v="30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n v="3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n v="29.958333333328483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n v="60.04166666666424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n v="3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n v="29.644930555557949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n v="29.0595949074122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n v="3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n v="6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n v="60.04166666666424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n v="30.99783564814424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n v="31.54001157407037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n v="59.958333333335759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n v="30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n v="37.297314814815763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n v="30.256932870375749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n v="6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n v="6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n v="3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n v="21.079849537032715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n v="48.219571759254904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n v="3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n v="3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n v="29.94702546296321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n v="50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n v="54.48939814815094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n v="22.48754629629547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n v="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n v="59.958333333328483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n v="35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n v="4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n v="3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n v="60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n v="3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n v="30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n v="14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n v="8.175462962972233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n v="1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n v="29.95833333332848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n v="59.958333333335759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n v="60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n v="5.0416666666715173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n v="3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n v="60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n v="30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n v="29.958333333328483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n v="3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n v="29.95833333334303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n v="39.95833333333575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n v="30.56740740741224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n v="29.958333333328483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n v="59.958333333328483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n v="20.9583333333357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n v="36.49520833333372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n v="50.91494212963152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n v="33.919212962959136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n v="29.95833333332848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n v="41.0799999999944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n v="29.95833333332848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n v="16.711724537031841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n v="59.958333333328483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n v="44.958333333328483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n v="40.0416666666642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n v="21.50134259259357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n v="24.06597222222626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n v="89.90274305555067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n v="3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n v="30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n v="31.05327546296030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n v="29.95833333333575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n v="3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n v="35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n v="9.420081018521159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n v="3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n v="42.891655092593282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n v="22.942743055558822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n v="3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n v="27.397430555560277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n v="30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n v="3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n v="22.006712962967867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n v="28.641053240738984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n v="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n v="31.810729166660167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n v="29.4696643518545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n v="33.086296296292858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n v="3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n v="3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n v="3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n v="1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n v="60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n v="26.69408564815239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n v="3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n v="3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n v="2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n v="3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n v="26.35663194444350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n v="55.759016203708597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n v="18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n v="3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n v="29.950949074074742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n v="2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n v="2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n v="30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n v="30.041666666664241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n v="6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n v="44.97616898149135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n v="59.985243055547471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n v="3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n v="30.11321759259590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n v="29.911331018520286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n v="2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n v="58.39576388888235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n v="29.99028935185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n v="59.9583333333284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n v="2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n v="32.3210879629623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n v="47.229409722225682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n v="31.49675925925839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n v="30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n v="37.500798611115897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n v="3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n v="32.99784722222102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n v="34.958333333328483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n v="34.04162037037167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n v="47.35748842592147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n v="21.31553240740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n v="3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n v="30.041666666671517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n v="14.99784722222102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n v="3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n v="30.35211805555445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n v="3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n v="33.19041666667180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n v="23.69162037037313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n v="24.91026620370394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n v="28.264490740737529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n v="32.966087962966412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n v="3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n v="23.90321759259677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n v="30.041666666664241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n v="31.48312499999883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n v="28.69375000000582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n v="3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n v="29.95833333333575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n v="30.04166666667151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n v="3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n v="3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n v="18.57953703703242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n v="29.95833333332848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n v="30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n v="21.59216435185226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n v="30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n v="3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n v="29.40503472222189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n v="3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n v="30.85113425926829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n v="23.358935185184237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n v="16.1164583333375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n v="29.99635416666569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n v="3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n v="1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n v="3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n v="30.041666666671517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n v="15.99025462963618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n v="44.17046296296757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n v="26.30704861111007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n v="34.215983796297223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n v="30.04166666666424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n v="29.958333333343035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n v="31.130810185190057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n v="17.364432870366727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n v="31.265902777769952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n v="30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n v="36.183854166665697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n v="3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n v="31.4634259259328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n v="60.04166666667151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n v="3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n v="3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n v="3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n v="21.160046296296059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n v="19.18615740740642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n v="20.04203703704115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n v="44.555138888885267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n v="30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n v="37.90576388889167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n v="30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n v="21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n v="3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n v="21.10710648148960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n v="13.79725694445369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n v="27.56931712962978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n v="30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n v="32.70792824074305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n v="30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n v="39.802164351858664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n v="4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n v="3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n v="14.065682870372257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n v="22.152824074073578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n v="3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n v="1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n v="34.958333333335759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n v="29.95833333332848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n v="30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n v="2.466631944444088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n v="10.6353240740791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n v="29.95833333333575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n v="35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n v="3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n v="27.284189814818092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n v="27.958333333328483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n v="21.592974537037662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n v="2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n v="3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n v="25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n v="22.909479166657547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n v="20.637685185181908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n v="30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n v="58.919583333328774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n v="14.3234490740724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n v="23.607175925928459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n v="21.59754629629605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n v="37.0629050925927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n v="56.96553240739740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n v="13.52604166665696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n v="10.85061342592962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n v="3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n v="3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n v="30.041666666671517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n v="45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n v="21.583298611112696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n v="17.6406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n v="14.11322916666540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n v="18.89531249999709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n v="21.897581018522033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n v="3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n v="2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n v="36.00857638888555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n v="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n v="30.99901620369928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n v="28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n v="20.65953703704144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n v="23.812037037045229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n v="12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n v="59.95833333332848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n v="29.972928240735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n v="24.191828703704232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n v="17.44444444443797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n v="35.04166666666424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n v="29.95833333332848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n v="24.526435185187438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n v="2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n v="30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n v="30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n v="40.000000000007276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n v="30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n v="1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n v="29.39041666666889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n v="5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n v="25.1103009259240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n v="3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n v="14.044629629628616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n v="26.71934027778479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n v="40.43832175926945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n v="22.956296296288201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n v="45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n v="29.48630787037109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n v="2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n v="20.982106481475057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n v="4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n v="3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n v="3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n v="38.059282407397404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n v="27.25011574074596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n v="2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n v="3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n v="9.4745601851827814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n v="29.50017361110803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n v="10.835000000006403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n v="28.3582754629605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n v="43.11611111111415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n v="30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n v="18.07424768518103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n v="8.909699074072705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n v="28.437777777777228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n v="3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n v="21.61407407408114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n v="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n v="19.02658564814919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n v="3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n v="24.9878819444420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n v="14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n v="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n v="30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n v="25.3354861111147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n v="31.061863425922638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n v="3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n v="16.508182870369637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n v="21.14452546296524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n v="25.9471412037091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n v="13.296412037037953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n v="22.55407407407619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n v="27.41549768518598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n v="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n v="3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n v="8.29113425926334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n v="23.68142361110949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n v="44.958333333328483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n v="30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n v="28.114143518527271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n v="59.958333333328483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n v="2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n v="22.52678240741079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n v="6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n v="3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n v="3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n v="31.08533564815297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n v="26.9828356481521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n v="3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n v="14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n v="28.492141203707433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n v="15.85152777777693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n v="41.247164351851097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n v="30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n v="25.04083333333983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n v="59.958333333335759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n v="29.9583333333430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n v="28.359618055561441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n v="30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n v="37.879375000004075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n v="41.0128472222277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n v="21.078807870369928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n v="21.01763888888672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n v="3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n v="27.11916666667093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n v="17.845023148147448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n v="12.38839120370539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n v="25.95807870369753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n v="3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n v="24.55755787037196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n v="17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n v="3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n v="3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n v="30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n v="3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n v="23.8986111111153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n v="30.23922453703562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n v="3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n v="2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n v="19.34981481481372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n v="11.035011574072996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n v="28.957997685181908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n v="4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n v="12.174722222232958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n v="59.74694444444321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n v="54.25480324074305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n v="16.28821759259881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n v="14.32657407407532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n v="3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n v="11.230960648143082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n v="45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n v="30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n v="23.14521990741195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n v="13.34530092592467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n v="2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n v="22.8970486111138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n v="59.9583333333357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n v="13.11143518518656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n v="16.360972222224518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n v="34.11493055555911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n v="29.640810185184819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n v="20.814363425924967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n v="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n v="25.75009259258513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n v="3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n v="27.63094907408230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n v="57.56078703702951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n v="14.403090277774027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n v="10.970995370371384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n v="27.913993055553874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n v="29.14276620370219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n v="20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n v="20.279884259260143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n v="28.20998842592234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n v="30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n v="15.5661226851880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n v="30.041666666656965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n v="29.772164351845277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n v="36.97828703703999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n v="2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n v="21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n v="3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n v="60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n v="3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n v="3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n v="21.50527777778188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n v="24.08725694444729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n v="22.099375000005239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n v="3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n v="28.40567129629926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n v="30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n v="30.04166666665696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n v="6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n v="42.05815972221898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n v="22.27745370370394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n v="18.09469907406310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n v="9.154780092598230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n v="28.119722222225391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n v="46.0434143518505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n v="3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n v="30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n v="3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n v="30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n v="27.95968749999883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n v="30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n v="30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n v="30.04166666666424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n v="30.04166666666424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n v="31.38209490741428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n v="60.041666666671517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n v="26.48260416666744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n v="30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n v="29.958333333328483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n v="38.03145833333110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n v="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n v="14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n v="59.95833333333575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n v="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n v="6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n v="45.251689814816928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n v="22.129513888881775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n v="3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n v="24.25921296296292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n v="57.37769675926392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n v="34.9527893518461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n v="25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n v="26.28260416667035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n v="2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n v="14.66377314814599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n v="18.40877314814861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n v="25.205127314809943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n v="2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n v="30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n v="6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n v="6.275277777778683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n v="3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n v="30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n v="14.03608796295884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n v="31.87395833332266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n v="29.95833333334303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n v="10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n v="3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n v="29.95833333333575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n v="14.3897106481454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n v="32.784421296295477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n v="23.93930555555562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n v="32.91908564815094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n v="17.554745370369346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n v="6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n v="2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n v="50.42422453704057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n v="60.04166666667151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n v="58.61384259258920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n v="30.041666666671517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n v="24.412534722228884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n v="20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n v="43.41820601852668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n v="47.999606481484079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n v="30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n v="35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n v="30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n v="59.958333333328483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n v="59.95548611111007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n v="17.581261574072414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n v="40.8920486111019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n v="40.041666666664241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n v="27.96589120370481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n v="30.041666666671517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n v="45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n v="30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n v="26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n v="2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n v="33.0196527777807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n v="10.5212731481515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n v="23.29182870370277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n v="29.4877546296338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n v="30.04749999999330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n v="23.274317129624251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n v="46.3074074074102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n v="27.3332175925897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n v="2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n v="22.270000000004075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n v="29.95833333332848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n v="60.041666666671517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n v="1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n v="11.02104166666686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n v="21.386782407404098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n v="23.21675925925956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n v="13.44431712962978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n v="20.537881944444962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n v="3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n v="34.24100694444496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n v="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n v="12.361319444440596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n v="18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n v="20.591689814820711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n v="34.446284722223936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n v="21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n v="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n v="33.605578703703941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n v="3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n v="3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n v="25.28172453703882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n v="14.50324074074160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n v="30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n v="30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n v="29.1071875000052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n v="30.041666666664241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n v="44.50707175926072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n v="9.0349652777804295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n v="29.746192129634437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n v="36.94945601851213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n v="2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n v="60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n v="21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n v="30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n v="30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n v="30.081018518518249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n v="37.419629629628616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n v="38.78648148148204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n v="6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n v="21.207013888888469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n v="15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n v="21.17803240740613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n v="1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n v="30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n v="25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n v="25.94244212962803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n v="21.11890046296321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n v="2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n v="57.5405208333395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n v="30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n v="31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n v="30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n v="3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n v="21.04166666666424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n v="30.285798611112114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n v="30.04166666666424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n v="29.466898148137261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n v="16.95061342592089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n v="27.734131944438559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n v="30.856550925920601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n v="3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n v="30.388125000004948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n v="59.82253472221782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n v="9.913101851852843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n v="6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n v="3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n v="38.038275462968159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n v="22.59996527778275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n v="21.9779513888861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n v="2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n v="29.98938657407416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n v="3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n v="3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n v="3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n v="31.351712962961756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n v="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n v="30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n v="26.65791666667064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n v="20.54287037036556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n v="31.03879629629955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n v="28.351064814814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n v="59.95833333332848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n v="40.0725115740788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n v="29.17592592592700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n v="37.32642361111356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n v="3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n v="30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n v="2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n v="30.736828703709762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n v="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n v="53.491469907399733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n v="29.9583333333357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n v="19.182037037026021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n v="3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n v="3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n v="14.1879976851851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n v="3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n v="3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n v="3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n v="14.1429166666639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n v="20.63303240740788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n v="33.083715277782176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n v="27.22403935185866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n v="37.673865740740439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n v="22.055312499993306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n v="6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n v="29.95833333334303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n v="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n v="29.096099537026021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n v="24.526388888894871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n v="3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n v="35.780219907406718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n v="3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n v="28.63118055555969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n v="27.98334490740671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n v="30.04166666666424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n v="60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n v="2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n v="3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n v="43.50127314814744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n v="30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n v="30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n v="32.4705671296324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n v="3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n v="30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n v="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n v="55.28212962963152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n v="2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n v="59.95833333332848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n v="50.43163194444787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n v="29.95833333332848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n v="33.8313310185185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n v="46.41472222222364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n v="38.62915509258891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n v="29.69841435184935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n v="3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n v="16.4690277777845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n v="29.958333333328483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n v="18.66685185185633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n v="3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n v="59.119479166671226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n v="11.9439467592601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n v="3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n v="55.07174768518598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n v="60.04166666666424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n v="2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n v="14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n v="21.04166666666424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n v="4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n v="10.925555555557366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n v="21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n v="31.2463888888887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n v="3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n v="24.958333333328483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n v="6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n v="30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n v="2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n v="26.67368055555562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n v="30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n v="31.0694212962989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n v="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n v="3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n v="24.95833333332848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n v="3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n v="29.95833333332848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n v="29.95833333333575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n v="22.979513888887595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n v="18.44393518518336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n v="25.98140046295884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n v="3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n v="41.31762731482012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n v="14.446574074077944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n v="60.04166666666424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n v="39.57756944443826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n v="49.198136574072123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n v="3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n v="2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n v="29.4081944444405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n v="3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n v="59.9583333333430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n v="5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n v="21.025208333339833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n v="3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n v="30.34715277778013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n v="3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n v="35.143287037040864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n v="26.97696759259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n v="3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n v="24.95833333333575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n v="30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n v="3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n v="46.0586921296344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n v="3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n v="31.971412037033588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n v="6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n v="30.07518518518918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n v="7.6393865740683395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n v="41.59212962962919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n v="30.249166666668316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n v="1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n v="3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n v="20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n v="25.04166666666424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n v="44.806886574078817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n v="13.98194444444379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n v="32.01937499999621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n v="15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n v="30.04166666666424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n v="59.920949074075907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n v="20.138703703705687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n v="30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n v="3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n v="3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n v="12.002048611109785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n v="28.3151273148105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n v="30.041666666671517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n v="12.207696759258397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n v="45.189699074064265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n v="30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n v="3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n v="30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n v="30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n v="27.5244560185165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n v="27.91125000000465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n v="29.958333333335759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n v="29.06155092592234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n v="30.04166666666424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n v="28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n v="3.7872800925906631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n v="45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n v="27.454432870377786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n v="30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n v="3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n v="6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n v="29.071990740740148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n v="59.958333333328483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n v="6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n v="30.93002314814657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n v="6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n v="27.081863425926713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n v="36.63296296296175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n v="3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n v="22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n v="59.95833333332848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n v="59.958333333328483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n v="42.41275462962949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n v="3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n v="60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n v="9.3084953703728388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n v="3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n v="6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n v="29.48252314815181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n v="3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n v="3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n v="21.43332175925752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n v="3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n v="60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n v="22.9298958333238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n v="3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n v="6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n v="31.421111111114442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n v="30.036527777781885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n v="21.17106481481459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n v="28.995902777780429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n v="1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n v="3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n v="3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n v="60.04166666667151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n v="30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n v="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n v="29.793321759258106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n v="13.40250000000378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n v="29.958333333343035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n v="29.95833333333575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n v="39.9989699074067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n v="59.958333333335759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n v="19.82745370370685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n v="3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n v="30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n v="30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n v="6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n v="28.913182870375749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n v="4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n v="17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n v="3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n v="3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n v="15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n v="3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n v="3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n v="30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n v="58.01023148147214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n v="29.958333333328483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n v="6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n v="45.536724537043483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n v="44.958333333343035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n v="3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n v="60.04166666666424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n v="20.070821759261889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n v="3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n v="3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n v="29.128946759257815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n v="50.04166666666424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n v="60.04166666666424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n v="31.10620370370452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n v="29.95833333332848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n v="3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n v="17.00041666666948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n v="17.52991898147593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n v="6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n v="33.57839120370044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n v="58.893472222218406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n v="6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n v="29.718703703700157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n v="1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n v="29.9886342592508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n v="3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n v="3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n v="24.0191782407491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n v="34.95833333333575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n v="3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n v="3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n v="6.476655092592409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n v="6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n v="30.14319444444117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n v="30.325405092597066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n v="30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n v="19.899317129624251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n v="22.98981481480586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n v="15.105277777780429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n v="31.48435185185371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n v="33.971574074072123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n v="59.95833333332848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n v="3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n v="30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n v="3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n v="29.998206018521159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n v="6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n v="54.82145833333197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n v="41.681840277778974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n v="28.03137731480819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n v="3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n v="3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n v="24.08939814814948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n v="29.95833333334303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n v="15.769062499995925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n v="30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n v="28.562094907407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n v="24.225706018522033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n v="3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n v="29.822175925932243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n v="13.95211805556027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n v="30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n v="59.958333333343035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n v="44.120833333334303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n v="43.838437499995052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n v="56.172025462961756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n v="3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n v="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n v="1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n v="30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n v="3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n v="53.9392824074020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n v="30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n v="2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n v="30.176655092582223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n v="30.04166666667151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n v="6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n v="27.053402777775773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n v="18.700428240743349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  <d v="2015-06-22T00:10:11"/>
    <d v="2015-07-23T03:00:00"/>
    <x v="0"/>
    <n v="201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  <d v="2017-01-31T14:24:43"/>
    <d v="2017-03-02T14:24:43"/>
    <x v="1"/>
    <n v="2017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  <x v="2"/>
    <n v="2016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  <d v="2014-07-08T12:21:47"/>
    <d v="2014-08-07T12:21:47"/>
    <x v="1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d v="2015-11-19T20:01:19"/>
    <d v="2015-12-19T20:01:19"/>
    <x v="1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  <d v="2016-07-12T22:23:27"/>
    <d v="2016-07-29T05:35:00"/>
    <x v="3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  <d v="2014-06-04T01:44:10"/>
    <d v="2014-06-14T01:44:10"/>
    <x v="2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  <d v="2016-05-26T01:07:47"/>
    <d v="2016-07-05T01:07:47"/>
    <x v="4"/>
    <n v="2016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d v="2016-04-08T22:40:12"/>
    <d v="2016-04-15T21:00:00"/>
    <x v="5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  <d v="2016-03-18T02:29:04"/>
    <d v="2016-04-17T02:29:04"/>
    <x v="1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  <d v="2014-05-21T01:37:59"/>
    <d v="2014-06-25T01:37:59"/>
    <x v="6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  <d v="2016-07-21T18:41:02"/>
    <d v="2016-08-22T03:00:00"/>
    <x v="7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  <d v="2014-06-01T17:07:05"/>
    <d v="2014-07-16T03:00:00"/>
    <x v="8"/>
    <n v="2014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  <d v="2016-05-18T16:15:09"/>
    <d v="2016-06-23T20:27:00"/>
    <x v="9"/>
    <n v="2016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  <d v="2014-06-18T00:38:08"/>
    <d v="2014-07-13T13:59:00"/>
    <x v="10"/>
    <n v="20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  <d v="2015-09-09T09:24:18"/>
    <d v="2015-09-27T20:14:00"/>
    <x v="11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  <d v="2014-05-01T19:06:51"/>
    <d v="2014-06-16T05:30:00"/>
    <x v="12"/>
    <n v="2014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  <d v="2014-10-05T17:33:42"/>
    <d v="2014-11-04T18:33:42"/>
    <x v="13"/>
    <n v="2014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d v="2014-08-18T13:00:56"/>
    <d v="2014-09-17T13:00:56"/>
    <x v="1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  <d v="2015-06-20T19:35:34"/>
    <d v="2015-07-20T19:35:34"/>
    <x v="1"/>
    <n v="2015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  <d v="2015-07-15T18:11:52"/>
    <d v="2015-09-13T18:11:52"/>
    <x v="14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  <d v="2014-08-27T15:03:09"/>
    <d v="2014-09-26T15:03:09"/>
    <x v="1"/>
    <n v="2014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  <d v="2014-12-16T21:52:20"/>
    <d v="2015-01-01T07:59:00"/>
    <x v="15"/>
    <n v="2014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  <d v="2015-04-03T18:41:41"/>
    <d v="2015-04-30T15:20:00"/>
    <x v="16"/>
    <n v="2015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d v="2015-08-13T19:41:03"/>
    <d v="2015-09-15T19:39:00"/>
    <x v="17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  <d v="2015-11-10T00:36:01"/>
    <d v="2016-01-09T00:36:01"/>
    <x v="14"/>
    <n v="201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  <d v="2014-07-08T12:22:24"/>
    <d v="2014-08-17T12:22:24"/>
    <x v="4"/>
    <n v="201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  <d v="2014-10-17T03:57:13"/>
    <d v="2014-11-16T04:57:13"/>
    <x v="18"/>
    <n v="2014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  <d v="2015-11-16T23:08:04"/>
    <d v="2015-12-16T23:08:04"/>
    <x v="1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  <d v="2014-06-22T16:09:28"/>
    <d v="2014-07-22T16:09:28"/>
    <x v="1"/>
    <n v="2014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  <d v="2014-07-22T07:01:55"/>
    <d v="2014-08-21T07:01:55"/>
    <x v="1"/>
    <n v="2014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  <x v="19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  <d v="2016-04-01T15:03:37"/>
    <d v="2016-05-13T03:59:00"/>
    <x v="20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  <d v="2015-10-09T15:51:41"/>
    <d v="2015-11-08T16:51:41"/>
    <x v="18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  <d v="2014-07-21T07:43:21"/>
    <d v="2014-08-05T07:43:21"/>
    <x v="21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  <d v="2015-04-04T07:00:14"/>
    <d v="2015-04-28T00:00:00"/>
    <x v="22"/>
    <n v="201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  <d v="2015-03-05T07:22:05"/>
    <d v="2015-04-04T06:22:05"/>
    <x v="23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  <d v="2015-01-28T16:37:59"/>
    <d v="2015-02-27T16:37:59"/>
    <x v="1"/>
    <n v="2015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  <d v="2013-04-11T01:22:24"/>
    <d v="2013-05-11T01:22:24"/>
    <x v="1"/>
    <n v="2013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  <d v="2014-04-25T01:07:48"/>
    <d v="2014-05-25T22:59:00"/>
    <x v="24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  <d v="2014-05-30T05:08:08"/>
    <d v="2014-06-19T04:00:00"/>
    <x v="25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  <d v="2014-09-05T13:39:14"/>
    <d v="2014-10-05T13:39:14"/>
    <x v="1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  <d v="2014-11-28T15:20:26"/>
    <d v="2014-12-28T15:20:26"/>
    <x v="1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  <d v="2014-06-12T18:58:06"/>
    <d v="2014-07-13T00:00:00"/>
    <x v="26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d v="2014-08-23T02:22:17"/>
    <d v="2014-10-07T02:22:17"/>
    <x v="27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  <d v="2016-03-28T14:58:27"/>
    <d v="2016-04-27T14:58:27"/>
    <x v="1"/>
    <n v="2016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  <d v="2015-11-15T23:09:34"/>
    <d v="2015-12-15T23:09:34"/>
    <x v="1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  <d v="2014-10-20T19:40:07"/>
    <d v="2014-12-19T20:40:07"/>
    <x v="28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  <d v="2015-01-29T12:24:20"/>
    <d v="2015-03-01T12:00:00"/>
    <x v="29"/>
    <n v="2015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  <d v="2015-09-24T04:14:05"/>
    <d v="2015-10-24T04:14:05"/>
    <x v="1"/>
    <n v="201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  <d v="2014-12-22T18:04:18"/>
    <d v="2015-01-30T17:00:00"/>
    <x v="30"/>
    <n v="2014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  <d v="2015-07-11T22:17:17"/>
    <d v="2015-08-10T22:17:17"/>
    <x v="1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  <d v="2014-06-17T16:50:46"/>
    <d v="2014-07-17T16:50:46"/>
    <x v="1"/>
    <n v="2014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  <d v="2014-03-21T13:10:45"/>
    <d v="2014-04-04T22:00:00"/>
    <x v="31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  <d v="2015-11-25T17:07:01"/>
    <d v="2015-12-25T17:07:01"/>
    <x v="1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d v="2016-05-06T23:15:16"/>
    <d v="2016-05-27T23:15:16"/>
    <x v="32"/>
    <n v="20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  <d v="2015-05-25T13:10:24"/>
    <d v="2015-06-08T16:00:00"/>
    <x v="33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  <d v="2015-03-26T19:59:22"/>
    <d v="2015-04-25T19:59:22"/>
    <x v="1"/>
    <n v="201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  <d v="2014-10-20T17:52:52"/>
    <d v="2014-11-19T18:52:52"/>
    <x v="13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d v="2015-08-14T05:39:36"/>
    <d v="2015-09-14T21:00:00"/>
    <x v="34"/>
    <n v="2015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  <d v="2014-03-03T21:38:37"/>
    <d v="2014-03-23T00:00:00"/>
    <x v="35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  <d v="2013-05-15T19:32:37"/>
    <d v="2013-06-06T19:32:37"/>
    <x v="36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  <d v="2013-02-06T19:11:18"/>
    <d v="2013-03-03T19:11:18"/>
    <x v="37"/>
    <n v="2013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  <d v="2013-12-04T21:53:33"/>
    <d v="2013-12-28T04:59:00"/>
    <x v="38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  <d v="2013-06-08T00:26:21"/>
    <d v="2013-07-08T00:26:21"/>
    <x v="1"/>
    <n v="2013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d v="2014-07-15T19:42:34"/>
    <d v="2014-08-11T05:59:00"/>
    <x v="39"/>
    <n v="2014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  <d v="2016-06-18T20:23:40"/>
    <d v="2016-07-18T20:23:40"/>
    <x v="1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  <d v="2012-06-15T14:00:04"/>
    <d v="2012-07-15T14:00:04"/>
    <x v="1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  <d v="2014-01-24T13:39:51"/>
    <d v="2014-02-23T13:39:51"/>
    <x v="1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  <d v="2011-08-31T04:30:25"/>
    <d v="2011-10-02T06:59:00"/>
    <x v="40"/>
    <n v="201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d v="2011-07-06T21:30:45"/>
    <d v="2011-09-04T21:30:45"/>
    <x v="14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  <d v="2012-03-29T06:30:57"/>
    <d v="2012-05-28T06:30:57"/>
    <x v="14"/>
    <n v="201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  <d v="2012-10-26T00:14:41"/>
    <d v="2012-11-15T00:00:00"/>
    <x v="41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  <x v="42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  <d v="2015-12-22T11:41:35"/>
    <d v="2016-01-21T11:41:35"/>
    <x v="1"/>
    <n v="201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  <d v="2013-03-24T05:01:12"/>
    <d v="2013-04-23T05:01:12"/>
    <x v="1"/>
    <n v="2013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  <d v="2011-10-28T16:35:58"/>
    <d v="2011-12-27T17:35:58"/>
    <x v="28"/>
    <n v="201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  <d v="2012-03-29T03:28:37"/>
    <d v="2012-05-21T02:59:00"/>
    <x v="43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d v="2014-03-26T18:38:13"/>
    <d v="2014-04-25T18:38:13"/>
    <x v="1"/>
    <n v="2014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  <d v="2013-11-05T02:00:56"/>
    <d v="2013-12-10T02:00:56"/>
    <x v="6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  <d v="2012-07-10T03:48:47"/>
    <d v="2012-07-14T03:02:00"/>
    <x v="44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  <d v="2011-09-09T19:41:01"/>
    <d v="2011-10-09T19:41:01"/>
    <x v="1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  <d v="2015-02-07T14:46:29"/>
    <d v="2015-02-22T11:30:00"/>
    <x v="45"/>
    <n v="2015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d v="2011-04-15T18:11:26"/>
    <d v="2011-05-15T18:11:26"/>
    <x v="1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d v="2011-08-24T03:00:37"/>
    <d v="2011-09-23T03:00:37"/>
    <x v="1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  <d v="2015-10-14T13:20:45"/>
    <d v="2015-12-27T14:20:45"/>
    <x v="46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  <d v="2010-05-24T12:56:43"/>
    <d v="2010-06-03T01:41:00"/>
    <x v="47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  <d v="2014-05-27T15:48:51"/>
    <d v="2014-06-22T15:48:51"/>
    <x v="48"/>
    <n v="2014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  <d v="2013-05-08T18:03:12"/>
    <d v="2013-06-02T18:03:12"/>
    <x v="37"/>
    <n v="2013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  <d v="2011-06-12T07:08:19"/>
    <d v="2011-07-12T07:08:19"/>
    <x v="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d v="2011-03-17T09:39:24"/>
    <d v="2011-05-17T09:39:24"/>
    <x v="49"/>
    <n v="201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  <d v="2016-12-17T04:46:23"/>
    <d v="2017-02-01T08:00:00"/>
    <x v="50"/>
    <n v="2016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  <d v="2012-06-05T20:35:37"/>
    <d v="2012-07-03T21:00:00"/>
    <x v="51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  <d v="2014-03-18T17:13:42"/>
    <d v="2014-04-07T17:13:42"/>
    <x v="52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  <d v="2012-01-27T00:07:21"/>
    <d v="2012-02-26T00:07:21"/>
    <x v="1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  <d v="2010-05-26T15:54:01"/>
    <d v="2010-08-01T03:00:00"/>
    <x v="53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  <d v="2011-06-12T03:14:42"/>
    <d v="2011-07-12T03:14:42"/>
    <x v="1"/>
    <n v="201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  <d v="2012-11-01T19:04:34"/>
    <d v="2012-12-07T23:30:00"/>
    <x v="54"/>
    <n v="2012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  <d v="2013-12-23T21:39:59"/>
    <d v="2014-01-22T21:39:59"/>
    <x v="1"/>
    <n v="2013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  <d v="2012-10-15T18:04:46"/>
    <d v="2012-11-04T19:04:46"/>
    <x v="55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  <x v="56"/>
    <n v="2012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  <d v="2010-11-23T03:08:53"/>
    <d v="2010-12-23T03:08:53"/>
    <x v="1"/>
    <n v="201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  <d v="2014-02-12T19:20:30"/>
    <d v="2014-03-07T19:20:30"/>
    <x v="57"/>
    <n v="2014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  <x v="58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d v="2016-04-25T17:23:40"/>
    <d v="2016-05-14T00:00:00"/>
    <x v="59"/>
    <n v="2016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  <d v="2012-03-19T18:38:21"/>
    <d v="2012-04-02T18:38:21"/>
    <x v="60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  <d v="2011-04-02T23:34:47"/>
    <d v="2011-04-24T23:34:47"/>
    <x v="36"/>
    <n v="201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  <d v="2013-04-01T14:42:50"/>
    <d v="2013-05-31T14:42:50"/>
    <x v="14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  <d v="2011-01-27T00:37:10"/>
    <d v="2011-02-26T00:37:10"/>
    <x v="1"/>
    <n v="201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  <d v="2013-10-10T22:47:33"/>
    <d v="2013-11-14T05:59:00"/>
    <x v="61"/>
    <n v="2013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  <d v="2015-05-01T07:59:47"/>
    <d v="2015-05-31T07:59:47"/>
    <x v="1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  <d v="2014-03-20T01:01:58"/>
    <d v="2014-04-13T02:00:00"/>
    <x v="62"/>
    <n v="2014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  <d v="2011-07-29T18:12:08"/>
    <d v="2011-08-06T15:00:00"/>
    <x v="63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  <d v="2011-11-14T06:34:48"/>
    <d v="2012-01-13T06:34:48"/>
    <x v="14"/>
    <n v="201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  <d v="2012-01-10T17:44:04"/>
    <d v="2012-02-04T17:44:04"/>
    <x v="37"/>
    <n v="201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d v="2011-02-21T11:55:55"/>
    <d v="2011-04-08T10:55:55"/>
    <x v="64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  <d v="2010-03-11T20:02:24"/>
    <d v="2010-06-09T19:00:00"/>
    <x v="65"/>
    <n v="201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  <d v="2011-06-29T01:17:16"/>
    <d v="2011-07-29T01:17:16"/>
    <x v="1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  <d v="2011-07-15T01:39:46"/>
    <d v="2011-08-13T23:00:00"/>
    <x v="66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d v="2016-09-03T01:11:47"/>
    <d v="2016-10-03T01:11:47"/>
    <x v="1"/>
    <n v="2016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d v="2015-04-02T16:55:10"/>
    <d v="2015-04-18T10:16:00"/>
    <x v="67"/>
    <n v="2015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d v="2016-08-11T10:21:47"/>
    <d v="2016-10-10T10:21:47"/>
    <x v="14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  <d v="2014-09-22T18:46:04"/>
    <d v="2014-10-28T22:00:00"/>
    <x v="68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d v="2015-04-20T22:17:22"/>
    <d v="2015-05-15T22:17:22"/>
    <x v="37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  <d v="2016-12-05T23:51:20"/>
    <d v="2017-02-03T23:51:20"/>
    <x v="14"/>
    <n v="2016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  <d v="2015-05-11T14:08:57"/>
    <d v="2015-06-11T02:00:00"/>
    <x v="69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  <d v="2015-03-04T14:59:01"/>
    <d v="2015-04-03T13:59:01"/>
    <x v="70"/>
    <n v="2015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  <d v="2016-09-15T05:28:13"/>
    <d v="2016-10-20T05:28:13"/>
    <x v="6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d v="2014-08-31T22:29:43"/>
    <d v="2014-10-30T22:29:43"/>
    <x v="14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d v="2014-05-19T21:58:12"/>
    <d v="2014-06-16T20:16:00"/>
    <x v="71"/>
    <n v="2014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d v="2016-06-20T20:06:01"/>
    <d v="2016-07-06T00:00:00"/>
    <x v="72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  <d v="2014-09-23T19:30:07"/>
    <d v="2014-11-07T20:30:07"/>
    <x v="73"/>
    <n v="2014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d v="2016-05-01T19:23:04"/>
    <d v="2016-05-31T17:31:00"/>
    <x v="74"/>
    <n v="2016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d v="2015-08-05T21:50:18"/>
    <d v="2015-09-04T17:00:00"/>
    <x v="75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d v="2014-05-29T09:09:57"/>
    <d v="2014-07-01T19:00:00"/>
    <x v="76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d v="2015-04-02T09:50:34"/>
    <d v="2015-05-16T10:16:00"/>
    <x v="77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d v="2015-08-23T13:46:33"/>
    <d v="2015-10-12T13:46:33"/>
    <x v="78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d v="2015-07-01T06:10:41"/>
    <d v="2015-08-01T04:59:00"/>
    <x v="79"/>
    <n v="2015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  <x v="2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d v="2015-02-18T04:45:32"/>
    <d v="2015-03-20T03:45:32"/>
    <x v="23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  <d v="2015-04-16T03:40:23"/>
    <d v="2015-05-31T03:40:23"/>
    <x v="27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  <d v="2014-10-26T21:26:18"/>
    <d v="2014-11-16T22:26:18"/>
    <x v="80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d v="2016-07-08T01:32:22"/>
    <d v="2016-09-03T05:55:00"/>
    <x v="81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  <d v="2015-02-12T18:17:52"/>
    <d v="2015-04-13T17:17:52"/>
    <x v="82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  <d v="2015-07-15T13:00:52"/>
    <d v="2015-08-11T13:00:52"/>
    <x v="83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  <d v="2016-11-19T00:23:18"/>
    <d v="2017-01-18T00:23:18"/>
    <x v="14"/>
    <n v="201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d v="2014-11-26T18:25:40"/>
    <d v="2015-01-08T18:18:00"/>
    <x v="84"/>
    <n v="2014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  <d v="2016-01-28T06:45:36"/>
    <d v="2016-02-27T06:45:36"/>
    <x v="1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  <d v="2014-11-25T04:07:50"/>
    <d v="2014-12-25T08:00:00"/>
    <x v="85"/>
    <n v="2014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d v="2015-03-27T03:53:02"/>
    <d v="2015-05-26T03:53:02"/>
    <x v="14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  <d v="2015-04-19T13:13:11"/>
    <d v="2015-06-18T13:13:11"/>
    <x v="14"/>
    <n v="2015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d v="2014-08-24T01:51:40"/>
    <d v="2014-09-23T01:51:40"/>
    <x v="1"/>
    <n v="2014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  <d v="2014-10-21T14:04:04"/>
    <d v="2014-12-02T15:04:04"/>
    <x v="86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  <d v="2015-04-21T13:08:15"/>
    <d v="2015-06-03T13:08:15"/>
    <x v="87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d v="2015-06-13T13:25:35"/>
    <d v="2015-07-23T13:25:35"/>
    <x v="4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  <d v="2014-06-04T02:59:56"/>
    <d v="2014-08-03T02:59:56"/>
    <x v="14"/>
    <n v="2014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  <d v="2016-01-27T21:52:52"/>
    <d v="2016-02-26T21:52:52"/>
    <x v="1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d v="2014-09-22T01:50:28"/>
    <d v="2014-10-22T01:50:28"/>
    <x v="1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d v="2016-05-24T10:25:45"/>
    <d v="2016-07-03T10:25:45"/>
    <x v="4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d v="2015-06-16T21:54:51"/>
    <d v="2015-08-15T21:54:51"/>
    <x v="14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d v="2014-06-02T16:29:55"/>
    <d v="2014-07-02T16:29:55"/>
    <x v="1"/>
    <n v="2014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  <d v="2014-07-15T03:02:36"/>
    <d v="2014-08-16T23:42:00"/>
    <x v="88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d v="2015-08-27T23:04:14"/>
    <d v="2015-10-01T00:00:00"/>
    <x v="89"/>
    <n v="201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  <d v="2014-07-21T18:18:21"/>
    <d v="2014-09-19T18:18:21"/>
    <x v="14"/>
    <n v="201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d v="2015-12-13T15:48:44"/>
    <d v="2016-01-12T15:48:44"/>
    <x v="1"/>
    <n v="201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  <x v="1"/>
    <n v="201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d v="2015-06-05T22:15:35"/>
    <d v="2015-08-04T22:15:35"/>
    <x v="14"/>
    <n v="201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  <d v="2015-02-17T20:02:50"/>
    <d v="2015-03-19T19:02:50"/>
    <x v="23"/>
    <n v="2015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  <d v="2014-09-18T12:07:39"/>
    <d v="2014-10-18T12:07:39"/>
    <x v="1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  <d v="2015-07-31T23:28:03"/>
    <d v="2015-08-30T05:28:00"/>
    <x v="90"/>
    <n v="201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d v="2016-06-13T04:20:14"/>
    <d v="2016-08-12T04:20:14"/>
    <x v="14"/>
    <n v="2016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d v="2015-02-12T09:28:43"/>
    <d v="2015-03-19T08:28:43"/>
    <x v="91"/>
    <n v="2015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d v="2015-01-29T13:45:08"/>
    <d v="2015-02-28T13:45:08"/>
    <x v="1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d v="2015-03-09T18:12:56"/>
    <d v="2015-05-08T18:12:56"/>
    <x v="14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  <d v="2014-08-04T18:40:11"/>
    <d v="2014-08-29T18:40:11"/>
    <x v="37"/>
    <n v="2014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d v="2015-07-06T19:46:39"/>
    <d v="2015-08-05T19:46:39"/>
    <x v="1"/>
    <n v="2015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  <d v="2015-03-07T01:08:46"/>
    <d v="2015-03-24T00:08:46"/>
    <x v="92"/>
    <n v="2015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d v="2015-10-27T22:55:45"/>
    <d v="2015-11-26T23:55:45"/>
    <x v="18"/>
    <n v="201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  <x v="1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  <d v="2015-03-04T23:47:23"/>
    <d v="2015-04-13T19:00:00"/>
    <x v="93"/>
    <n v="2015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  <d v="2015-05-23T17:48:15"/>
    <d v="2015-06-22T17:48:15"/>
    <x v="1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d v="2016-12-08T00:17:12"/>
    <d v="2017-01-07T00:17:12"/>
    <x v="1"/>
    <n v="2016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  <d v="2014-10-27T19:26:50"/>
    <d v="2014-11-26T20:26:50"/>
    <x v="13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  <d v="2014-07-05T18:59:22"/>
    <d v="2014-09-01T03:59:00"/>
    <x v="94"/>
    <n v="201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  <d v="2016-07-19T21:52:19"/>
    <d v="2016-08-18T21:52:19"/>
    <x v="1"/>
    <n v="2016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d v="2017-02-01T19:30:34"/>
    <d v="2017-03-03T20:00:00"/>
    <x v="95"/>
    <n v="2017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  <x v="96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d v="2014-08-06T04:23:35"/>
    <d v="2014-09-05T04:23:35"/>
    <x v="1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  <d v="2016-07-05T16:34:37"/>
    <d v="2016-09-03T16:34:37"/>
    <x v="14"/>
    <n v="2016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  <d v="2016-06-06T15:37:26"/>
    <d v="2016-06-16T15:37:26"/>
    <x v="2"/>
    <n v="201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  <d v="2015-08-23T10:35:38"/>
    <d v="2015-10-02T10:35:38"/>
    <x v="4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  <d v="2014-09-17T19:00:32"/>
    <d v="2014-10-17T19:00:32"/>
    <x v="1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d v="2014-09-29T22:26:06"/>
    <d v="2014-11-28T23:26:06"/>
    <x v="28"/>
    <n v="2014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  <d v="2016-01-06T23:55:31"/>
    <d v="2016-03-06T23:55:31"/>
    <x v="14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d v="2015-05-11T16:05:32"/>
    <d v="2015-07-10T16:05:32"/>
    <x v="14"/>
    <n v="201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  <d v="2015-09-12T13:01:38"/>
    <d v="2015-10-10T21:00:00"/>
    <x v="97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  <d v="2017-01-06T20:21:40"/>
    <d v="2017-02-17T21:00:00"/>
    <x v="98"/>
    <n v="201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  <d v="2014-09-05T09:12:02"/>
    <d v="2014-10-05T09:12:02"/>
    <x v="1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d v="2016-08-02T02:58:22"/>
    <d v="2016-09-01T02:58:22"/>
    <x v="1"/>
    <n v="2016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  <d v="2014-08-16T02:00:03"/>
    <d v="2014-09-15T02:00:03"/>
    <x v="1"/>
    <n v="2014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  <d v="2015-01-19T19:38:49"/>
    <d v="2015-02-08T19:38:49"/>
    <x v="52"/>
    <n v="2015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d v="2015-09-08T22:16:04"/>
    <d v="2015-10-08T20:59:00"/>
    <x v="99"/>
    <n v="2015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  <d v="2014-11-30T20:21:04"/>
    <d v="2015-01-29T20:21:04"/>
    <x v="14"/>
    <n v="201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  <d v="2016-07-05T14:00:03"/>
    <d v="2016-08-04T14:00:03"/>
    <x v="1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  <d v="2015-09-01T15:10:22"/>
    <d v="2015-10-06T15:10:22"/>
    <x v="6"/>
    <n v="201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d v="2016-07-16T00:06:23"/>
    <d v="2016-08-06T00:06:23"/>
    <x v="32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  <d v="2014-12-05T04:43:58"/>
    <d v="2015-01-04T04:43:58"/>
    <x v="1"/>
    <n v="2014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d v="2014-11-16T08:52:47"/>
    <d v="2014-12-16T08:52:47"/>
    <x v="1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d v="2015-06-10T22:08:55"/>
    <d v="2015-07-10T22:08:55"/>
    <x v="1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  <d v="2015-09-02T01:33:12"/>
    <d v="2015-10-01T05:00:00"/>
    <x v="100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  <d v="2015-08-20T03:50:17"/>
    <d v="2015-09-19T03:50:17"/>
    <x v="1"/>
    <n v="2015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d v="2016-02-16T21:08:40"/>
    <d v="2016-04-16T20:08:40"/>
    <x v="101"/>
    <n v="2016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d v="2015-07-17T14:15:47"/>
    <d v="2015-08-16T14:06:41"/>
    <x v="102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d v="2015-01-05T15:22:29"/>
    <d v="2015-03-06T15:22:29"/>
    <x v="14"/>
    <n v="2015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  <d v="2016-01-06T05:31:22"/>
    <d v="2016-02-17T23:59:00"/>
    <x v="103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  <d v="2015-03-03T23:00:37"/>
    <d v="2015-04-22T22:00:37"/>
    <x v="104"/>
    <n v="2015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d v="2014-11-27T15:22:29"/>
    <d v="2014-12-28T15:22:29"/>
    <x v="105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  <x v="14"/>
    <n v="2015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  <d v="2016-02-29T07:50:25"/>
    <d v="2016-04-01T06:59:00"/>
    <x v="106"/>
    <n v="201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  <d v="2015-07-10T15:27:10"/>
    <d v="2015-08-20T20:06:00"/>
    <x v="107"/>
    <n v="2015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d v="2015-01-27T20:06:04"/>
    <d v="2015-03-28T19:06:04"/>
    <x v="82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  <x v="108"/>
    <n v="201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d v="2016-04-22T01:09:10"/>
    <d v="2016-05-22T01:05:00"/>
    <x v="109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d v="2015-05-11T05:38:46"/>
    <d v="2015-07-10T05:38:46"/>
    <x v="14"/>
    <n v="2015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d v="2016-03-09T23:04:14"/>
    <d v="2016-04-08T22:04:14"/>
    <x v="70"/>
    <n v="2016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  <d v="2015-04-12T15:59:04"/>
    <d v="2015-05-31T09:29:00"/>
    <x v="110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d v="2015-06-09T21:27:21"/>
    <d v="2015-07-09T21:27:21"/>
    <x v="1"/>
    <n v="2015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d v="2015-04-02T16:28:25"/>
    <d v="2015-06-01T16:28:25"/>
    <x v="14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d v="2016-01-14T22:24:57"/>
    <d v="2016-02-13T22:24:57"/>
    <x v="1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  <d v="2015-05-05T18:39:11"/>
    <d v="2015-06-04T18:39:11"/>
    <x v="1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d v="2015-12-03T23:00:51"/>
    <d v="2016-01-02T23:00:51"/>
    <x v="1"/>
    <n v="2015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  <d v="2015-01-28T19:49:06"/>
    <d v="2015-02-27T19:49:06"/>
    <x v="1"/>
    <n v="2015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d v="2016-08-30T21:52:52"/>
    <d v="2016-09-29T21:52:52"/>
    <x v="1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  <d v="2015-05-12T00:50:59"/>
    <d v="2015-06-21T00:50:59"/>
    <x v="4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d v="2015-06-09T21:48:17"/>
    <d v="2015-07-09T21:48:17"/>
    <x v="1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d v="2015-11-13T02:01:39"/>
    <d v="2016-01-05T00:00:00"/>
    <x v="111"/>
    <n v="2015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  <d v="2016-01-08T13:51:09"/>
    <d v="2016-03-08T13:51:09"/>
    <x v="14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d v="2016-12-09T23:06:00"/>
    <d v="2016-12-30T09:00:00"/>
    <x v="112"/>
    <n v="2016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  <x v="113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d v="2013-03-21T17:00:11"/>
    <d v="2013-05-05T17:00:11"/>
    <x v="27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  <d v="2014-11-06T16:45:04"/>
    <d v="2014-12-21T16:45:04"/>
    <x v="27"/>
    <n v="201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  <d v="2011-11-15T11:49:50"/>
    <d v="2011-12-20T11:49:50"/>
    <x v="6"/>
    <n v="2011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  <d v="2014-01-23T01:08:24"/>
    <d v="2014-02-22T01:08:24"/>
    <x v="1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  <d v="2010-02-04T07:45:59"/>
    <d v="2010-03-16T07:06:00"/>
    <x v="11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  <d v="2012-07-17T01:16:25"/>
    <d v="2012-08-16T01:16:25"/>
    <x v="1"/>
    <n v="201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d v="2010-10-29T08:43:25"/>
    <d v="2010-12-18T09:43:25"/>
    <x v="115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  <d v="2010-09-09T14:30:14"/>
    <d v="2010-10-16T03:39:00"/>
    <x v="116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d v="2011-11-23T18:35:09"/>
    <d v="2012-01-07T18:35:09"/>
    <x v="27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  <d v="2010-06-03T22:10:20"/>
    <d v="2010-08-22T17:40:00"/>
    <x v="117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  <d v="2013-05-07T13:34:51"/>
    <d v="2013-06-06T13:34:51"/>
    <x v="1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  <d v="2012-04-14T18:54:06"/>
    <d v="2012-05-16T19:00:00"/>
    <x v="118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  <d v="2010-03-29T15:54:18"/>
    <d v="2010-06-01T03:59:00"/>
    <x v="119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  <d v="2012-01-16T15:37:15"/>
    <d v="2012-02-15T15:37:15"/>
    <x v="1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d v="2015-09-16T22:51:50"/>
    <d v="2015-10-17T02:00:00"/>
    <x v="120"/>
    <n v="201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d v="2011-02-14T12:38:02"/>
    <d v="2011-03-16T11:38:02"/>
    <x v="23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d v="2013-02-14T18:27:47"/>
    <d v="2013-03-16T18:27:47"/>
    <x v="1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d v="2016-04-19T15:02:42"/>
    <d v="2016-05-19T15:02:42"/>
    <x v="1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  <d v="2011-05-19T01:14:26"/>
    <d v="2011-06-18T01:14:26"/>
    <x v="1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d v="2015-03-09T17:42:49"/>
    <d v="2015-04-08T17:42:49"/>
    <x v="1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  <d v="2010-06-01T18:07:59"/>
    <d v="2010-07-17T09:59:00"/>
    <x v="121"/>
    <n v="201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  <d v="2012-04-18T21:15:04"/>
    <d v="2012-06-07T14:55:00"/>
    <x v="122"/>
    <n v="2012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  <d v="2011-01-12T05:57:08"/>
    <d v="2011-02-26T05:57:08"/>
    <x v="27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d v="2012-08-28T22:54:54"/>
    <d v="2012-09-27T22:54:54"/>
    <x v="1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  <d v="2012-04-11T14:53:15"/>
    <d v="2012-05-11T14:53:15"/>
    <x v="1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  <d v="2010-03-30T05:53:50"/>
    <d v="2010-05-10T20:16:00"/>
    <x v="123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  <d v="2010-01-27T04:11:47"/>
    <d v="2010-04-23T03:51:00"/>
    <x v="124"/>
    <n v="201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d v="2014-05-26T10:51:39"/>
    <d v="2014-06-25T10:51:39"/>
    <x v="1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  <d v="2011-09-23T03:39:38"/>
    <d v="2011-11-07T04:39:38"/>
    <x v="125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d v="2017-01-23T04:43:42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  <d v="2011-04-04T20:47:50"/>
    <d v="2011-05-25T04:00:00"/>
    <x v="126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  <d v="2013-12-04T02:24:21"/>
    <d v="2014-01-02T08:00:00"/>
    <x v="127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  <d v="2010-02-26T21:36:31"/>
    <d v="2010-04-28T18:49:00"/>
    <x v="128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d v="2011-06-03T11:57:46"/>
    <d v="2011-07-03T11:57:46"/>
    <x v="1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  <d v="2012-03-01T21:53:49"/>
    <d v="2012-04-05T06:59:00"/>
    <x v="129"/>
    <n v="2012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  <d v="2012-10-11T00:46:06"/>
    <d v="2012-11-10T01:46:06"/>
    <x v="13"/>
    <n v="2012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  <d v="2012-02-28T01:57:54"/>
    <d v="2012-04-28T00:57:54"/>
    <x v="130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  <d v="2015-04-23T21:23:39"/>
    <d v="2015-05-23T21:23:39"/>
    <x v="1"/>
    <n v="2015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d v="2012-09-12T00:58:59"/>
    <d v="2012-10-12T00:58:59"/>
    <x v="1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d v="2017-01-24T05:51:36"/>
    <d v="2017-02-27T02:01:00"/>
    <x v="131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d v="2014-04-15T14:10:35"/>
    <d v="2014-05-30T14:10:35"/>
    <x v="27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  <d v="2009-05-17T03:55:13"/>
    <d v="2009-08-10T19:26:00"/>
    <x v="132"/>
    <n v="200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  <d v="2010-01-16T22:04:52"/>
    <d v="2010-02-22T22:00:00"/>
    <x v="133"/>
    <n v="201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d v="2011-05-12T17:02:24"/>
    <d v="2011-06-01T04:59:00"/>
    <x v="134"/>
    <n v="2011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d v="2011-12-27T17:43:00"/>
    <d v="2012-01-21T17:43:00"/>
    <x v="37"/>
    <n v="2011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d v="2013-08-20T18:08:48"/>
    <d v="2013-09-19T18:08:48"/>
    <x v="1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  <d v="2013-02-08T19:35:24"/>
    <d v="2013-03-25T18:35:24"/>
    <x v="135"/>
    <n v="2013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  <d v="2012-10-02T06:40:18"/>
    <d v="2012-11-02T04:00:00"/>
    <x v="136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d v="2012-05-22T04:03:13"/>
    <d v="2012-06-26T04:03:13"/>
    <x v="6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  <d v="2013-10-03T10:57:14"/>
    <d v="2013-11-02T10:57:14"/>
    <x v="1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  <d v="2010-12-14T08:51:37"/>
    <d v="2011-02-02T07:59:00"/>
    <x v="137"/>
    <n v="201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  <d v="2013-04-12T18:27:26"/>
    <d v="2013-05-01T00:01:00"/>
    <x v="138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d v="2011-09-26T19:16:39"/>
    <d v="2011-10-29T03:59:00"/>
    <x v="139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  <d v="2014-03-21T16:01:54"/>
    <d v="2014-04-20T16:01:54"/>
    <x v="1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  <x v="140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d v="2013-09-02T00:06:49"/>
    <d v="2013-11-01T00:00:00"/>
    <x v="141"/>
    <n v="2013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d v="2012-08-13T11:24:43"/>
    <d v="2012-09-07T11:24:43"/>
    <x v="37"/>
    <n v="201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  <d v="2015-03-26T17:28:21"/>
    <d v="2015-05-01T03:59:00"/>
    <x v="142"/>
    <n v="2015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d v="2014-03-11T11:07:28"/>
    <d v="2014-05-09T21:00:00"/>
    <x v="143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d v="2010-10-18T05:24:20"/>
    <d v="2010-11-17T06:24:20"/>
    <x v="13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d v="2011-03-24T23:02:18"/>
    <d v="2011-04-24T23:02:18"/>
    <x v="105"/>
    <n v="201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d v="2013-02-07T17:42:15"/>
    <d v="2013-03-19T16:42:15"/>
    <x v="144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  <d v="2012-01-25T20:33:58"/>
    <d v="2012-02-24T20:33:58"/>
    <x v="1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  <d v="2012-05-03T01:42:26"/>
    <d v="2012-06-02T01:42:26"/>
    <x v="1"/>
    <n v="2012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  <d v="2012-07-24T02:16:37"/>
    <d v="2012-09-01T02:00:00"/>
    <x v="145"/>
    <n v="2012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  <d v="2012-02-09T15:07:29"/>
    <d v="2012-03-10T15:07:29"/>
    <x v="1"/>
    <n v="201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  <d v="2013-02-28T20:05:33"/>
    <d v="2013-03-20T19:05:33"/>
    <x v="146"/>
    <n v="201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  <d v="2013-01-08T22:40:01"/>
    <d v="2013-02-07T22:40:01"/>
    <x v="1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  <d v="2011-01-24T16:40:10"/>
    <d v="2011-03-10T16:40:10"/>
    <x v="27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  <d v="2012-08-13T18:02:14"/>
    <d v="2012-09-03T18:02:14"/>
    <x v="32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  <d v="2011-10-05T04:23:43"/>
    <d v="2011-10-20T02:00:00"/>
    <x v="147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d v="2011-11-21T05:16:32"/>
    <d v="2012-01-01T07:59:00"/>
    <x v="148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  <d v="2013-03-15T21:03:52"/>
    <d v="2013-04-14T21:03:52"/>
    <x v="1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  <d v="2010-06-28T05:28:14"/>
    <d v="2010-08-11T15:59:00"/>
    <x v="149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  <d v="2013-01-30T19:59:48"/>
    <d v="2013-03-01T19:59:48"/>
    <x v="1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  <d v="2012-07-23T18:32:14"/>
    <d v="2012-08-22T18:32:14"/>
    <x v="1"/>
    <n v="201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  <d v="2014-11-07T22:09:57"/>
    <d v="2014-12-11T04:59:00"/>
    <x v="150"/>
    <n v="201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  <d v="2013-11-11T16:14:43"/>
    <d v="2013-12-11T16:14:43"/>
    <x v="1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  <d v="2013-02-25T00:55:51"/>
    <d v="2013-03-26T23:55:51"/>
    <x v="70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  <d v="2009-11-06T20:07:09"/>
    <d v="2010-02-02T07:59:00"/>
    <x v="151"/>
    <n v="200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  <d v="2015-11-23T13:13:53"/>
    <d v="2015-12-22T23:00:00"/>
    <x v="152"/>
    <n v="2015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d v="2016-10-04T10:43:06"/>
    <d v="2016-11-08T11:43:06"/>
    <x v="153"/>
    <n v="201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  <d v="2016-04-13T13:40:48"/>
    <d v="2016-05-13T13:40:48"/>
    <x v="1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  <d v="2016-11-23T07:42:46"/>
    <d v="2016-12-21T07:59:00"/>
    <x v="154"/>
    <n v="201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  <d v="2015-06-29T15:01:48"/>
    <d v="2015-08-01T15:01:48"/>
    <x v="155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  <d v="2016-11-15T04:30:33"/>
    <d v="2016-12-20T04:30:33"/>
    <x v="6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d v="2017-02-09T07:33:26"/>
    <d v="2017-03-14T22:57:00"/>
    <x v="156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  <d v="2015-02-23T05:38:49"/>
    <d v="2015-03-22T08:00:00"/>
    <x v="157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d v="2015-10-01T22:43:08"/>
    <d v="2015-11-01T04:00:00"/>
    <x v="158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  <d v="2015-10-14T11:12:07"/>
    <d v="2015-11-07T04:00:00"/>
    <x v="159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  <d v="2013-04-15T12:22:43"/>
    <d v="2013-05-17T03:59:00"/>
    <x v="160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  <d v="2016-05-17T13:57:14"/>
    <d v="2016-06-17T13:57:14"/>
    <x v="105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d v="2015-09-16T16:19:37"/>
    <d v="2015-10-28T08:00:00"/>
    <x v="161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  <d v="2016-03-08T15:16:31"/>
    <d v="2016-04-07T14:16:31"/>
    <x v="70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  <d v="2015-04-07T16:22:37"/>
    <d v="2015-05-15T19:00:00"/>
    <x v="162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  <d v="2015-04-07T17:41:55"/>
    <d v="2015-05-08T22:00:00"/>
    <x v="163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d v="2015-10-14T14:18:38"/>
    <d v="2015-11-13T15:18:38"/>
    <x v="13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  <d v="2015-02-12T03:05:08"/>
    <d v="2015-03-14T02:05:08"/>
    <x v="23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  <d v="2016-07-08T18:08:10"/>
    <d v="2016-09-03T01:00:00"/>
    <x v="164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  <d v="2015-03-30T18:14:28"/>
    <d v="2015-04-29T18:14:28"/>
    <x v="1"/>
    <n v="201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  <d v="2017-02-06T16:03:27"/>
    <d v="2017-03-08T21:00:00"/>
    <x v="165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  <d v="2014-09-12T21:06:38"/>
    <d v="2014-10-01T03:59:00"/>
    <x v="166"/>
    <n v="201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d v="2016-03-30T18:44:25"/>
    <d v="2016-04-29T18:44:25"/>
    <x v="1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d v="2014-10-14T17:42:25"/>
    <d v="2014-11-14T03:00:00"/>
    <x v="167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  <d v="2015-04-17T23:18:14"/>
    <d v="2015-06-01T02:20:00"/>
    <x v="168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  <d v="2015-04-20T22:39:50"/>
    <d v="2015-05-20T22:39:50"/>
    <x v="1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d v="2015-09-14T12:00:21"/>
    <d v="2015-10-14T12:00:21"/>
    <x v="1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d v="2015-10-15T11:53:29"/>
    <d v="2015-11-14T12:53:29"/>
    <x v="18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  <d v="2015-07-22T14:05:16"/>
    <d v="2015-08-21T14:05:16"/>
    <x v="1"/>
    <n v="201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d v="2017-01-25T11:58:28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  <d v="2016-08-04T01:35:09"/>
    <d v="2016-09-11T03:59:00"/>
    <x v="16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  <d v="2016-02-27T23:09:14"/>
    <d v="2016-04-07T22:09:14"/>
    <x v="170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  <d v="2014-09-08T04:01:08"/>
    <d v="2014-10-08T04:01:08"/>
    <x v="1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d v="2015-10-20T19:00:19"/>
    <d v="2015-11-19T20:00:19"/>
    <x v="171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  <d v="2016-03-09T19:52:01"/>
    <d v="2016-04-08T18:52:01"/>
    <x v="23"/>
    <n v="2016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  <d v="2014-10-31T07:03:14"/>
    <d v="2014-12-01T08:03:14"/>
    <x v="172"/>
    <n v="20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d v="2016-02-15T19:16:33"/>
    <d v="2016-03-16T18:16:33"/>
    <x v="70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  <d v="2015-03-15T05:19:57"/>
    <d v="2015-04-24T05:19:57"/>
    <x v="4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  <d v="2016-05-17T20:38:41"/>
    <d v="2016-06-15T15:00:00"/>
    <x v="173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  <d v="2014-10-23T01:41:30"/>
    <d v="2014-11-14T05:12:00"/>
    <x v="174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d v="2015-06-08T21:33:00"/>
    <d v="2015-07-23T03:11:00"/>
    <x v="175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d v="2014-10-24T00:01:46"/>
    <d v="2014-11-23T01:01:46"/>
    <x v="18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  <d v="2014-07-17T05:03:11"/>
    <d v="2014-08-08T00:00:00"/>
    <x v="176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  <d v="2010-03-18T17:52:16"/>
    <d v="2010-05-02T19:22:00"/>
    <x v="177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d v="2014-05-21T20:37:52"/>
    <d v="2014-06-21T03:59:00"/>
    <x v="178"/>
    <n v="201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  <d v="2014-01-29T14:33:19"/>
    <d v="2014-02-28T14:33:19"/>
    <x v="1"/>
    <n v="201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  <d v="2012-04-20T19:01:58"/>
    <d v="2012-05-20T19:01:58"/>
    <x v="1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d v="2013-03-22T13:51:18"/>
    <d v="2013-05-01T04:59:00"/>
    <x v="179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d v="2015-02-08T14:32:02"/>
    <d v="2015-03-15T13:32:02"/>
    <x v="91"/>
    <n v="2015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d v="2011-12-16T13:14:29"/>
    <d v="2012-01-15T13:14:29"/>
    <x v="1"/>
    <n v="2011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  <d v="2016-12-07T19:05:00"/>
    <d v="2017-01-06T19:05:00"/>
    <x v="1"/>
    <n v="2016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d v="2012-12-18T18:25:39"/>
    <d v="2013-02-01T18:25:39"/>
    <x v="27"/>
    <n v="2012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  <d v="2016-02-25T13:50:44"/>
    <d v="2016-04-05T16:00:00"/>
    <x v="180"/>
    <n v="2016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  <d v="2012-06-18T21:53:18"/>
    <d v="2012-07-18T21:53:18"/>
    <x v="1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  <d v="2011-08-02T21:20:31"/>
    <d v="2011-09-16T21:20:31"/>
    <x v="27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  <d v="2014-01-18T23:38:31"/>
    <d v="2014-03-01T17:18:00"/>
    <x v="181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  <d v="2016-07-25T10:51:56"/>
    <d v="2016-08-25T10:51:56"/>
    <x v="105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  <d v="2015-10-15T06:01:08"/>
    <d v="2015-11-14T07:01:00"/>
    <x v="182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  <d v="2016-01-01T13:43:28"/>
    <d v="2016-01-25T23:52:00"/>
    <x v="183"/>
    <n v="2016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  <d v="2012-03-19T16:31:12"/>
    <d v="2012-05-03T16:31:12"/>
    <x v="27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  <d v="2015-12-29T17:16:32"/>
    <d v="2016-01-23T17:16:32"/>
    <x v="37"/>
    <n v="2015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d v="2012-06-25T16:45:17"/>
    <d v="2012-07-30T05:00:00"/>
    <x v="184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  <d v="2012-08-23T17:01:40"/>
    <d v="2012-09-06T17:01:40"/>
    <x v="60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  <d v="2014-04-26T02:49:19"/>
    <d v="2014-05-19T02:49:19"/>
    <x v="57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  <d v="2014-12-07T18:45:47"/>
    <d v="2015-01-06T18:45:47"/>
    <x v="1"/>
    <n v="201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d v="2014-10-22T14:01:41"/>
    <d v="2014-11-21T15:01:41"/>
    <x v="18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  <d v="2015-07-26T22:49:51"/>
    <d v="2015-08-10T22:49:51"/>
    <x v="21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  <d v="2015-07-15T16:14:18"/>
    <d v="2015-08-15T06:00:00"/>
    <x v="185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  <d v="2016-06-28T01:49:40"/>
    <d v="2016-07-28T01:49:40"/>
    <x v="1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d v="2014-02-04T01:30:50"/>
    <d v="2014-03-07T22:59:00"/>
    <x v="186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d v="2015-04-18T00:52:52"/>
    <d v="2015-05-08T00:52:52"/>
    <x v="52"/>
    <n v="2015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  <d v="2011-11-18T01:00:51"/>
    <d v="2011-12-18T00:59:00"/>
    <x v="187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  <d v="2011-08-08T17:12:51"/>
    <d v="2011-09-08T03:00:00"/>
    <x v="188"/>
    <n v="201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d v="2013-09-09T17:00:52"/>
    <d v="2013-10-10T17:00:52"/>
    <x v="105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  <d v="2016-02-17T19:38:02"/>
    <d v="2016-04-17T18:38:02"/>
    <x v="130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d v="2012-03-22T21:49:20"/>
    <d v="2012-04-27T21:32:00"/>
    <x v="189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  <d v="2012-06-22T13:33:26"/>
    <d v="2012-07-07T13:33:26"/>
    <x v="21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d v="2010-07-20T18:38:04"/>
    <d v="2010-09-01T03:44:00"/>
    <x v="190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  <d v="2015-03-15T19:02:06"/>
    <d v="2015-04-29T19:02:06"/>
    <x v="27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  <d v="2016-11-13T21:01:07"/>
    <d v="2016-12-14T12:00:00"/>
    <x v="191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d v="2014-04-16T15:15:47"/>
    <d v="2014-05-17T03:30:00"/>
    <x v="192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  <d v="2011-07-08T20:12:50"/>
    <d v="2011-08-07T20:12:50"/>
    <x v="1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  <d v="2015-10-15T12:56:57"/>
    <d v="2015-11-05T13:56:57"/>
    <x v="193"/>
    <n v="2015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  <d v="2011-06-24T07:27:21"/>
    <d v="2011-08-10T07:08:00"/>
    <x v="194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d v="2014-01-07T15:04:22"/>
    <d v="2014-02-05T23:04:00"/>
    <x v="195"/>
    <n v="201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  <d v="2014-02-04T02:02:19"/>
    <d v="2014-03-06T02:02:19"/>
    <x v="1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d v="2011-04-05T03:53:57"/>
    <d v="2011-05-09T05:59:00"/>
    <x v="196"/>
    <n v="201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  <d v="2011-09-20T20:54:10"/>
    <d v="2011-11-19T21:54:10"/>
    <x v="197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d v="2013-09-26T17:39:50"/>
    <d v="2013-11-05T18:39:50"/>
    <x v="198"/>
    <n v="2013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  <d v="2016-06-22T20:42:24"/>
    <d v="2016-07-22T20:42:24"/>
    <x v="1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  <d v="2015-04-19T23:33:17"/>
    <d v="2015-06-18T23:33:17"/>
    <x v="14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  <d v="2013-11-20T04:13:24"/>
    <d v="2013-12-22T05:00:00"/>
    <x v="199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  <d v="2012-07-09T17:49:38"/>
    <d v="2012-07-25T17:49:38"/>
    <x v="200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  <d v="2012-06-19T21:03:31"/>
    <d v="2012-07-19T21:03:31"/>
    <x v="1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  <d v="2013-09-12T01:31:05"/>
    <d v="2013-10-12T01:31:05"/>
    <x v="1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d v="2014-09-22T20:26:42"/>
    <d v="2014-10-17T12:00:00"/>
    <x v="201"/>
    <n v="201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  <d v="2014-01-09T09:30:31"/>
    <d v="2014-02-08T09:30:31"/>
    <x v="1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  <d v="2013-03-27T23:17:40"/>
    <d v="2013-04-08T04:33:00"/>
    <x v="202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  <d v="2015-06-23T06:46:37"/>
    <d v="2015-07-23T06:46:37"/>
    <x v="1"/>
    <n v="201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  <d v="2013-04-30T20:13:07"/>
    <d v="2013-06-29T20:13:07"/>
    <x v="1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  <d v="2014-02-12T05:40:31"/>
    <d v="2014-03-14T04:40:31"/>
    <x v="23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  <d v="2015-06-22T11:47:36"/>
    <d v="2015-08-21T11:47:36"/>
    <x v="14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  <d v="2014-08-12T06:14:57"/>
    <d v="2014-09-11T06:14:57"/>
    <x v="1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  <d v="2013-05-06T22:13:50"/>
    <d v="2013-06-05T22:13:50"/>
    <x v="1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  <d v="2012-01-26T09:01:39"/>
    <d v="2012-03-26T08:01:39"/>
    <x v="130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d v="2015-09-28T20:40:04"/>
    <d v="2015-11-27T21:40:04"/>
    <x v="197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  <d v="2016-01-31T17:05:14"/>
    <d v="2016-03-01T17:05:14"/>
    <x v="1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d v="2015-10-08T21:49:00"/>
    <d v="2015-10-22T18:59:00"/>
    <x v="203"/>
    <n v="201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  <d v="2014-05-19T18:24:05"/>
    <d v="2014-06-16T22:00:00"/>
    <x v="204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d v="2009-09-14T21:38:02"/>
    <d v="2009-11-27T04:59:00"/>
    <x v="205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  <d v="2013-08-27T02:34:27"/>
    <d v="2013-09-11T02:34:27"/>
    <x v="21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  <d v="2016-06-05T20:54:43"/>
    <d v="2016-07-05T20:54:43"/>
    <x v="1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  <d v="2015-08-22T17:26:21"/>
    <d v="2015-10-21T17:26:21"/>
    <x v="14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d v="2015-08-12T15:07:02"/>
    <d v="2015-10-11T15:07:02"/>
    <x v="14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  <x v="206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d v="2013-08-14T17:56:20"/>
    <d v="2013-09-13T17:56:20"/>
    <x v="1"/>
    <n v="201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d v="2013-07-01T08:41:53"/>
    <d v="2013-07-31T08:41:53"/>
    <x v="1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d v="2016-08-09T07:38:46"/>
    <d v="2016-10-08T07:38:46"/>
    <x v="14"/>
    <n v="201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  <d v="2015-10-19T06:15:58"/>
    <d v="2015-11-18T07:15:58"/>
    <x v="13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d v="2014-10-07T18:16:58"/>
    <d v="2014-10-17T18:16:58"/>
    <x v="2"/>
    <n v="2014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  <d v="2016-02-23T23:39:13"/>
    <d v="2016-03-24T22:39:13"/>
    <x v="207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d v="2013-10-03T19:03:16"/>
    <d v="2013-11-02T19:03:16"/>
    <x v="1"/>
    <n v="2013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  <d v="2015-01-20T21:19:43"/>
    <d v="2015-02-19T21:19:43"/>
    <x v="1"/>
    <n v="201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  <d v="2014-01-11T00:21:41"/>
    <d v="2014-02-10T00:21:41"/>
    <x v="1"/>
    <n v="2014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  <x v="14"/>
    <n v="201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d v="2015-05-06T08:02:55"/>
    <d v="2015-05-21T08:02:55"/>
    <x v="21"/>
    <n v="20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  <d v="2015-02-02T02:00:20"/>
    <d v="2015-03-04T02:00:20"/>
    <x v="1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d v="2013-02-26T13:19:23"/>
    <d v="2013-03-23T12:19:23"/>
    <x v="208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  <d v="2014-04-24T18:11:35"/>
    <d v="2014-05-14T18:11:35"/>
    <x v="52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  <d v="2013-09-17T13:38:05"/>
    <d v="2013-10-17T13:38:05"/>
    <x v="1"/>
    <n v="2013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  <d v="2014-01-15T22:43:20"/>
    <d v="2014-02-14T22:43:20"/>
    <x v="1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d v="2013-12-26T17:09:51"/>
    <d v="2014-01-25T17:09:51"/>
    <x v="1"/>
    <n v="2013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  <x v="1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d v="2015-02-03T19:47:59"/>
    <d v="2015-02-19T19:47:59"/>
    <x v="200"/>
    <n v="201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d v="2014-10-26T17:12:51"/>
    <d v="2014-11-26T13:14:00"/>
    <x v="209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  <d v="2012-03-03T00:03:42"/>
    <d v="2012-04-17T00:31:00"/>
    <x v="210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d v="2013-09-30T16:40:01"/>
    <d v="2013-10-22T03:59:00"/>
    <x v="211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d v="2014-07-17T18:25:12"/>
    <d v="2014-08-16T18:25:12"/>
    <x v="1"/>
    <n v="2014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d v="2013-04-14T16:47:40"/>
    <d v="2013-05-14T16:47:40"/>
    <x v="1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  <d v="2011-09-14T15:22:07"/>
    <d v="2011-11-13T16:22:07"/>
    <x v="28"/>
    <n v="201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  <d v="2014-04-30T13:01:15"/>
    <d v="2014-06-01T04:00:00"/>
    <x v="212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d v="2013-05-13T20:19:27"/>
    <d v="2013-06-02T20:19:27"/>
    <x v="52"/>
    <n v="2013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d v="2011-06-11T03:02:21"/>
    <d v="2011-08-10T03:02:21"/>
    <x v="14"/>
    <n v="201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  <d v="2011-07-26T17:02:33"/>
    <d v="2011-09-24T17:02:33"/>
    <x v="14"/>
    <n v="2011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  <d v="2016-04-28T20:22:15"/>
    <d v="2016-05-18T20:22:15"/>
    <x v="52"/>
    <n v="2016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d v="2014-06-11T02:52:54"/>
    <d v="2014-06-27T02:52:54"/>
    <x v="200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  <d v="2012-08-08T22:37:44"/>
    <d v="2012-09-07T22:37:44"/>
    <x v="1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  <d v="2012-08-14T16:18:54"/>
    <d v="2012-09-28T16:18:54"/>
    <x v="27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d v="2012-05-12T04:01:23"/>
    <d v="2012-07-11T03:51:05"/>
    <x v="213"/>
    <n v="2012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d v="2014-07-07T23:45:24"/>
    <d v="2014-09-05T23:45:24"/>
    <x v="14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d v="2013-11-27T04:01:29"/>
    <d v="2014-01-16T04:00:00"/>
    <x v="214"/>
    <n v="2013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d v="2014-03-05T17:19:39"/>
    <d v="2014-04-19T16:19:39"/>
    <x v="135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  <d v="2014-07-24T22:08:38"/>
    <d v="2014-08-23T22:08:38"/>
    <x v="1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  <d v="2014-08-18T16:45:19"/>
    <d v="2014-09-17T16:45:19"/>
    <x v="1"/>
    <n v="2014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d v="2017-01-18T07:53:49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d v="2015-04-06T02:04:03"/>
    <d v="2015-05-06T02:04:03"/>
    <x v="1"/>
    <n v="201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  <d v="2014-04-28T23:24:01"/>
    <d v="2014-06-03T03:59:00"/>
    <x v="215"/>
    <n v="2014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d v="2012-03-19T20:02:14"/>
    <d v="2012-05-18T20:02:14"/>
    <x v="14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d v="2015-03-02T21:51:49"/>
    <d v="2015-04-01T20:51:49"/>
    <x v="70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  <d v="2014-09-22T09:47:15"/>
    <d v="2014-11-21T10:47:15"/>
    <x v="28"/>
    <n v="2014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  <d v="2013-07-10T12:00:15"/>
    <d v="2013-08-09T12:00:15"/>
    <x v="1"/>
    <n v="2013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  <d v="2012-09-10T16:08:09"/>
    <d v="2012-10-10T16:08:09"/>
    <x v="1"/>
    <n v="2012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  <d v="2016-03-18T21:31:30"/>
    <d v="2016-04-14T14:34:00"/>
    <x v="216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  <d v="2012-11-30T04:44:32"/>
    <d v="2013-01-29T04:44:32"/>
    <x v="14"/>
    <n v="201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  <d v="2015-09-25T22:32:52"/>
    <d v="2015-11-05T23:32:52"/>
    <x v="217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  <d v="2013-04-17T12:08:19"/>
    <d v="2013-05-17T12:08:19"/>
    <x v="1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d v="2014-05-02T22:37:19"/>
    <d v="2014-06-01T22:37:19"/>
    <x v="1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d v="2016-10-26T14:16:34"/>
    <d v="2016-12-25T15:16:34"/>
    <x v="28"/>
    <n v="2016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d v="2016-12-10T01:18:20"/>
    <d v="2017-01-09T01:18:20"/>
    <x v="1"/>
    <n v="2016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  <d v="2011-12-05T11:33:36"/>
    <d v="2012-01-05T11:33:00"/>
    <x v="218"/>
    <n v="2011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d v="2012-07-23T23:14:45"/>
    <d v="2012-08-22T23:14:45"/>
    <x v="1"/>
    <n v="2012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d v="2015-12-28T23:34:59"/>
    <d v="2016-01-27T23:34:59"/>
    <x v="1"/>
    <n v="201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d v="2016-08-14T00:50:30"/>
    <d v="2016-10-13T00:50:30"/>
    <x v="14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d v="2015-04-20T17:25:38"/>
    <d v="2015-05-20T17:25:38"/>
    <x v="1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  <d v="2014-06-09T19:56:05"/>
    <d v="2014-07-03T03:00:00"/>
    <x v="219"/>
    <n v="201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d v="2015-06-16T19:51:45"/>
    <d v="2015-07-16T19:51:45"/>
    <x v="1"/>
    <n v="201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d v="2013-12-12T22:21:14"/>
    <d v="2014-02-10T22:21:14"/>
    <x v="14"/>
    <n v="2013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  <d v="2014-11-02T00:54:25"/>
    <d v="2014-12-25T05:00:00"/>
    <x v="220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  <d v="2011-11-11T18:17:29"/>
    <d v="2011-12-23T18:17:29"/>
    <x v="221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d v="2009-08-18T21:29:28"/>
    <d v="2009-10-12T20:59:00"/>
    <x v="222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  <d v="2010-03-10T21:15:51"/>
    <d v="2010-05-08T22:16:00"/>
    <x v="223"/>
    <n v="201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d v="2011-06-09T05:37:31"/>
    <d v="2011-07-09T05:37:31"/>
    <x v="1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  <d v="2012-02-17T13:17:05"/>
    <d v="2012-03-18T12:17:05"/>
    <x v="70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  <d v="2014-12-18T12:38:23"/>
    <d v="2015-01-17T12:38:23"/>
    <x v="1"/>
    <n v="2014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  <d v="2012-02-10T23:36:27"/>
    <d v="2012-04-10T22:36:27"/>
    <x v="130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  <d v="2015-11-10T02:21:26"/>
    <d v="2015-12-25T02:21:26"/>
    <x v="27"/>
    <n v="201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  <d v="2013-07-11T13:15:20"/>
    <d v="2013-08-10T13:15:20"/>
    <x v="1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  <d v="2012-09-04T23:00:57"/>
    <d v="2012-10-19T23:00:57"/>
    <x v="27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d v="2012-03-27T00:35:01"/>
    <d v="2012-05-25T14:14:00"/>
    <x v="224"/>
    <n v="2012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  <d v="2015-05-29T15:09:30"/>
    <d v="2015-06-28T15:09:30"/>
    <x v="1"/>
    <n v="201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d v="2016-01-31T04:13:59"/>
    <d v="2016-03-01T04:13:59"/>
    <x v="1"/>
    <n v="2016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  <x v="70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  <d v="2016-10-06T17:48:47"/>
    <d v="2016-11-20T18:48:47"/>
    <x v="225"/>
    <n v="2016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  <d v="2016-07-01T15:41:45"/>
    <d v="2016-08-15T07:00:00"/>
    <x v="226"/>
    <n v="201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d v="2014-07-10T14:44:07"/>
    <d v="2014-08-09T14:44:07"/>
    <x v="1"/>
    <n v="20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  <d v="2015-11-19T11:46:41"/>
    <d v="2015-12-29T11:46:41"/>
    <x v="4"/>
    <n v="20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d v="2015-03-28T18:41:20"/>
    <d v="2015-05-27T18:41:20"/>
    <x v="14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  <d v="2017-01-03T14:46:01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d v="2015-08-07T14:47:04"/>
    <d v="2015-09-06T14:46:00"/>
    <x v="227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d v="2012-11-05T09:23:41"/>
    <d v="2012-12-05T09:23:41"/>
    <x v="1"/>
    <n v="2012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  <d v="2015-11-10T16:51:01"/>
    <d v="2015-12-10T16:51:01"/>
    <x v="1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  <d v="2016-10-03T02:13:39"/>
    <d v="2016-11-01T04:59:00"/>
    <x v="228"/>
    <n v="201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  <d v="2016-03-01T00:58:45"/>
    <d v="2016-03-20T23:58:45"/>
    <x v="146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  <d v="2015-08-22T03:11:16"/>
    <d v="2015-09-21T03:11:16"/>
    <x v="1"/>
    <n v="2015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  <d v="2016-05-02T17:12:49"/>
    <d v="2016-06-01T17:12:49"/>
    <x v="1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  <x v="27"/>
    <n v="2014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  <d v="2015-07-07T14:12:24"/>
    <d v="2015-08-07T17:00:00"/>
    <x v="229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  <d v="2017-01-18T04:56:06"/>
    <d v="2017-02-17T16:05:00"/>
    <x v="230"/>
    <n v="201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  <d v="2015-05-31T22:05:07"/>
    <d v="2015-06-21T21:20:00"/>
    <x v="231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  <d v="2016-12-21T00:44:54"/>
    <d v="2017-01-11T05:00:00"/>
    <x v="232"/>
    <n v="201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  <d v="2015-06-02T14:11:08"/>
    <d v="2015-06-24T02:00:00"/>
    <x v="233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  <d v="2016-11-02T01:33:49"/>
    <d v="2016-12-17T06:59:00"/>
    <x v="234"/>
    <n v="201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  <d v="2016-04-13T00:10:08"/>
    <d v="2016-05-13T00:10:08"/>
    <x v="1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  <d v="2016-04-22T10:26:05"/>
    <d v="2016-05-16T10:26:05"/>
    <x v="56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  <d v="2015-09-23T19:27:50"/>
    <d v="2015-11-01T23:00:00"/>
    <x v="235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  <d v="2016-12-07T13:05:05"/>
    <d v="2017-01-06T13:05:05"/>
    <x v="1"/>
    <n v="201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  <d v="2015-06-24T08:16:47"/>
    <d v="2015-08-03T18:00:00"/>
    <x v="236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  <d v="2015-10-05T18:26:31"/>
    <d v="2015-11-04T19:26:31"/>
    <x v="171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  <d v="2016-04-13T19:04:23"/>
    <d v="2016-05-13T19:04:23"/>
    <x v="1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  <d v="2016-06-14T01:11:47"/>
    <d v="2016-07-05T01:11:47"/>
    <x v="32"/>
    <n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d v="2015-01-05T19:36:46"/>
    <d v="2015-02-04T19:36:46"/>
    <x v="1"/>
    <n v="2015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  <d v="2015-09-29T01:07:14"/>
    <d v="2015-10-29T01:07:14"/>
    <x v="1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d v="2016-03-04T17:41:56"/>
    <d v="2016-05-03T16:41:56"/>
    <x v="130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  <d v="2014-10-02T02:12:42"/>
    <d v="2014-11-01T02:12:42"/>
    <x v="1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  <d v="2016-06-04T15:46:00"/>
    <d v="2016-07-04T15:46:00"/>
    <x v="1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  <d v="2015-10-06T14:13:09"/>
    <d v="2015-11-15T15:13:09"/>
    <x v="237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  <d v="2015-09-02T16:01:55"/>
    <d v="2015-10-17T16:01:55"/>
    <x v="27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d v="2016-01-11T16:42:44"/>
    <d v="2016-02-10T16:42:44"/>
    <x v="1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  <d v="2015-09-29T21:40:48"/>
    <d v="2015-10-29T21:40:48"/>
    <x v="1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  <d v="2015-06-08T15:17:02"/>
    <d v="2015-07-08T15:17:02"/>
    <x v="1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  <d v="2017-01-18T16:17:25"/>
    <d v="2017-01-31T05:00:00"/>
    <x v="238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  <d v="2015-06-18T06:37:04"/>
    <d v="2015-08-01T17:53:00"/>
    <x v="239"/>
    <n v="201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d v="2015-11-10T14:48:16"/>
    <d v="2016-01-09T14:48:16"/>
    <x v="14"/>
    <n v="2015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  <d v="2014-10-15T17:16:31"/>
    <d v="2014-11-14T18:16:31"/>
    <x v="1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  <d v="2014-09-19T16:26:12"/>
    <d v="2014-10-19T16:26:12"/>
    <x v="1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d v="2016-05-13T08:29:03"/>
    <d v="2016-06-12T08:29:03"/>
    <x v="1"/>
    <n v="2016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  <d v="2015-12-07T20:38:37"/>
    <d v="2016-01-06T20:38:37"/>
    <x v="1"/>
    <n v="20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  <d v="2016-11-02T22:36:43"/>
    <d v="2016-12-02T23:36:43"/>
    <x v="13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d v="2015-02-22T21:11:45"/>
    <d v="2015-03-24T20:11:45"/>
    <x v="7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d v="2015-11-13T06:47:40"/>
    <d v="2015-12-13T06:47:40"/>
    <x v="1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d v="2014-11-17T18:30:45"/>
    <d v="2014-12-17T18:30:45"/>
    <x v="1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  <d v="2015-09-21T15:48:33"/>
    <d v="2015-10-26T15:48:33"/>
    <x v="6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d v="2016-11-18T09:20:15"/>
    <d v="2016-12-18T09:20:15"/>
    <x v="1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  <d v="2015-01-18T01:40:47"/>
    <d v="2015-02-17T01:40:47"/>
    <x v="1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d v="2016-02-11T22:37:55"/>
    <d v="2016-03-12T22:37:55"/>
    <x v="1"/>
    <n v="2016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d v="2015-06-10T18:50:49"/>
    <d v="2015-07-10T18:50:49"/>
    <x v="1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d v="2016-06-14T16:25:33"/>
    <d v="2016-07-14T16:25:33"/>
    <x v="1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d v="2014-12-02T20:13:14"/>
    <d v="2015-01-01T20:13:14"/>
    <x v="1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  <x v="240"/>
    <n v="2015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  <d v="2015-12-02T20:20:12"/>
    <d v="2016-01-01T20:20:12"/>
    <x v="1"/>
    <n v="2015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  <d v="2016-01-19T19:09:29"/>
    <d v="2016-02-18T19:09:29"/>
    <x v="1"/>
    <n v="2016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  <d v="2015-07-07T19:35:23"/>
    <d v="2015-07-27T03:59:00"/>
    <x v="241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d v="2015-10-05T17:11:28"/>
    <d v="2015-11-04T18:11:28"/>
    <x v="18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  <d v="2014-11-20T01:12:11"/>
    <d v="2015-01-18T01:12:00"/>
    <x v="242"/>
    <n v="201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  <d v="2016-09-19T10:38:27"/>
    <d v="2016-10-19T10:38:27"/>
    <x v="1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  <d v="2015-05-14T16:37:23"/>
    <d v="2015-06-13T16:37:23"/>
    <x v="1"/>
    <n v="201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d v="2015-01-27T11:19:12"/>
    <d v="2015-03-28T10:19:12"/>
    <x v="130"/>
    <n v="2015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  <d v="2016-03-21T14:08:22"/>
    <d v="2016-05-20T14:08:22"/>
    <x v="14"/>
    <n v="2016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d v="2015-08-14T13:53:13"/>
    <d v="2015-09-07T13:53:13"/>
    <x v="56"/>
    <n v="2015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  <d v="2014-11-25T20:27:03"/>
    <d v="2014-12-25T20:27:03"/>
    <x v="1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d v="2016-08-23T21:47:47"/>
    <d v="2016-09-22T21:47:47"/>
    <x v="1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d v="2015-07-03T00:18:24"/>
    <d v="2015-08-02T00:18:24"/>
    <x v="1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d v="2015-02-20T17:45:19"/>
    <d v="2015-03-15T18:00:00"/>
    <x v="243"/>
    <n v="2015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d v="2015-02-17T22:31:27"/>
    <d v="2015-03-19T21:31:27"/>
    <x v="207"/>
    <n v="201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  <x v="70"/>
    <n v="201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d v="2015-10-06T09:22:57"/>
    <d v="2015-12-01T00:00:00"/>
    <x v="244"/>
    <n v="201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  <d v="2015-01-16T20:30:07"/>
    <d v="2015-02-15T20:30:07"/>
    <x v="1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  <d v="2015-03-17T18:10:33"/>
    <d v="2015-04-16T18:10:33"/>
    <x v="1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  <d v="2016-09-18T18:28:06"/>
    <d v="2016-11-17T19:28:06"/>
    <x v="245"/>
    <n v="201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d v="2015-06-23T14:44:59"/>
    <d v="2015-07-08T14:44:59"/>
    <x v="21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  <d v="2016-01-08T13:18:51"/>
    <d v="2016-02-08T13:01:00"/>
    <x v="246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  <d v="2015-06-22T13:02:10"/>
    <d v="2015-07-22T13:02:10"/>
    <x v="1"/>
    <n v="201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  <d v="2014-11-03T05:34:20"/>
    <d v="2014-12-03T05:34:20"/>
    <x v="247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  <d v="2015-03-07T16:15:45"/>
    <d v="2015-04-06T15:15:45"/>
    <x v="70"/>
    <n v="201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  <d v="2016-03-17T18:43:26"/>
    <d v="2016-04-16T18:43:26"/>
    <x v="1"/>
    <n v="201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  <d v="2015-03-20T01:40:38"/>
    <d v="2015-05-04T01:40:38"/>
    <x v="27"/>
    <n v="201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d v="2016-10-03T21:31:32"/>
    <d v="2016-11-02T21:31:32"/>
    <x v="1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  <d v="2016-06-24T16:55:35"/>
    <d v="2016-07-31T16:00:00"/>
    <x v="248"/>
    <n v="2016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  <d v="2014-11-05T00:03:01"/>
    <d v="2014-12-05T00:03:01"/>
    <x v="1"/>
    <n v="2014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  <d v="2015-02-12T19:30:02"/>
    <d v="2015-03-08T15:16:00"/>
    <x v="249"/>
    <n v="201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  <x v="14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  <d v="2014-11-26T20:35:39"/>
    <d v="2014-12-26T20:35:39"/>
    <x v="1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d v="2015-05-19T19:03:35"/>
    <d v="2015-06-18T19:03:35"/>
    <x v="1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  <d v="2014-07-15T15:20:23"/>
    <d v="2014-08-14T15:20:23"/>
    <x v="1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d v="2014-07-29T00:50:56"/>
    <d v="2014-08-28T00:50:56"/>
    <x v="1"/>
    <n v="201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  <d v="2015-07-09T08:35:08"/>
    <d v="2015-08-23T08:35:08"/>
    <x v="27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  <d v="2015-04-08T15:36:49"/>
    <d v="2015-05-24T15:00:00"/>
    <x v="250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d v="2015-10-23T19:48:56"/>
    <d v="2015-11-22T20:48:56"/>
    <x v="13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d v="2015-05-16T22:06:20"/>
    <d v="2015-06-15T22:06:20"/>
    <x v="1"/>
    <n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  <d v="2015-10-30T00:49:04"/>
    <d v="2015-11-29T01:49:04"/>
    <x v="171"/>
    <n v="201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d v="2015-03-23T19:56:26"/>
    <d v="2015-04-22T19:56:26"/>
    <x v="1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d v="2015-11-20T13:27:17"/>
    <d v="2016-01-19T13:27:17"/>
    <x v="14"/>
    <n v="2015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d v="2016-08-03T00:45:46"/>
    <d v="2016-09-02T00:45:46"/>
    <x v="1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  <d v="2015-08-31T11:55:20"/>
    <d v="2015-10-01T04:59:00"/>
    <x v="251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d v="2016-05-25T01:29:00"/>
    <d v="2016-06-24T01:29:00"/>
    <x v="1"/>
    <n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d v="2015-08-26T02:55:59"/>
    <d v="2015-09-25T02:55:59"/>
    <x v="1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d v="2017-01-26T09:01:47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  <x v="27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d v="2015-11-09T19:26:43"/>
    <d v="2015-12-09T19:26:43"/>
    <x v="1"/>
    <n v="2015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d v="2014-09-26T15:36:30"/>
    <d v="2014-11-25T16:36:30"/>
    <x v="28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  <x v="27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d v="2016-06-07T23:42:17"/>
    <d v="2016-07-07T23:42:17"/>
    <x v="1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  <d v="2016-06-11T18:35:38"/>
    <d v="2016-07-01T18:35:38"/>
    <x v="52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d v="2015-04-28T00:13:17"/>
    <d v="2015-05-28T00:13:17"/>
    <x v="1"/>
    <n v="2015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d v="2015-04-14T23:44:01"/>
    <d v="2015-05-14T23:44:01"/>
    <x v="1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d v="2017-02-24T21:29:37"/>
    <d v="2017-03-26T20:29:37"/>
    <x v="70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  <d v="2015-07-13T13:25:39"/>
    <d v="2015-08-15T13:22:00"/>
    <x v="252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d v="2016-01-15T07:21:51"/>
    <d v="2016-03-14T23:00:00"/>
    <x v="253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d v="2014-06-13T16:37:37"/>
    <d v="2014-07-13T16:37:37"/>
    <x v="1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  <d v="2016-04-14T15:18:28"/>
    <d v="2016-05-14T15:18:28"/>
    <x v="1"/>
    <n v="2016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  <d v="2015-08-07T14:52:01"/>
    <d v="2015-09-06T05:10:00"/>
    <x v="254"/>
    <n v="201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  <d v="2016-04-29T18:32:09"/>
    <d v="2016-05-28T18:32:09"/>
    <x v="255"/>
    <n v="2016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d v="2015-10-26T15:49:25"/>
    <d v="2015-11-25T16:49:25"/>
    <x v="18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  <d v="2016-05-17T07:11:02"/>
    <d v="2016-06-17T23:00:00"/>
    <x v="256"/>
    <n v="2016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d v="2015-01-27T22:17:09"/>
    <d v="2015-02-26T22:17:09"/>
    <x v="1"/>
    <n v="2015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d v="2015-03-13T02:12:42"/>
    <d v="2015-04-12T02:12:42"/>
    <x v="1"/>
    <n v="201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  <d v="2015-05-07T10:55:50"/>
    <d v="2015-06-06T10:47:00"/>
    <x v="257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d v="2017-01-27T23:05:18"/>
    <d v="2017-02-25T23:04:00"/>
    <x v="258"/>
    <n v="201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d v="2017-01-24T14:14:22"/>
    <d v="2017-03-25T13:14:22"/>
    <x v="130"/>
    <n v="201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d v="2014-08-14T13:59:55"/>
    <d v="2014-10-13T13:59:55"/>
    <x v="14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  <d v="2016-11-09T10:05:15"/>
    <d v="2016-11-24T23:00:00"/>
    <x v="259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  <d v="2015-07-14T13:40:48"/>
    <d v="2015-08-13T13:40:48"/>
    <x v="1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d v="2015-07-14T15:37:54"/>
    <d v="2015-08-19T15:37:54"/>
    <x v="260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  <d v="2015-04-06T15:24:35"/>
    <d v="2015-05-31T15:24:35"/>
    <x v="261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d v="2014-09-16T15:58:59"/>
    <d v="2014-10-29T01:00:00"/>
    <x v="262"/>
    <n v="201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  <d v="2016-07-13T00:37:54"/>
    <d v="2016-08-12T00:37:54"/>
    <x v="1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  <d v="2014-07-12T20:27:47"/>
    <d v="2014-08-11T20:27:47"/>
    <x v="1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  <d v="2016-02-16T18:25:49"/>
    <d v="2016-03-17T17:25:49"/>
    <x v="70"/>
    <n v="201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  <d v="2014-09-09T16:38:28"/>
    <d v="2014-10-14T16:38:28"/>
    <x v="6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  <d v="2014-08-26T21:53:33"/>
    <d v="2014-09-16T21:53:33"/>
    <x v="32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d v="2014-10-20T00:53:04"/>
    <d v="2014-12-19T01:53:04"/>
    <x v="197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  <d v="2014-11-13T00:25:11"/>
    <d v="2014-12-13T00:25:11"/>
    <x v="1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  <d v="2016-11-01T16:34:10"/>
    <d v="2016-12-01T17:34:10"/>
    <x v="13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  <d v="2015-07-14T14:50:40"/>
    <d v="2015-08-20T14:50:40"/>
    <x v="263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  <d v="2015-06-08T22:58:33"/>
    <d v="2015-07-08T22:58:33"/>
    <x v="1"/>
    <n v="2015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  <d v="2015-02-10T22:58:32"/>
    <d v="2015-03-12T21:58:32"/>
    <x v="23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  <d v="2016-02-17T19:18:39"/>
    <d v="2016-04-17T18:18:39"/>
    <x v="8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  <d v="2015-11-23T20:17:52"/>
    <d v="2015-12-23T20:17:52"/>
    <x v="1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  <d v="2015-06-24T03:51:29"/>
    <d v="2015-07-26T18:00:00"/>
    <x v="264"/>
    <n v="2015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d v="2015-07-24T14:14:55"/>
    <d v="2015-08-23T14:14:55"/>
    <x v="1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  <d v="2014-10-10T17:47:59"/>
    <d v="2014-11-09T18:47:59"/>
    <x v="18"/>
    <n v="2014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  <d v="2016-09-23T15:29:19"/>
    <d v="2016-10-23T15:29:19"/>
    <x v="1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  <d v="2014-12-17T10:30:47"/>
    <d v="2015-01-16T10:30:47"/>
    <x v="1"/>
    <n v="2014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  <d v="2015-06-18T20:14:16"/>
    <d v="2015-07-18T20:14:16"/>
    <x v="1"/>
    <n v="201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  <d v="2015-03-14T15:59:35"/>
    <d v="2015-04-13T15:59:35"/>
    <x v="1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d v="2016-11-14T17:04:21"/>
    <d v="2017-01-13T17:04:21"/>
    <x v="14"/>
    <n v="2016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d v="2014-07-18T19:58:18"/>
    <d v="2014-08-17T19:58:18"/>
    <x v="1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  <d v="2016-09-19T08:57:43"/>
    <d v="2016-10-29T08:57:43"/>
    <x v="4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  <d v="2015-03-27T19:57:02"/>
    <d v="2015-05-11T19:57:02"/>
    <x v="27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  <d v="2016-06-06T15:00:58"/>
    <d v="2016-07-06T15:00:58"/>
    <x v="1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  <d v="2016-05-16T17:02:00"/>
    <d v="2016-06-19T08:10:00"/>
    <x v="265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  <d v="2014-12-11T16:37:32"/>
    <d v="2015-01-14T04:00:00"/>
    <x v="266"/>
    <n v="2014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  <d v="2014-12-01T05:16:04"/>
    <d v="2015-01-01T04:59:00"/>
    <x v="267"/>
    <n v="2014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  <d v="2014-07-18T20:10:17"/>
    <d v="2014-09-01T20:10:17"/>
    <x v="27"/>
    <n v="2014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d v="2014-06-13T02:47:07"/>
    <d v="2014-08-12T02:47:07"/>
    <x v="14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  <d v="2014-12-02T22:20:04"/>
    <d v="2015-01-01T06:59:00"/>
    <x v="268"/>
    <n v="2014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  <d v="2015-01-08T18:26:21"/>
    <d v="2015-02-07T18:26:21"/>
    <x v="1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  <d v="2016-05-14T09:41:35"/>
    <d v="2016-06-28T09:41:35"/>
    <x v="27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  <d v="2016-04-21T09:02:18"/>
    <d v="2016-05-21T09:02:18"/>
    <x v="1"/>
    <n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  <d v="2016-07-05T16:41:49"/>
    <d v="2016-09-03T16:41:49"/>
    <x v="14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  <d v="2014-08-13T12:02:11"/>
    <d v="2014-09-17T12:02:11"/>
    <x v="6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d v="2016-09-26T19:20:04"/>
    <d v="2016-10-26T19:20:04"/>
    <x v="1"/>
    <n v="2016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  <d v="2017-02-12T18:22:02"/>
    <d v="2017-03-14T17:22:02"/>
    <x v="207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  <d v="2016-09-21T21:36:04"/>
    <d v="2016-10-31T21:36:04"/>
    <x v="4"/>
    <n v="2016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  <d v="2014-06-19T11:21:31"/>
    <d v="2014-07-25T03:00:00"/>
    <x v="269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  <d v="2014-11-28T20:47:52"/>
    <d v="2015-01-12T20:47:52"/>
    <x v="27"/>
    <n v="2014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d v="2015-07-04T16:09:30"/>
    <d v="2015-08-03T16:09:30"/>
    <x v="1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  <d v="2016-12-07T18:00:53"/>
    <d v="2017-02-05T18:00:53"/>
    <x v="14"/>
    <n v="20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d v="2015-09-15T02:30:53"/>
    <d v="2015-10-15T02:30:53"/>
    <x v="1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  <d v="2016-11-01T16:01:37"/>
    <d v="2016-12-08T04:59:00"/>
    <x v="270"/>
    <n v="2016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  <d v="2016-07-28T15:14:01"/>
    <d v="2016-09-09T06:00:00"/>
    <x v="271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  <d v="2015-06-03T00:40:46"/>
    <d v="2015-07-01T00:40:46"/>
    <x v="272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  <d v="2016-11-22T09:01:03"/>
    <d v="2016-12-22T09:01:03"/>
    <x v="1"/>
    <n v="2016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  <d v="2015-03-31T19:23:47"/>
    <d v="2015-04-30T19:23:47"/>
    <x v="1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  <d v="2017-01-02T15:55:59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  <d v="2014-10-01T12:30:20"/>
    <d v="2014-10-31T12:30:20"/>
    <x v="1"/>
    <n v="2014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d v="2014-06-25T22:15:02"/>
    <d v="2014-07-25T22:15:02"/>
    <x v="1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  <d v="2016-01-19T12:33:09"/>
    <d v="2016-02-03T12:33:09"/>
    <x v="21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d v="2014-08-15T22:20:45"/>
    <d v="2014-09-18T02:00:00"/>
    <x v="273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  <d v="2013-10-16T11:39:08"/>
    <d v="2013-11-22T16:00:00"/>
    <x v="27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  <d v="2016-12-11T16:31:21"/>
    <d v="2017-01-10T16:31:21"/>
    <x v="1"/>
    <n v="2016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  <d v="2014-06-23T15:54:40"/>
    <d v="2014-07-23T15:54:40"/>
    <x v="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  <d v="2016-10-25T17:26:27"/>
    <d v="2016-11-24T18:26:27"/>
    <x v="171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  <d v="2016-12-07T22:49:09"/>
    <d v="2017-01-31T23:32:00"/>
    <x v="275"/>
    <n v="2016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  <d v="2016-12-22T04:37:48"/>
    <d v="2017-02-20T04:37:48"/>
    <x v="14"/>
    <n v="2016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d v="2016-12-22T11:47:58"/>
    <d v="2017-01-21T11:47:58"/>
    <x v="1"/>
    <n v="2016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d v="2016-11-02T23:53:03"/>
    <d v="2016-12-14T18:39:00"/>
    <x v="276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  <d v="2016-11-22T15:55:27"/>
    <d v="2017-01-01T15:55:27"/>
    <x v="4"/>
    <n v="2016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  <d v="2014-07-15T13:56:40"/>
    <d v="2014-09-13T13:56:40"/>
    <x v="14"/>
    <n v="2014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  <d v="2014-11-05T00:59:19"/>
    <d v="2014-12-05T00:59:19"/>
    <x v="1"/>
    <n v="2014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d v="2014-07-17T23:38:22"/>
    <d v="2014-08-20T00:44:00"/>
    <x v="277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  <d v="2016-11-04T11:01:08"/>
    <d v="2016-12-14T12:01:08"/>
    <x v="278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  <d v="2016-01-15T16:20:32"/>
    <d v="2016-02-14T16:20:32"/>
    <x v="1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  <d v="2016-05-06T12:42:12"/>
    <d v="2016-06-05T12:42:12"/>
    <x v="1"/>
    <n v="2016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d v="2016-12-30T18:54:42"/>
    <d v="2017-02-28T18:54:42"/>
    <x v="14"/>
    <n v="2016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  <d v="2015-09-26T02:10:40"/>
    <d v="2015-11-05T03:10:40"/>
    <x v="237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  <d v="2014-10-28T15:48:27"/>
    <d v="2014-12-01T00:00:00"/>
    <x v="279"/>
    <n v="2014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  <d v="2014-08-06T20:30:02"/>
    <d v="2014-09-05T20:30:02"/>
    <x v="1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  <d v="2017-01-17T20:17:27"/>
    <d v="2017-02-18T05:59:00"/>
    <x v="280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  <d v="2016-02-09T00:57:56"/>
    <d v="2016-02-23T00:57:56"/>
    <x v="60"/>
    <n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d v="2012-01-01T15:34:51"/>
    <d v="2012-01-29T15:34:51"/>
    <x v="272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  <d v="2014-06-17T13:43:27"/>
    <d v="2014-08-01T13:43:27"/>
    <x v="27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  <d v="2012-03-09T19:19:38"/>
    <d v="2012-04-08T18:19:38"/>
    <x v="70"/>
    <n v="201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  <d v="2015-06-29T19:35:49"/>
    <d v="2015-07-30T03:59:00"/>
    <x v="281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  <d v="2011-05-31T15:19:23"/>
    <d v="2011-06-30T15:19:23"/>
    <x v="1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d v="2015-11-13T15:01:52"/>
    <d v="2015-12-13T15:01:52"/>
    <x v="1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d v="2013-03-13T01:01:27"/>
    <d v="2013-04-12T01:01:27"/>
    <x v="1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  <d v="2012-12-04T00:29:09"/>
    <d v="2013-01-14T21:20:00"/>
    <x v="282"/>
    <n v="2012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  <d v="2011-07-07T20:05:57"/>
    <d v="2011-08-21T20:05:57"/>
    <x v="27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  <d v="2012-07-21T04:27:41"/>
    <d v="2012-09-19T04:27:41"/>
    <x v="14"/>
    <n v="2012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  <d v="2011-11-07T17:53:11"/>
    <d v="2011-12-07T17:53:11"/>
    <x v="1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  <d v="2011-12-02T19:05:47"/>
    <d v="2012-01-22T06:00:00"/>
    <x v="283"/>
    <n v="201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  <d v="2013-07-31T10:11:01"/>
    <d v="2013-09-29T10:11:01"/>
    <x v="14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  <d v="2013-11-20T10:04:52"/>
    <d v="2013-12-20T10:04:52"/>
    <x v="1"/>
    <n v="201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  <d v="2015-04-08T03:57:00"/>
    <d v="2015-05-09T05:00:00"/>
    <x v="284"/>
    <n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  <d v="2014-11-03T00:42:26"/>
    <d v="2014-12-04T00:39:00"/>
    <x v="285"/>
    <n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  <d v="2013-11-01T17:37:20"/>
    <d v="2013-11-21T04:59:00"/>
    <x v="286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  <d v="2014-01-28T06:36:27"/>
    <d v="2014-02-14T20:00:00"/>
    <x v="287"/>
    <n v="2014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d v="2014-10-31T14:29:54"/>
    <d v="2014-12-01T04:59:00"/>
    <x v="288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d v="2014-07-09T12:03:49"/>
    <d v="2014-08-11T12:03:49"/>
    <x v="155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  <d v="2015-06-07T03:31:22"/>
    <d v="2015-06-21T03:31:22"/>
    <x v="60"/>
    <n v="2015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d v="2013-05-07T15:33:26"/>
    <d v="2013-06-11T15:33:26"/>
    <x v="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  <d v="2014-02-19T22:01:52"/>
    <d v="2014-03-21T21:01:52"/>
    <x v="23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  <d v="2012-03-22T17:01:25"/>
    <d v="2012-04-16T21:00:00"/>
    <x v="289"/>
    <n v="201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  <d v="2012-11-13T22:58:23"/>
    <d v="2012-12-13T22:58:23"/>
    <x v="1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  <d v="2013-04-03T13:44:05"/>
    <d v="2013-05-03T13:44:05"/>
    <x v="1"/>
    <n v="201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  <d v="2012-09-05T01:01:49"/>
    <d v="2012-09-23T03:59:00"/>
    <x v="290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  <d v="2014-12-15T13:10:19"/>
    <d v="2015-01-15T10:54:00"/>
    <x v="291"/>
    <n v="2014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  <d v="2014-07-11T20:19:26"/>
    <d v="2014-08-10T20:19:26"/>
    <x v="1"/>
    <n v="2014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  <d v="2016-12-29T22:35:30"/>
    <d v="2017-01-28T22:35:30"/>
    <x v="1"/>
    <n v="2016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  <d v="2013-01-25T21:04:32"/>
    <d v="2013-02-24T21:04:32"/>
    <x v="1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  <d v="2011-06-19T15:07:55"/>
    <d v="2011-08-04T15:07:55"/>
    <x v="292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  <d v="2016-09-26T10:06:57"/>
    <d v="2016-10-16T11:00:00"/>
    <x v="293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  <d v="2015-01-15T14:09:51"/>
    <d v="2015-02-14T14:09:51"/>
    <x v="1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  <d v="2012-12-06T17:58:41"/>
    <d v="2013-01-05T17:58:41"/>
    <x v="1"/>
    <n v="2012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  <d v="2013-04-19T14:31:17"/>
    <d v="2013-05-20T00:41:00"/>
    <x v="294"/>
    <n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d v="2011-02-16T18:24:19"/>
    <d v="2011-04-18T17:24:19"/>
    <x v="295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  <d v="2012-11-22T01:18:34"/>
    <d v="2012-12-06T01:18:34"/>
    <x v="60"/>
    <n v="2012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  <d v="2010-09-08T20:04:28"/>
    <d v="2010-10-08T20:04:28"/>
    <x v="1"/>
    <n v="201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  <d v="2014-05-30T07:55:39"/>
    <d v="2014-07-09T07:55:39"/>
    <x v="4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d v="2016-10-27T18:20:13"/>
    <d v="2016-11-26T19:20:13"/>
    <x v="13"/>
    <n v="2016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  <d v="2014-01-03T18:02:06"/>
    <d v="2014-02-02T18:02:06"/>
    <x v="1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d v="2016-11-16T20:36:10"/>
    <d v="2016-12-04T06:00:00"/>
    <x v="296"/>
    <n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  <d v="2013-07-16T10:43:28"/>
    <d v="2013-08-15T10:43:28"/>
    <x v="1"/>
    <n v="201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d v="2015-08-11T04:09:21"/>
    <d v="2015-09-10T04:09:21"/>
    <x v="1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  <d v="2014-09-19T13:01:24"/>
    <d v="2014-10-19T13:01:24"/>
    <x v="1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d v="2015-01-17T18:48:03"/>
    <d v="2015-02-16T18:48:03"/>
    <x v="1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  <d v="2015-04-21T03:26:50"/>
    <d v="2015-05-21T03:26:50"/>
    <x v="1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d v="2013-11-16T04:58:10"/>
    <d v="2013-12-16T04:58:10"/>
    <x v="1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  <d v="2013-11-26T23:54:54"/>
    <d v="2013-12-26T23:54:54"/>
    <x v="1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d v="2013-01-15T23:59:29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d v="2015-12-11T19:46:42"/>
    <d v="2016-01-30T19:46:42"/>
    <x v="78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  <d v="2009-09-12T01:21:59"/>
    <d v="2009-11-01T03:59:00"/>
    <x v="297"/>
    <n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  <d v="2015-04-06T17:39:45"/>
    <d v="2015-05-10T23:01:00"/>
    <x v="298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  <d v="2014-01-24T18:43:38"/>
    <d v="2014-02-23T18:43:38"/>
    <x v="1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  <d v="2011-11-16T01:26:35"/>
    <d v="2011-12-16T01:26:35"/>
    <x v="1"/>
    <n v="201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  <d v="2015-09-03T16:27:25"/>
    <d v="2015-10-11T05:00:00"/>
    <x v="299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  <d v="2013-07-01T23:32:57"/>
    <d v="2013-07-31T23:32:57"/>
    <x v="1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  <d v="2014-03-31T16:51:20"/>
    <d v="2014-04-30T16:51:20"/>
    <x v="1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  <d v="2010-09-15T16:25:05"/>
    <d v="2010-10-15T04:00:00"/>
    <x v="300"/>
    <n v="20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  <d v="2011-04-03T16:10:25"/>
    <d v="2011-05-03T16:10:25"/>
    <x v="1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  <d v="2013-05-09T00:01:14"/>
    <d v="2013-06-08T00:01:14"/>
    <x v="1"/>
    <n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  <x v="1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  <d v="2012-03-19T18:34:09"/>
    <d v="2012-04-27T22:00:00"/>
    <x v="301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  <d v="2014-02-05T03:35:19"/>
    <d v="2014-03-17T02:35:19"/>
    <x v="144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  <d v="2013-01-29T14:15:15"/>
    <d v="2013-02-28T14:15:15"/>
    <x v="1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  <d v="2012-03-15T01:20:34"/>
    <d v="2012-05-11T15:47:00"/>
    <x v="302"/>
    <n v="201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  <d v="2013-10-02T15:03:46"/>
    <d v="2013-11-01T15:03:46"/>
    <x v="1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  <d v="2012-05-30T00:09:48"/>
    <d v="2012-07-07T03:59:00"/>
    <x v="303"/>
    <n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  <d v="2013-01-03T04:28:00"/>
    <d v="2013-01-21T07:59:00"/>
    <x v="304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  <d v="2013-01-02T01:08:59"/>
    <d v="2013-02-01T01:08:59"/>
    <x v="1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  <d v="2013-10-10T18:44:06"/>
    <d v="2013-11-13T05:59:00"/>
    <x v="305"/>
    <n v="2013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  <d v="2013-10-08T20:58:03"/>
    <d v="2013-11-07T21:58:03"/>
    <x v="13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  <d v="2013-06-17T17:47:24"/>
    <d v="2013-07-03T04:59:00"/>
    <x v="306"/>
    <n v="201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  <d v="2011-07-12T02:45:37"/>
    <d v="2011-09-05T17:06:00"/>
    <x v="307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  <d v="2012-02-24T14:42:46"/>
    <d v="2012-04-07T04:59:00"/>
    <x v="308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  <d v="2013-08-16T21:11:25"/>
    <d v="2013-09-15T21:10:00"/>
    <x v="309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  <d v="2012-03-28T23:51:28"/>
    <d v="2012-04-29T04:00:00"/>
    <x v="310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  <d v="2014-08-31T14:09:47"/>
    <d v="2014-09-30T14:09:47"/>
    <x v="1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  <d v="2012-03-28T16:00:46"/>
    <d v="2012-04-27T16:00:46"/>
    <x v="1"/>
    <n v="2012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  <d v="2014-08-12T10:24:14"/>
    <d v="2014-09-11T10:24:14"/>
    <x v="1"/>
    <n v="20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  <d v="2011-06-01T19:05:20"/>
    <d v="2011-07-01T19:05:20"/>
    <x v="1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  <d v="2012-08-02T00:32:04"/>
    <d v="2012-09-17T04:05:00"/>
    <x v="311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  <d v="2011-05-02T22:47:58"/>
    <d v="2011-05-29T01:00:00"/>
    <x v="312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  <d v="2011-07-06T02:32:06"/>
    <d v="2011-07-23T03:59:00"/>
    <x v="313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  <d v="2011-05-27T19:45:12"/>
    <d v="2011-07-16T23:00:00"/>
    <x v="314"/>
    <n v="20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  <d v="2011-08-08T16:35:39"/>
    <d v="2011-09-07T16:35:39"/>
    <x v="1"/>
    <n v="20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  <d v="2017-01-24T15:05:11"/>
    <d v="2017-03-01T02:00:00"/>
    <x v="315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  <d v="2014-11-19T02:24:46"/>
    <d v="2014-12-22T04:59:00"/>
    <x v="316"/>
    <n v="201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  <d v="2013-12-20T20:00:30"/>
    <d v="2014-01-19T20:00:30"/>
    <x v="1"/>
    <n v="201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  <d v="2012-08-02T01:21:02"/>
    <d v="2012-09-01T01:21:02"/>
    <x v="1"/>
    <n v="201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  <d v="2013-06-18T15:26:42"/>
    <d v="2013-07-10T16:52:00"/>
    <x v="317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  <d v="2013-01-08T00:25:52"/>
    <d v="2013-03-01T13:58:00"/>
    <x v="318"/>
    <n v="2013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  <d v="2012-06-20T23:02:45"/>
    <d v="2012-07-20T23:02:45"/>
    <x v="1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  <d v="2011-05-16T17:50:01"/>
    <d v="2011-05-31T18:04:00"/>
    <x v="319"/>
    <n v="20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  <d v="2014-10-02T22:01:43"/>
    <d v="2014-11-01T22:01:43"/>
    <x v="1"/>
    <n v="201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  <d v="2013-03-08T20:54:03"/>
    <d v="2013-04-09T06:30:00"/>
    <x v="320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  <d v="2012-01-17T14:23:31"/>
    <d v="2012-03-11T04:59:00"/>
    <x v="321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  <d v="2012-07-30T21:11:21"/>
    <d v="2012-08-07T17:01:00"/>
    <x v="322"/>
    <n v="2012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  <d v="2013-12-11T23:57:34"/>
    <d v="2013-12-21T04:44:00"/>
    <x v="323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  <d v="2014-05-09T20:12:22"/>
    <d v="2014-06-09T05:00:00"/>
    <x v="324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  <d v="2015-03-30T22:07:45"/>
    <d v="2015-05-04T04:01:00"/>
    <x v="325"/>
    <n v="201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  <d v="2012-09-05T22:44:10"/>
    <d v="2012-10-05T22:44:10"/>
    <x v="1"/>
    <n v="201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  <d v="2015-02-20T23:20:52"/>
    <d v="2015-03-22T22:20:52"/>
    <x v="70"/>
    <n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  <d v="2010-03-13T05:48:38"/>
    <d v="2010-04-18T06:59:00"/>
    <x v="326"/>
    <n v="201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  <d v="2012-10-04T07:21:24"/>
    <d v="2012-10-29T07:21:24"/>
    <x v="37"/>
    <n v="2012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  <d v="2012-03-05T00:55:30"/>
    <d v="2012-03-25T23:55:30"/>
    <x v="327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  <d v="2012-01-19T11:21:47"/>
    <d v="2012-02-14T19:49:00"/>
    <x v="328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  <d v="2012-06-13T01:13:02"/>
    <d v="2012-06-25T16:24:00"/>
    <x v="329"/>
    <n v="201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  <x v="14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  <d v="2013-02-20T12:37:05"/>
    <d v="2013-03-22T11:37:05"/>
    <x v="23"/>
    <n v="201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  <d v="2012-03-28T15:31:34"/>
    <d v="2012-04-27T15:31:34"/>
    <x v="1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  <d v="2011-11-22T16:12:15"/>
    <d v="2012-01-21T08:13:00"/>
    <x v="330"/>
    <n v="20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  <d v="2014-03-20T21:04:35"/>
    <d v="2014-04-19T21:04:35"/>
    <x v="1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d v="2013-05-28T19:44:52"/>
    <d v="2013-07-01T03:59:00"/>
    <x v="331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  <d v="2012-04-06T10:59:18"/>
    <d v="2012-05-19T03:00:00"/>
    <x v="332"/>
    <n v="2012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  <d v="2013-09-07T01:21:58"/>
    <d v="2013-10-07T01:21:58"/>
    <x v="1"/>
    <n v="2013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  <d v="2014-04-01T23:57:42"/>
    <d v="2014-05-01T23:57:42"/>
    <x v="1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  <d v="2011-12-18T21:33:05"/>
    <d v="2012-01-17T21:33:05"/>
    <x v="1"/>
    <n v="20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  <d v="2012-08-23T18:19:16"/>
    <d v="2012-09-22T18:19:16"/>
    <x v="1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  <d v="2016-08-25T05:26:27"/>
    <d v="2016-09-24T05:26:27"/>
    <x v="1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  <d v="2014-10-11T20:07:43"/>
    <d v="2014-11-10T21:07:43"/>
    <x v="1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  <d v="2013-09-09T14:13:03"/>
    <d v="2013-10-14T03:59:00"/>
    <x v="333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  <d v="2016-11-21T06:11:20"/>
    <d v="2016-12-08T08:00:00"/>
    <x v="334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  <d v="2014-09-23T16:25:52"/>
    <d v="2014-11-01T04:59:00"/>
    <x v="335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  <d v="2016-07-27T04:56:36"/>
    <d v="2016-09-05T03:59:00"/>
    <x v="336"/>
    <n v="2016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  <d v="2014-02-24T09:24:15"/>
    <d v="2014-03-10T14:00:00"/>
    <x v="337"/>
    <n v="201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  <x v="1"/>
    <n v="2015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  <x v="1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  <d v="2015-02-16T03:34:24"/>
    <d v="2015-03-16T02:34:24"/>
    <x v="338"/>
    <n v="2015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  <d v="2016-03-23T19:51:57"/>
    <d v="2016-04-25T04:59:00"/>
    <x v="339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  <d v="2016-06-01T21:07:33"/>
    <d v="2016-07-31T19:45:00"/>
    <x v="340"/>
    <n v="201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  <d v="2016-10-13T19:19:55"/>
    <d v="2016-10-24T21:00:00"/>
    <x v="341"/>
    <n v="2016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  <x v="1"/>
    <n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  <d v="2016-11-28T05:05:46"/>
    <d v="2016-12-28T05:05:46"/>
    <x v="1"/>
    <n v="201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  <d v="2016-06-24T03:00:17"/>
    <d v="2016-07-24T03:00:17"/>
    <x v="1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  <d v="2016-08-27T07:29:16"/>
    <d v="2016-10-25T19:00:00"/>
    <x v="342"/>
    <n v="201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  <x v="86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  <d v="2015-03-16T17:53:38"/>
    <d v="2015-04-15T22:59:00"/>
    <x v="343"/>
    <n v="2015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  <d v="2015-05-04T19:41:08"/>
    <d v="2015-06-04T00:00:00"/>
    <x v="344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  <d v="2013-10-23T11:35:13"/>
    <d v="2013-11-22T12:35:13"/>
    <x v="13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  <d v="2016-08-17T23:10:04"/>
    <d v="2016-09-16T23:10:04"/>
    <x v="1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  <d v="2013-10-12T13:19:08"/>
    <d v="2013-11-11T14:19:08"/>
    <x v="18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  <d v="2012-01-13T02:49:26"/>
    <d v="2012-02-12T02:49:26"/>
    <x v="1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  <d v="2013-09-24T02:33:58"/>
    <d v="2013-10-16T09:59:00"/>
    <x v="345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d v="2012-11-17T18:33:17"/>
    <d v="2013-01-16T18:33:17"/>
    <x v="14"/>
    <n v="2012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  <d v="2015-01-21T15:18:38"/>
    <d v="2015-02-28T15:10:00"/>
    <x v="346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  <d v="2009-10-02T02:31:46"/>
    <d v="2009-12-01T04:59:00"/>
    <x v="347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  <d v="2013-12-08T00:39:58"/>
    <d v="2014-01-07T00:39:58"/>
    <x v="1"/>
    <n v="20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  <d v="2013-03-09T20:17:37"/>
    <d v="2013-04-08T19:17:37"/>
    <x v="23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  <d v="2013-08-02T00:32:03"/>
    <d v="2013-09-01T00:32:03"/>
    <x v="1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  <d v="2013-10-30T13:28:15"/>
    <d v="2013-11-29T14:28:15"/>
    <x v="13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  <d v="2011-01-24T19:48:47"/>
    <d v="2011-03-10T19:48:47"/>
    <x v="27"/>
    <n v="2011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  <d v="2012-10-02T04:00:40"/>
    <d v="2012-11-11T05:00:40"/>
    <x v="198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  <d v="2013-04-04T14:00:34"/>
    <d v="2013-05-04T14:00:34"/>
    <x v="1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d v="2015-09-01T17:22:11"/>
    <d v="2015-09-21T17:22:11"/>
    <x v="52"/>
    <n v="201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  <d v="2013-01-02T11:55:27"/>
    <d v="2013-02-04T11:55:27"/>
    <x v="155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  <d v="2013-11-19T18:56:00"/>
    <d v="2013-12-19T18:56:00"/>
    <x v="1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  <d v="2010-11-23T05:35:24"/>
    <d v="2010-12-23T05:35:24"/>
    <x v="1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  <d v="2012-05-08T19:55:05"/>
    <d v="2012-05-29T19:55:05"/>
    <x v="32"/>
    <n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  <d v="2012-09-27T07:42:18"/>
    <d v="2012-10-30T07:42:18"/>
    <x v="155"/>
    <n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  <d v="2011-11-30T06:01:26"/>
    <d v="2012-01-14T06:01:26"/>
    <x v="27"/>
    <n v="201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  <d v="2011-08-04T20:39:10"/>
    <d v="2011-09-06T20:39:10"/>
    <x v="155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  <d v="2016-01-02T22:27:15"/>
    <d v="2016-03-02T22:27:15"/>
    <x v="14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  <x v="348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  <d v="2016-12-09T22:35:11"/>
    <d v="2016-12-30T22:35:11"/>
    <x v="32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  <d v="2016-08-21T20:53:33"/>
    <d v="2016-09-15T20:53:33"/>
    <x v="37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d v="2012-04-27T23:00:55"/>
    <d v="2012-05-27T23:00:55"/>
    <x v="1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  <d v="2011-07-27T18:04:45"/>
    <d v="2011-09-01T06:00:00"/>
    <x v="349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d v="2014-09-05T18:49:03"/>
    <d v="2014-10-05T18:49:03"/>
    <x v="1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  <d v="2013-10-22T16:46:19"/>
    <d v="2013-11-21T17:46:19"/>
    <x v="13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  <d v="2014-07-22T00:45:30"/>
    <d v="2014-08-21T00:45:30"/>
    <x v="1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  <d v="2010-05-06T04:48:03"/>
    <d v="2010-08-01T04:00:00"/>
    <x v="350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  <x v="70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  <d v="2016-05-06T23:33:30"/>
    <d v="2016-06-05T23:33:30"/>
    <x v="1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  <d v="2010-09-10T03:03:49"/>
    <d v="2010-10-25T03:03:49"/>
    <x v="27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  <d v="2015-08-02T20:57:06"/>
    <d v="2015-08-28T04:00:00"/>
    <x v="351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d v="2012-10-29T16:31:48"/>
    <d v="2012-11-28T17:31:48"/>
    <x v="13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  <d v="2011-12-01T18:11:50"/>
    <d v="2012-01-15T18:11:50"/>
    <x v="27"/>
    <n v="2011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  <d v="2011-04-13T02:22:42"/>
    <d v="2011-05-28T02:22:42"/>
    <x v="27"/>
    <n v="2011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  <d v="2016-02-29T20:23:22"/>
    <d v="2016-03-30T19:23:22"/>
    <x v="23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d v="2010-04-23T19:28:34"/>
    <d v="2010-06-08T19:11:00"/>
    <x v="352"/>
    <n v="201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  <d v="2014-07-09T23:10:22"/>
    <d v="2014-08-30T15:30:00"/>
    <x v="353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  <d v="2012-08-28T19:06:20"/>
    <d v="2012-09-23T02:25:00"/>
    <x v="354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  <d v="2015-12-04T01:55:37"/>
    <d v="2016-01-03T01:55:37"/>
    <x v="1"/>
    <n v="2015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  <d v="2010-11-25T05:45:26"/>
    <d v="2011-01-24T05:45:26"/>
    <x v="14"/>
    <n v="2010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d v="2014-02-11T04:33:10"/>
    <d v="2014-03-13T03:33:10"/>
    <x v="70"/>
    <n v="201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d v="2011-08-12T04:37:03"/>
    <d v="2011-09-11T04:37:03"/>
    <x v="1"/>
    <n v="2011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d v="2010-06-11T19:14:15"/>
    <d v="2010-07-27T04:59:00"/>
    <x v="355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  <d v="2012-06-21T16:34:00"/>
    <d v="2012-07-23T04:00:00"/>
    <x v="356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  <d v="2017-01-02T13:05:19"/>
    <d v="2017-03-03T13:05:19"/>
    <x v="14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d v="2014-01-03T00:07:25"/>
    <d v="2014-01-24T00:07:25"/>
    <x v="32"/>
    <n v="201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  <d v="2012-10-12T02:37:27"/>
    <d v="2012-12-11T03:37:27"/>
    <x v="28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  <d v="2012-04-05T03:20:19"/>
    <d v="2012-05-05T03:20:19"/>
    <x v="1"/>
    <n v="201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d v="2012-07-26T18:19:07"/>
    <d v="2012-08-25T18:19:07"/>
    <x v="1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  <d v="2012-01-29T16:18:34"/>
    <d v="2012-03-01T04:59:00"/>
    <x v="357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d v="2010-09-13T20:28:54"/>
    <d v="2010-10-22T05:00:00"/>
    <x v="358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  <d v="2014-06-12T22:38:50"/>
    <d v="2014-07-14T02:30:00"/>
    <x v="359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d v="2014-11-01T21:59:21"/>
    <d v="2014-12-01T22:59:21"/>
    <x v="13"/>
    <n v="201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  <d v="2012-11-14T15:24:05"/>
    <d v="2012-12-19T15:24:05"/>
    <x v="6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d v="2013-10-15T16:07:02"/>
    <d v="2013-11-14T17:07:02"/>
    <x v="1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  <d v="2011-10-31T04:06:16"/>
    <d v="2011-12-12T05:06:16"/>
    <x v="86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  <d v="2014-08-27T12:43:13"/>
    <d v="2014-10-01T12:43:13"/>
    <x v="6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  <d v="2014-10-22T23:02:03"/>
    <d v="2014-11-22T00:02:03"/>
    <x v="18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  <d v="2013-01-14T22:37:49"/>
    <d v="2013-02-13T22:37:49"/>
    <x v="1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  <d v="2013-10-28T21:08:31"/>
    <d v="2013-11-27T22:08:31"/>
    <x v="13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d v="2010-06-09T00:28:50"/>
    <d v="2010-07-08T22:40:00"/>
    <x v="360"/>
    <n v="201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d v="2012-04-14T19:44:55"/>
    <d v="2012-05-14T19:44:55"/>
    <x v="1"/>
    <n v="2012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  <d v="2012-09-28T20:41:53"/>
    <d v="2012-11-18T00:00:00"/>
    <x v="361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d v="2012-03-10T05:42:49"/>
    <d v="2012-04-09T04:42:49"/>
    <x v="70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  <d v="2010-05-14T21:58:26"/>
    <d v="2010-06-25T21:32:00"/>
    <x v="362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  <d v="2014-02-10T08:38:22"/>
    <d v="2014-03-16T22:00:00"/>
    <x v="363"/>
    <n v="201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  <d v="2013-02-05T23:15:45"/>
    <d v="2013-03-22T22:15:45"/>
    <x v="135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  <x v="14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  <d v="2014-04-04T17:41:24"/>
    <d v="2014-05-04T06:00:00"/>
    <x v="364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  <d v="2015-12-30T08:00:29"/>
    <d v="2016-01-29T08:00:29"/>
    <x v="1"/>
    <n v="201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d v="2011-12-06T00:34:49"/>
    <d v="2012-01-18T20:00:00"/>
    <x v="365"/>
    <n v="2011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  <d v="2013-10-04T19:09:17"/>
    <d v="2013-11-03T20:09:17"/>
    <x v="18"/>
    <n v="20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  <d v="2012-08-03T11:30:48"/>
    <d v="2012-09-02T11:30:48"/>
    <x v="1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  <d v="2013-05-22T18:18:58"/>
    <d v="2013-06-30T19:58:00"/>
    <x v="366"/>
    <n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  <d v="2015-06-27T00:12:06"/>
    <d v="2015-08-11T00:12:06"/>
    <x v="27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  <d v="2017-01-11T02:19:05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  <d v="2016-01-13T20:14:20"/>
    <d v="2016-02-18T20:14:20"/>
    <x v="260"/>
    <n v="201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  <d v="2016-10-30T16:01:45"/>
    <d v="2016-11-29T17:01:45"/>
    <x v="171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  <d v="2016-03-15T14:00:50"/>
    <d v="2016-04-18T14:00:00"/>
    <x v="367"/>
    <n v="2016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  <d v="2016-12-28T20:57:06"/>
    <d v="2017-02-18T23:59:00"/>
    <x v="368"/>
    <n v="2016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  <d v="2016-08-10T18:00:48"/>
    <d v="2016-09-09T18:00:48"/>
    <x v="1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d v="2016-05-01T18:45:06"/>
    <d v="2016-06-30T18:45:06"/>
    <x v="14"/>
    <n v="201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  <x v="1"/>
    <n v="2016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  <d v="2015-12-23T01:02:56"/>
    <d v="2016-02-21T01:02:56"/>
    <x v="14"/>
    <n v="2015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  <d v="2015-12-18T18:01:01"/>
    <d v="2016-01-17T18:01:01"/>
    <x v="1"/>
    <n v="2015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d v="2016-04-20T15:41:12"/>
    <d v="2016-06-04T15:41:12"/>
    <x v="27"/>
    <n v="2016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  <d v="2016-10-19T14:43:32"/>
    <d v="2016-11-18T15:43:32"/>
    <x v="13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  <d v="2014-12-26T03:56:39"/>
    <d v="2015-01-25T03:56:39"/>
    <x v="1"/>
    <n v="2014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  <d v="2015-07-09T20:00:39"/>
    <d v="2015-08-20T20:00:39"/>
    <x v="221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  <d v="2016-08-04T07:05:00"/>
    <d v="2016-09-13T07:05:00"/>
    <x v="4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  <d v="2015-02-25T21:55:59"/>
    <d v="2015-04-26T20:55:59"/>
    <x v="82"/>
    <n v="2015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  <d v="2016-10-17T13:15:33"/>
    <d v="2016-11-17T14:15:33"/>
    <x v="369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  <d v="2015-03-19T19:16:03"/>
    <d v="2015-04-10T04:59:00"/>
    <x v="370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  <d v="2014-12-20T04:11:05"/>
    <d v="2015-01-19T04:11:05"/>
    <x v="1"/>
    <n v="2014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  <d v="2017-01-31T15:02:35"/>
    <d v="2017-03-14T14:02:35"/>
    <x v="371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  <d v="2017-01-05T16:38:55"/>
    <d v="2017-02-20T19:00:00"/>
    <x v="372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d v="2016-01-04T17:05:53"/>
    <d v="2016-02-11T17:05:53"/>
    <x v="373"/>
    <n v="2016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  <d v="2016-09-12T15:15:19"/>
    <d v="2016-10-17T15:15:19"/>
    <x v="6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  <d v="2015-07-23T15:05:19"/>
    <d v="2015-09-01T15:05:19"/>
    <x v="4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  <d v="2016-09-24T00:24:06"/>
    <d v="2016-10-26T03:59:00"/>
    <x v="374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  <d v="2016-09-06T15:15:32"/>
    <d v="2016-10-06T15:15:32"/>
    <x v="1"/>
    <n v="201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  <d v="2016-02-22T06:06:14"/>
    <d v="2016-04-22T05:06:14"/>
    <x v="130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  <d v="2014-07-16T20:20:34"/>
    <d v="2014-08-15T20:20:34"/>
    <x v="1"/>
    <n v="201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  <d v="2017-01-07T07:16:47"/>
    <d v="2017-02-09T07:16:47"/>
    <x v="155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  <d v="2016-12-17T05:17:33"/>
    <d v="2017-01-23T04:59:00"/>
    <x v="375"/>
    <n v="2016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  <d v="2015-04-17T17:01:00"/>
    <d v="2015-06-01T17:01:00"/>
    <x v="27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d v="2014-08-05T20:46:38"/>
    <d v="2014-09-04T06:59:00"/>
    <x v="376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  <d v="2015-09-10T00:21:33"/>
    <d v="2015-11-09T01:21:33"/>
    <x v="197"/>
    <n v="201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  <d v="2016-02-24T17:59:16"/>
    <d v="2016-03-25T16:59:16"/>
    <x v="70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  <d v="2016-04-29T16:43:05"/>
    <d v="2016-06-28T16:43:05"/>
    <x v="14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  <d v="2015-06-30T01:24:57"/>
    <d v="2015-08-14T01:24:57"/>
    <x v="27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  <d v="2016-01-22T22:36:37"/>
    <d v="2016-02-21T22:36:37"/>
    <x v="1"/>
    <n v="2016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  <d v="2016-01-26T07:25:01"/>
    <d v="2016-02-25T07:25:01"/>
    <x v="1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  <d v="2016-05-16T10:00:28"/>
    <d v="2016-06-20T18:59:00"/>
    <x v="377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  <d v="2014-10-16T21:42:02"/>
    <d v="2014-11-30T22:42:02"/>
    <x v="7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d v="2014-07-10T22:43:42"/>
    <d v="2014-08-09T22:43:42"/>
    <x v="1"/>
    <n v="2014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d v="2016-09-02T18:04:46"/>
    <d v="2016-10-02T18:04:46"/>
    <x v="1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  <d v="2016-07-23T16:01:25"/>
    <d v="2016-08-23T20:54:00"/>
    <x v="378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  <d v="2015-02-26T02:46:48"/>
    <d v="2015-03-28T01:46:48"/>
    <x v="207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  <d v="2015-12-01T23:13:30"/>
    <d v="2015-12-31T23:00:00"/>
    <x v="379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  <d v="2015-11-16T18:25:00"/>
    <d v="2016-01-10T00:00:00"/>
    <x v="380"/>
    <n v="2015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  <d v="2014-05-14T07:04:10"/>
    <d v="2014-06-23T07:04:10"/>
    <x v="4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d v="2016-09-01T08:33:45"/>
    <d v="2016-10-01T08:33:45"/>
    <x v="1"/>
    <n v="2016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  <d v="2016-08-29T22:24:55"/>
    <d v="2016-09-28T22:24:55"/>
    <x v="1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  <d v="2014-08-04T18:49:24"/>
    <d v="2014-09-03T18:49:24"/>
    <x v="1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  <d v="2016-06-17T18:09:48"/>
    <d v="2016-07-12T18:51:00"/>
    <x v="381"/>
    <n v="201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  <d v="2016-03-08T22:11:59"/>
    <d v="2016-05-07T21:11:59"/>
    <x v="130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  <d v="2016-10-09T23:09:28"/>
    <d v="2016-11-12T05:00:00"/>
    <x v="38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  <d v="2014-10-09T06:18:50"/>
    <d v="2014-11-30T22:59:00"/>
    <x v="383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  <d v="2014-11-04T22:34:40"/>
    <d v="2014-11-29T16:00:00"/>
    <x v="384"/>
    <n v="20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  <d v="2014-06-27T20:47:40"/>
    <d v="2014-07-27T15:27:00"/>
    <x v="385"/>
    <n v="2014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  <d v="2014-10-29T02:28:17"/>
    <d v="2014-11-28T03:28:17"/>
    <x v="13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  <d v="2015-10-05T04:03:21"/>
    <d v="2015-11-19T05:03:21"/>
    <x v="125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  <d v="2014-10-14T07:11:30"/>
    <d v="2014-11-13T08:02:00"/>
    <x v="386"/>
    <n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  <d v="2017-01-14T01:26:00"/>
    <d v="2017-03-15T00:26:00"/>
    <x v="82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  <x v="27"/>
    <n v="2016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d v="2015-11-17T16:25:14"/>
    <d v="2015-12-17T05:59:00"/>
    <x v="387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  <d v="2017-02-14T17:01:01"/>
    <d v="2017-03-16T16:01:01"/>
    <x v="70"/>
    <n v="2017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  <d v="2016-01-19T17:00:27"/>
    <d v="2016-02-18T17:00:27"/>
    <x v="1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  <d v="2015-09-29T14:59:43"/>
    <d v="2015-10-30T14:59:43"/>
    <x v="105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  <d v="2014-12-04T00:57:52"/>
    <d v="2014-12-12T07:11:00"/>
    <x v="388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  <d v="2016-11-02T14:00:23"/>
    <d v="2016-12-14T15:00:23"/>
    <x v="389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  <d v="2016-11-28T19:25:15"/>
    <d v="2016-12-28T19:25:15"/>
    <x v="1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  <d v="2016-05-20T14:30:46"/>
    <d v="2016-06-19T14:30:46"/>
    <x v="1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  <d v="2016-07-10T19:54:22"/>
    <d v="2016-09-05T02:59:00"/>
    <x v="390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  <d v="2014-11-03T21:33:15"/>
    <d v="2014-12-18T21:33:15"/>
    <x v="27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d v="2016-12-10T10:34:12"/>
    <d v="2017-01-24T10:34:12"/>
    <x v="27"/>
    <n v="2016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  <d v="2015-12-01T20:00:56"/>
    <d v="2015-12-29T20:00:00"/>
    <x v="391"/>
    <n v="2015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  <d v="2014-11-12T00:03:35"/>
    <d v="2015-01-01T00:03:35"/>
    <x v="78"/>
    <n v="2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  <d v="2015-10-26T21:04:55"/>
    <d v="2015-11-25T22:04:55"/>
    <x v="171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  <d v="2016-02-22T02:34:16"/>
    <d v="2016-04-07T01:34:16"/>
    <x v="392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  <d v="2015-10-12T16:12:15"/>
    <d v="2015-11-21T17:12:15"/>
    <x v="198"/>
    <n v="20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  <d v="2016-06-14T11:48:53"/>
    <d v="2016-07-14T11:48:53"/>
    <x v="1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  <d v="2015-01-05T23:22:29"/>
    <d v="2015-02-04T23:22:29"/>
    <x v="1"/>
    <n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  <d v="2015-05-03T01:40:09"/>
    <d v="2015-06-02T00:47:00"/>
    <x v="393"/>
    <n v="20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  <d v="2015-09-24T06:02:51"/>
    <d v="2015-10-17T04:00:00"/>
    <x v="394"/>
    <n v="20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  <d v="2015-04-17T15:31:17"/>
    <d v="2015-05-17T15:31:17"/>
    <x v="1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  <d v="2015-05-21T22:04:21"/>
    <d v="2015-06-20T22:04:21"/>
    <x v="1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  <d v="2016-01-01T13:56:03"/>
    <d v="2016-01-31T13:56:03"/>
    <x v="1"/>
    <n v="2016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d v="2015-02-14T20:00:37"/>
    <d v="2015-03-16T19:00:37"/>
    <x v="23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  <d v="2016-02-26T09:46:56"/>
    <d v="2016-03-31T08:46:56"/>
    <x v="395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  <d v="2014-09-23T00:49:07"/>
    <d v="2014-10-23T00:49:07"/>
    <x v="1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  <d v="2017-01-20T15:03:25"/>
    <d v="2017-03-06T20:00:00"/>
    <x v="396"/>
    <n v="201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d v="2015-02-09T17:05:07"/>
    <d v="2015-04-04T21:59:00"/>
    <x v="397"/>
    <n v="20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  <d v="2016-08-29T11:35:49"/>
    <d v="2016-09-12T11:35:49"/>
    <x v="60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  <d v="2015-11-16T18:20:10"/>
    <d v="2015-12-16T18:20:10"/>
    <x v="1"/>
    <n v="20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  <d v="2016-05-24T16:00:25"/>
    <d v="2016-06-23T16:00:25"/>
    <x v="1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  <d v="2016-11-14T17:34:40"/>
    <d v="2016-12-12T17:34:40"/>
    <x v="272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d v="2016-07-04T04:00:04"/>
    <d v="2016-08-05T03:59:00"/>
    <x v="398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  <d v="2015-01-12T15:23:40"/>
    <d v="2015-02-11T15:23:40"/>
    <x v="1"/>
    <n v="20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  <d v="2012-12-06T10:46:30"/>
    <d v="2013-01-07T08:00:00"/>
    <x v="399"/>
    <n v="2012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  <d v="2015-04-25T19:44:22"/>
    <d v="2015-05-18T05:00:00"/>
    <x v="400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  <d v="2016-02-18T05:33:43"/>
    <d v="2016-03-19T04:33:43"/>
    <x v="2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  <d v="2016-11-18T02:37:26"/>
    <d v="2016-12-13T07:59:00"/>
    <x v="401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  <d v="2016-07-28T17:00:09"/>
    <d v="2016-08-27T17:00:09"/>
    <x v="1"/>
    <n v="20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d v="2014-07-11T01:26:32"/>
    <d v="2014-07-31T01:26:32"/>
    <x v="52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  <d v="2014-07-31T16:42:28"/>
    <d v="2014-09-12T10:00:00"/>
    <x v="402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  <d v="2015-04-20T06:04:15"/>
    <d v="2015-05-20T06:04:15"/>
    <x v="1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  <d v="2015-01-07T22:13:21"/>
    <d v="2015-03-05T20:27:00"/>
    <x v="403"/>
    <n v="201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  <d v="2014-07-24T20:59:10"/>
    <d v="2014-08-23T20:59:10"/>
    <x v="1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d v="2015-11-11T20:26:00"/>
    <d v="2015-12-26T20:26:00"/>
    <x v="27"/>
    <n v="201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  <d v="2014-10-06T19:38:35"/>
    <d v="2014-11-05T20:38:35"/>
    <x v="18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  <d v="2016-08-16T01:16:29"/>
    <d v="2016-09-25T01:16:29"/>
    <x v="4"/>
    <n v="20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d v="2016-01-13T10:20:45"/>
    <d v="2016-02-12T10:20:45"/>
    <x v="1"/>
    <n v="20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d v="2015-08-15T19:07:57"/>
    <d v="2015-09-14T19:07:57"/>
    <x v="1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d v="2014-07-30T00:20:25"/>
    <d v="2014-08-27T00:20:25"/>
    <x v="272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d v="2016-04-23T19:08:15"/>
    <d v="2016-06-06T20:09:00"/>
    <x v="404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  <x v="37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d v="2014-07-11T20:26:39"/>
    <d v="2014-08-10T22:00:00"/>
    <x v="405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d v="2016-02-06T23:49:05"/>
    <d v="2016-03-07T23:49:05"/>
    <x v="1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d v="2015-02-23T17:16:17"/>
    <d v="2015-04-24T16:16:17"/>
    <x v="101"/>
    <n v="201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d v="2016-11-04T20:54:43"/>
    <d v="2016-12-04T21:54:43"/>
    <x v="18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d v="2015-02-12T21:37:23"/>
    <d v="2015-03-26T00:00:00"/>
    <x v="406"/>
    <n v="2015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d v="2015-02-11T18:57:36"/>
    <d v="2015-03-13T17:57:36"/>
    <x v="70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  <x v="1"/>
    <n v="201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d v="2016-03-03T06:38:28"/>
    <d v="2016-05-02T01:00:00"/>
    <x v="407"/>
    <n v="20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  <d v="2016-07-05T19:22:21"/>
    <d v="2016-07-12T19:22:21"/>
    <x v="408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d v="2016-08-01T00:44:22"/>
    <d v="2016-08-31T00:44:22"/>
    <x v="1"/>
    <n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  <d v="2013-05-23T05:28:23"/>
    <d v="2013-07-07T05:28:23"/>
    <x v="27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  <d v="2014-01-22T09:08:42"/>
    <d v="2014-02-19T09:08:42"/>
    <x v="272"/>
    <n v="2014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  <d v="2013-06-20T23:06:22"/>
    <d v="2013-08-04T23:06:22"/>
    <x v="27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  <x v="1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  <d v="2016-03-11T08:54:24"/>
    <d v="2016-04-10T07:54:24"/>
    <x v="207"/>
    <n v="201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  <d v="2013-10-25T05:30:59"/>
    <d v="2013-11-26T06:30:59"/>
    <x v="409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  <d v="2012-09-11T00:17:02"/>
    <d v="2012-10-01T00:17:02"/>
    <x v="52"/>
    <n v="201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d v="2015-10-18T18:04:53"/>
    <d v="2015-11-17T19:04:53"/>
    <x v="18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  <d v="2014-01-06T19:58:17"/>
    <d v="2014-02-05T19:58:17"/>
    <x v="1"/>
    <n v="2014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  <d v="2011-09-16T23:09:01"/>
    <d v="2011-10-16T23:09:01"/>
    <x v="1"/>
    <n v="201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  <d v="2013-12-05T04:09:05"/>
    <d v="2014-01-04T04:09:05"/>
    <x v="1"/>
    <n v="2013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  <d v="2012-04-06T21:41:56"/>
    <d v="2012-05-06T21:41:56"/>
    <x v="1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  <d v="2014-07-18T09:04:10"/>
    <d v="2014-09-11T09:04:10"/>
    <x v="261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  <d v="2015-12-15T04:00:11"/>
    <d v="2016-01-14T04:00:11"/>
    <x v="1"/>
    <n v="2015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  <d v="2011-06-07T04:42:01"/>
    <d v="2011-07-22T04:42:01"/>
    <x v="27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  <d v="2016-04-19T13:35:36"/>
    <d v="2016-05-14T13:35:36"/>
    <x v="37"/>
    <n v="201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  <d v="2014-04-11T03:18:53"/>
    <d v="2014-05-11T03:18:53"/>
    <x v="1"/>
    <n v="2014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d v="2014-12-29T22:14:52"/>
    <d v="2015-01-28T22:14:52"/>
    <x v="1"/>
    <n v="2014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  <d v="2012-07-11T21:44:48"/>
    <d v="2012-08-10T21:44:48"/>
    <x v="1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  <d v="2014-06-03T15:49:43"/>
    <d v="2014-08-02T15:49:43"/>
    <x v="14"/>
    <n v="2014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d v="2014-07-09T21:53:24"/>
    <d v="2014-08-08T21:53:24"/>
    <x v="1"/>
    <n v="201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  <d v="2016-02-13T16:06:15"/>
    <d v="2016-03-14T15:06:15"/>
    <x v="70"/>
    <n v="201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  <d v="2014-07-25T20:48:11"/>
    <d v="2014-08-24T20:48:11"/>
    <x v="1"/>
    <n v="2014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d v="2014-05-16T17:08:07"/>
    <d v="2014-06-15T17:08:07"/>
    <x v="1"/>
    <n v="2014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  <d v="2014-03-25T19:11:07"/>
    <d v="2014-04-24T19:11:07"/>
    <x v="1"/>
    <n v="2014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  <d v="2015-05-27T04:32:55"/>
    <d v="2015-06-26T04:32:55"/>
    <x v="1"/>
    <n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d v="2015-04-29T04:27:33"/>
    <d v="2015-05-29T04:27:33"/>
    <x v="1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  <d v="2016-03-11T19:41:12"/>
    <d v="2016-04-10T18:41:12"/>
    <x v="23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  <d v="2012-12-07T00:37:18"/>
    <d v="2013-01-06T00:37:18"/>
    <x v="1"/>
    <n v="201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  <d v="2016-01-27T23:22:17"/>
    <d v="2016-02-11T23:22:17"/>
    <x v="21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  <d v="2011-09-09T17:07:13"/>
    <d v="2011-10-09T17:07:13"/>
    <x v="1"/>
    <n v="201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  <d v="2013-07-31T12:53:40"/>
    <d v="2013-08-30T12:53:40"/>
    <x v="1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  <d v="2014-09-03T12:25:54"/>
    <d v="2014-10-04T03:30:00"/>
    <x v="410"/>
    <n v="2014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  <d v="2014-01-21T19:01:17"/>
    <d v="2014-03-02T19:01:17"/>
    <x v="4"/>
    <n v="2014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  <d v="2014-03-14T18:18:15"/>
    <d v="2014-04-13T18:18:15"/>
    <x v="1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  <d v="2015-04-13T20:04:28"/>
    <d v="2015-05-13T20:04:28"/>
    <x v="1"/>
    <n v="201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  <d v="2016-01-15T02:39:31"/>
    <d v="2016-02-14T02:39:31"/>
    <x v="1"/>
    <n v="201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  <d v="2016-06-17T18:32:18"/>
    <d v="2016-07-14T18:12:00"/>
    <x v="411"/>
    <n v="20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  <d v="2013-10-30T01:05:25"/>
    <d v="2013-12-09T05:59:00"/>
    <x v="412"/>
    <n v="2013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  <d v="2016-04-19T05:19:50"/>
    <d v="2016-06-18T05:19:50"/>
    <x v="14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  <d v="2014-05-12T09:50:21"/>
    <d v="2014-06-11T09:50:21"/>
    <x v="1"/>
    <n v="201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  <d v="2014-02-22T03:15:27"/>
    <d v="2014-03-24T02:15:27"/>
    <x v="70"/>
    <n v="2014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  <d v="2012-03-05T17:46:15"/>
    <d v="2012-04-04T16:46:15"/>
    <x v="23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d v="2014-06-23T20:40:24"/>
    <d v="2014-07-23T20:40:24"/>
    <x v="1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  <d v="2012-02-13T15:17:15"/>
    <d v="2012-04-13T14:17:15"/>
    <x v="130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  <d v="2016-10-19T18:03:10"/>
    <d v="2016-11-18T19:03:10"/>
    <x v="171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  <d v="2012-11-07T22:23:42"/>
    <d v="2012-12-07T22:23:42"/>
    <x v="1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d v="2015-12-09T04:53:10"/>
    <d v="2016-01-08T04:53:10"/>
    <x v="1"/>
    <n v="2015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  <d v="2014-11-20T18:13:31"/>
    <d v="2015-01-19T08:30:00"/>
    <x v="413"/>
    <n v="2014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  <d v="2014-07-15T23:27:00"/>
    <d v="2014-08-14T23:27:00"/>
    <x v="1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  <d v="2013-09-09T08:18:07"/>
    <d v="2013-10-09T08:18:07"/>
    <x v="1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  <d v="2016-02-29T16:41:35"/>
    <d v="2016-03-30T15:41:35"/>
    <x v="70"/>
    <n v="201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  <d v="2012-04-10T20:20:08"/>
    <d v="2012-06-09T20:20:08"/>
    <x v="14"/>
    <n v="201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  <d v="2015-11-25T14:21:53"/>
    <d v="2015-12-25T14:21:53"/>
    <x v="1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  <d v="2014-03-06T03:59:39"/>
    <d v="2014-04-05T02:59:39"/>
    <x v="70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  <d v="2014-03-24T19:01:04"/>
    <d v="2014-04-06T19:01:04"/>
    <x v="414"/>
    <n v="201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d v="2011-09-13T20:56:40"/>
    <d v="2011-10-28T20:56:40"/>
    <x v="27"/>
    <n v="2011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d v="2016-02-12T22:25:16"/>
    <d v="2016-03-13T21:25:16"/>
    <x v="23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d v="2013-05-16T16:53:45"/>
    <d v="2013-05-30T16:53:45"/>
    <x v="60"/>
    <n v="2013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  <d v="2014-03-20T12:34:08"/>
    <d v="2014-04-19T12:34:08"/>
    <x v="1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  <d v="2015-03-31T16:00:51"/>
    <d v="2015-04-30T16:00:51"/>
    <x v="1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d v="2015-07-27T14:58:50"/>
    <d v="2015-09-25T14:58:50"/>
    <x v="14"/>
    <n v="201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  <d v="2016-06-14T07:51:34"/>
    <d v="2016-07-14T07:51:34"/>
    <x v="1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  <d v="2014-10-14T20:30:00"/>
    <d v="2014-11-14T21:30:00"/>
    <x v="172"/>
    <n v="2014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  <d v="2014-07-08T15:35:17"/>
    <d v="2014-08-07T15:35:17"/>
    <x v="1"/>
    <n v="2014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  <d v="2016-05-06T06:21:33"/>
    <d v="2016-06-05T06:21:33"/>
    <x v="1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  <d v="2014-09-26T23:55:00"/>
    <d v="2014-11-26T00:55:00"/>
    <x v="28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d v="2015-11-24T21:47:48"/>
    <d v="2015-12-24T21:47:48"/>
    <x v="1"/>
    <n v="2015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  <d v="2016-12-02T02:46:11"/>
    <d v="2017-01-01T02:46:11"/>
    <x v="1"/>
    <n v="2016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  <d v="2014-07-01T09:46:21"/>
    <d v="2014-07-31T09:46:21"/>
    <x v="1"/>
    <n v="2014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d v="2014-11-15T06:50:28"/>
    <d v="2014-11-29T04:33:00"/>
    <x v="415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  <x v="1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  <d v="2015-11-19T16:07:09"/>
    <d v="2015-12-19T16:07:09"/>
    <x v="1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  <d v="2016-03-24T19:40:21"/>
    <d v="2016-04-23T19:40:21"/>
    <x v="1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  <d v="2017-01-01T21:45:31"/>
    <d v="2017-01-21T21:45:31"/>
    <x v="52"/>
    <n v="2017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  <d v="2014-12-02T08:20:26"/>
    <d v="2015-01-01T08:20:26"/>
    <x v="1"/>
    <n v="2014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d v="2015-07-07T11:05:21"/>
    <d v="2015-08-06T11:05:21"/>
    <x v="1"/>
    <n v="2015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d v="2015-06-09T16:47:30"/>
    <d v="2015-07-09T16:47:30"/>
    <x v="1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d v="2015-01-18T00:08:47"/>
    <d v="2015-02-17T00:08:47"/>
    <x v="1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  <d v="2015-11-17T04:38:46"/>
    <d v="2015-12-17T04:38:46"/>
    <x v="1"/>
    <n v="2015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d v="2015-03-30T04:22:00"/>
    <d v="2015-04-29T04:22:00"/>
    <x v="1"/>
    <n v="2015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  <d v="2014-08-03T17:56:32"/>
    <d v="2014-10-02T17:56:32"/>
    <x v="14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  <d v="2014-03-25T22:52:53"/>
    <d v="2014-05-02T22:52:53"/>
    <x v="373"/>
    <n v="2014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d v="2014-08-20T23:19:43"/>
    <d v="2014-10-19T23:19:43"/>
    <x v="14"/>
    <n v="2014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  <d v="2016-11-01T04:06:21"/>
    <d v="2016-12-01T05:06:21"/>
    <x v="18"/>
    <n v="2016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  <d v="2016-05-17T17:02:46"/>
    <d v="2016-06-16T17:02:46"/>
    <x v="1"/>
    <n v="201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  <d v="2015-11-09T22:54:35"/>
    <d v="2016-01-08T22:54:35"/>
    <x v="14"/>
    <n v="201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d v="2015-08-08T02:27:43"/>
    <d v="2015-09-07T02:27:43"/>
    <x v="1"/>
    <n v="2015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  <d v="2015-04-15T17:01:52"/>
    <d v="2015-05-15T17:01:52"/>
    <x v="1"/>
    <n v="2015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  <d v="2015-05-19T17:08:25"/>
    <d v="2015-06-18T17:08:25"/>
    <x v="1"/>
    <n v="201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  <d v="2015-08-07T02:36:46"/>
    <d v="2015-09-06T02:36:46"/>
    <x v="1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  <d v="2014-07-15T18:20:08"/>
    <d v="2014-08-14T18:20:08"/>
    <x v="1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d v="2015-01-25T01:42:42"/>
    <d v="2015-02-24T01:42:42"/>
    <x v="1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  <d v="2014-10-06T15:04:40"/>
    <d v="2014-12-05T16:04:40"/>
    <x v="197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  <d v="2014-11-09T02:12:08"/>
    <d v="2014-12-09T02:12:08"/>
    <x v="1"/>
    <n v="2014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d v="2015-05-30T17:26:05"/>
    <d v="2015-06-30T15:45:00"/>
    <x v="416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  <d v="2015-02-26T03:43:06"/>
    <d v="2015-03-28T02:43:06"/>
    <x v="207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d v="2015-04-28T15:06:29"/>
    <d v="2015-05-19T15:06:29"/>
    <x v="32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  <d v="2014-08-25T16:24:24"/>
    <d v="2014-09-25T16:24:24"/>
    <x v="105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d v="2014-07-10T17:22:00"/>
    <d v="2014-08-09T17:22:00"/>
    <x v="1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d v="2016-05-19T17:23:02"/>
    <d v="2016-06-18T17:23:02"/>
    <x v="1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  <d v="2014-06-02T05:08:50"/>
    <d v="2014-07-06T05:08:50"/>
    <x v="417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  <d v="2015-05-26T11:39:02"/>
    <d v="2015-06-26T04:00:00"/>
    <x v="418"/>
    <n v="2015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  <d v="2014-08-12T17:38:15"/>
    <d v="2014-09-12T17:38:15"/>
    <x v="105"/>
    <n v="2014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  <d v="2016-08-23T01:17:45"/>
    <d v="2016-09-22T01:17:45"/>
    <x v="1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  <d v="2015-01-23T08:29:23"/>
    <d v="2015-02-22T08:29:23"/>
    <x v="1"/>
    <n v="2015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  <d v="2015-04-30T21:26:11"/>
    <d v="2015-05-30T21:26:11"/>
    <x v="1"/>
    <n v="2015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  <d v="2014-10-26T19:18:47"/>
    <d v="2014-11-13T20:18:47"/>
    <x v="419"/>
    <n v="2014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d v="2014-07-21T16:22:32"/>
    <d v="2014-08-20T16:22:32"/>
    <x v="1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d v="2015-06-29T04:27:37"/>
    <d v="2015-08-03T04:27:37"/>
    <x v="6"/>
    <n v="201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  <d v="2016-04-08T20:12:07"/>
    <d v="2016-05-08T20:12:07"/>
    <x v="1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  <d v="2015-06-15T17:28:59"/>
    <d v="2015-07-15T17:28:59"/>
    <x v="1"/>
    <n v="201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d v="2017-01-11T00:28:18"/>
    <d v="2017-03-06T13:00:00"/>
    <x v="420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d v="2014-09-15T15:51:36"/>
    <d v="2014-10-15T15:51:36"/>
    <x v="1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d v="2014-07-17T21:44:12"/>
    <d v="2014-08-16T21:44:12"/>
    <x v="1"/>
    <n v="2014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  <d v="2015-09-28T17:17:07"/>
    <d v="2015-10-28T17:17:07"/>
    <x v="1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  <d v="2014-05-22T19:21:54"/>
    <d v="2014-06-28T19:21:54"/>
    <x v="263"/>
    <n v="201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  <d v="2015-01-30T08:08:41"/>
    <d v="2015-03-01T08:08:41"/>
    <x v="1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  <d v="2016-12-24T19:51:28"/>
    <d v="2017-01-12T16:42:00"/>
    <x v="421"/>
    <n v="2016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  <d v="2016-10-13T20:40:23"/>
    <d v="2016-11-02T03:59:00"/>
    <x v="422"/>
    <n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  <d v="2017-01-06T14:23:31"/>
    <d v="2017-02-06T14:23:31"/>
    <x v="105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  <d v="2015-05-06T20:45:49"/>
    <d v="2015-06-08T04:00:00"/>
    <x v="423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  <d v="2015-04-29T20:43:15"/>
    <d v="2015-06-01T22:42:00"/>
    <x v="424"/>
    <n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  <d v="2015-04-15T21:28:43"/>
    <d v="2015-05-17T18:00:00"/>
    <x v="425"/>
    <n v="2015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  <d v="2016-12-07T16:49:00"/>
    <d v="2016-12-28T16:49:00"/>
    <x v="32"/>
    <n v="201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  <d v="2016-06-08T23:29:55"/>
    <d v="2016-06-29T23:29:55"/>
    <x v="32"/>
    <n v="2016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  <d v="2014-08-01T15:58:45"/>
    <d v="2014-08-31T15:58:45"/>
    <x v="1"/>
    <n v="2014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  <d v="2016-02-19T14:29:20"/>
    <d v="2016-03-20T13:29:20"/>
    <x v="23"/>
    <n v="2016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d v="2017-01-12T12:09:38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  <d v="2016-02-09T18:37:33"/>
    <d v="2016-04-09T17:37:33"/>
    <x v="82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  <d v="2015-03-09T11:42:59"/>
    <d v="2015-04-08T11:42:59"/>
    <x v="1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  <d v="2015-10-21T08:20:53"/>
    <d v="2015-12-20T09:00:00"/>
    <x v="426"/>
    <n v="201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  <d v="2015-11-18T19:38:59"/>
    <d v="2015-12-18T19:38:59"/>
    <x v="1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  <d v="2016-05-13T15:57:14"/>
    <d v="2016-06-13T05:59:00"/>
    <x v="427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  <d v="2015-11-25T14:51:26"/>
    <d v="2015-12-31T03:00:00"/>
    <x v="428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d v="2015-06-06T18:30:00"/>
    <d v="2015-07-08T18:30:00"/>
    <x v="429"/>
    <n v="2015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  <d v="2015-03-26T11:27:36"/>
    <d v="2015-04-16T11:27:36"/>
    <x v="32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  <d v="2016-06-15T14:34:06"/>
    <d v="2016-07-15T14:34:06"/>
    <x v="1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  <d v="2015-05-28T06:55:54"/>
    <d v="2015-06-27T06:55:54"/>
    <x v="1"/>
    <n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  <d v="2015-05-01T14:45:27"/>
    <d v="2015-05-31T14:45:27"/>
    <x v="1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  <d v="2015-10-20T17:57:13"/>
    <d v="2015-12-04T05:00:00"/>
    <x v="430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  <d v="2015-05-14T12:09:11"/>
    <d v="2015-06-13T12:09:11"/>
    <x v="1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d v="2017-02-06T18:37:33"/>
    <d v="2017-03-11T13:29:00"/>
    <x v="431"/>
    <n v="2017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  <d v="2016-03-01T10:19:33"/>
    <d v="2016-03-31T10:00:00"/>
    <x v="432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  <d v="2016-02-23T17:01:04"/>
    <d v="2016-03-24T16:01:04"/>
    <x v="70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  <d v="2017-01-26T20:18:25"/>
    <d v="2017-02-25T20:18:25"/>
    <x v="1"/>
    <n v="2017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  <d v="2015-05-08T22:36:12"/>
    <d v="2015-05-31T21:00:00"/>
    <x v="433"/>
    <n v="2015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  <d v="2016-05-25T20:47:41"/>
    <d v="2016-06-09T20:47:41"/>
    <x v="21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d v="2015-11-10T22:48:15"/>
    <d v="2015-11-27T01:00:00"/>
    <x v="434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  <d v="2016-12-27T18:08:20"/>
    <d v="2017-01-31T18:08:20"/>
    <x v="6"/>
    <n v="2016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  <d v="2015-04-10T20:10:05"/>
    <d v="2015-06-09T20:10:05"/>
    <x v="14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  <d v="2014-04-30T22:09:16"/>
    <d v="2014-05-30T22:09:16"/>
    <x v="1"/>
    <n v="2014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  <d v="2015-08-31T14:47:37"/>
    <d v="2015-10-02T23:03:00"/>
    <x v="435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  <d v="2016-06-14T19:25:40"/>
    <d v="2016-07-14T19:25:40"/>
    <x v="1"/>
    <n v="2016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  <d v="2015-10-01T15:53:20"/>
    <d v="2015-11-01T03:00:00"/>
    <x v="436"/>
    <n v="2015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  <d v="2016-09-20T11:05:13"/>
    <d v="2016-10-20T11:05:13"/>
    <x v="1"/>
    <n v="2016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  <d v="2015-07-26T15:05:12"/>
    <d v="2015-08-25T15:05:12"/>
    <x v="1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d v="2016-11-06T11:24:48"/>
    <d v="2016-12-04T00:00:00"/>
    <x v="437"/>
    <n v="2016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  <d v="2016-03-01T17:17:27"/>
    <d v="2016-04-01T04:00:00"/>
    <x v="438"/>
    <n v="201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  <d v="2016-10-11T04:15:09"/>
    <d v="2016-11-10T05:15:09"/>
    <x v="18"/>
    <n v="2016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  <d v="2014-04-07T13:11:42"/>
    <d v="2014-06-06T13:11:42"/>
    <x v="14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  <d v="2013-08-23T21:44:38"/>
    <d v="2013-10-22T21:44:38"/>
    <x v="14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  <d v="2014-03-17T20:59:41"/>
    <d v="2014-04-21T01:00:00"/>
    <x v="439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d v="2014-07-07T22:03:36"/>
    <d v="2014-08-07T07:00:00"/>
    <x v="440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  <d v="2011-07-30T17:30:08"/>
    <d v="2011-09-28T17:30:08"/>
    <x v="14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  <d v="2012-03-17T11:02:07"/>
    <d v="2012-04-16T16:00:00"/>
    <x v="441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d v="2011-01-25T23:20:30"/>
    <d v="2011-02-24T23:20:30"/>
    <x v="1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d v="2015-07-08T22:36:08"/>
    <d v="2015-08-28T01:00:00"/>
    <x v="442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  <d v="2013-08-20T20:21:10"/>
    <d v="2013-10-06T20:21:10"/>
    <x v="443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  <d v="2012-01-31T22:46:14"/>
    <d v="2012-02-21T22:46:14"/>
    <x v="32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d v="2015-01-03T18:55:42"/>
    <d v="2015-02-02T18:55:42"/>
    <x v="1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  <d v="2013-11-05T03:14:59"/>
    <d v="2013-12-15T03:14:59"/>
    <x v="4"/>
    <n v="2013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d v="2012-07-20T16:19:24"/>
    <d v="2012-07-28T16:00:00"/>
    <x v="444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d v="2012-08-04T06:47:45"/>
    <d v="2012-08-24T06:47:45"/>
    <x v="52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  <d v="2011-07-07T14:38:56"/>
    <d v="2011-08-06T14:38:56"/>
    <x v="1"/>
    <n v="201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d v="2011-12-06T23:06:07"/>
    <d v="2012-01-05T23:06:07"/>
    <x v="1"/>
    <n v="201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  <d v="2013-05-15T00:57:37"/>
    <d v="2013-07-12T21:51:00"/>
    <x v="445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  <d v="2014-10-11T20:06:20"/>
    <d v="2014-11-03T05:59:00"/>
    <x v="446"/>
    <n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  <d v="2011-08-27T03:58:22"/>
    <d v="2011-09-11T13:18:00"/>
    <x v="447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  <d v="2011-05-08T21:06:11"/>
    <d v="2011-07-08T21:00:00"/>
    <x v="448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  <d v="2013-03-22T19:48:43"/>
    <d v="2013-04-22T21:00:00"/>
    <x v="449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  <d v="2014-05-15T14:23:54"/>
    <d v="2014-06-14T14:23:54"/>
    <x v="1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  <d v="2011-10-22T01:02:29"/>
    <d v="2011-12-06T02:02:29"/>
    <x v="125"/>
    <n v="20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  <d v="2013-04-06T07:00:55"/>
    <d v="2013-05-06T07:00:55"/>
    <x v="1"/>
    <n v="2013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  <d v="2014-05-08T15:45:53"/>
    <d v="2014-06-13T06:59:00"/>
    <x v="450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  <d v="2012-06-07T17:46:51"/>
    <d v="2012-07-07T17:46:51"/>
    <x v="1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  <d v="2014-07-23T15:25:31"/>
    <d v="2014-09-06T15:25:31"/>
    <x v="27"/>
    <n v="201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  <d v="2011-07-27T19:32:47"/>
    <d v="2011-09-25T19:32:47"/>
    <x v="14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  <d v="2013-09-26T23:42:49"/>
    <d v="2013-10-24T23:42:49"/>
    <x v="272"/>
    <n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  <d v="2014-08-04T18:48:27"/>
    <d v="2014-09-03T18:48:27"/>
    <x v="1"/>
    <n v="201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  <d v="2010-11-05T14:54:46"/>
    <d v="2011-01-01T04:59:00"/>
    <x v="451"/>
    <n v="201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  <d v="2013-11-01T20:17:32"/>
    <d v="2013-12-01T21:17:32"/>
    <x v="1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  <d v="2012-01-13T22:03:51"/>
    <d v="2012-02-12T22:03:51"/>
    <x v="1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  <d v="2011-02-13T02:03:10"/>
    <d v="2011-04-03T01:03:10"/>
    <x v="452"/>
    <n v="20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  <d v="2013-08-01T14:40:12"/>
    <d v="2013-08-31T14:40:12"/>
    <x v="1"/>
    <n v="2013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  <d v="2014-05-07T23:17:44"/>
    <d v="2014-06-09T03:59:00"/>
    <x v="45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  <d v="2014-01-27T20:13:40"/>
    <d v="2014-02-26T20:13:40"/>
    <x v="1"/>
    <n v="201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  <d v="2013-12-30T08:13:47"/>
    <d v="2014-01-29T08:13:47"/>
    <x v="1"/>
    <n v="2013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  <d v="2014-01-17T18:18:12"/>
    <d v="2014-02-16T18:18:12"/>
    <x v="1"/>
    <n v="201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  <d v="2014-02-22T02:01:10"/>
    <d v="2014-03-29T01:00:00"/>
    <x v="454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  <d v="2013-09-30T15:54:43"/>
    <d v="2013-10-29T15:54:43"/>
    <x v="255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  <d v="2010-10-14T15:43:35"/>
    <d v="2010-11-30T15:43:35"/>
    <x v="443"/>
    <n v="201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  <d v="2013-12-12T21:02:25"/>
    <d v="2014-01-11T21:02:25"/>
    <x v="1"/>
    <n v="2013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  <d v="2013-06-24T14:02:38"/>
    <d v="2013-07-24T14:02:38"/>
    <x v="1"/>
    <n v="2013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  <d v="2013-08-21T20:17:27"/>
    <d v="2013-09-20T20:17:27"/>
    <x v="1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  <d v="2016-03-16T19:45:12"/>
    <d v="2016-04-16T00:00:00"/>
    <x v="455"/>
    <n v="201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  <d v="2012-01-25T20:34:02"/>
    <d v="2012-03-25T19:34:02"/>
    <x v="82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  <d v="2013-10-14T16:24:19"/>
    <d v="2013-11-13T17:24:19"/>
    <x v="13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  <d v="2010-04-06T17:52:59"/>
    <d v="2010-06-15T04:00:00"/>
    <x v="456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  <d v="2014-08-01T17:31:31"/>
    <d v="2014-08-31T17:31:31"/>
    <x v="1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  <d v="2012-07-26T16:33:45"/>
    <d v="2012-08-30T16:33:45"/>
    <x v="6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  <d v="2013-07-03T20:49:47"/>
    <d v="2013-08-07T20:49:47"/>
    <x v="6"/>
    <n v="2013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  <d v="2009-07-13T16:54:07"/>
    <d v="2009-09-01T04:00:00"/>
    <x v="457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  <d v="2012-07-31T13:29:07"/>
    <d v="2012-09-04T13:29:07"/>
    <x v="6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  <d v="2014-05-27T13:19:26"/>
    <d v="2014-06-25T02:00:00"/>
    <x v="458"/>
    <n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  <d v="2014-02-12T02:22:50"/>
    <d v="2014-03-24T01:22:50"/>
    <x v="144"/>
    <n v="201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  <d v="2010-12-01T18:10:54"/>
    <d v="2011-03-01T18:10:54"/>
    <x v="459"/>
    <n v="201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  <d v="2013-07-08T17:50:36"/>
    <d v="2013-07-28T17:50:36"/>
    <x v="52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  <d v="2013-11-08T11:24:15"/>
    <d v="2013-12-09T04:59:00"/>
    <x v="460"/>
    <n v="201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  <d v="2013-02-15T17:13:09"/>
    <d v="2013-03-11T04:00:00"/>
    <x v="461"/>
    <n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  <d v="2016-12-08T05:38:02"/>
    <d v="2016-12-31T16:59:00"/>
    <x v="462"/>
    <n v="201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  <d v="2015-06-05T13:59:35"/>
    <d v="2015-06-20T13:59:35"/>
    <x v="21"/>
    <n v="20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  <d v="2015-02-04T09:13:47"/>
    <d v="2015-02-17T14:00:00"/>
    <x v="463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  <x v="14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  <d v="2016-07-10T03:42:43"/>
    <d v="2016-08-10T04:00:00"/>
    <x v="464"/>
    <n v="201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  <d v="2016-12-05T03:14:05"/>
    <d v="2017-01-04T03:14:05"/>
    <x v="1"/>
    <n v="201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  <d v="2015-03-23T14:45:31"/>
    <d v="2015-04-23T06:59:00"/>
    <x v="465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  <d v="2015-03-01T15:39:51"/>
    <d v="2015-04-07T07:00:00"/>
    <x v="466"/>
    <n v="201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  <d v="2015-09-09T18:20:28"/>
    <d v="2015-10-06T22:59:00"/>
    <x v="467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  <d v="2015-10-15T16:49:31"/>
    <d v="2015-11-14T17:49:31"/>
    <x v="171"/>
    <n v="201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  <d v="2015-10-01T10:53:17"/>
    <d v="2015-10-19T11:00:00"/>
    <x v="468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  <d v="2015-06-29T13:44:57"/>
    <d v="2015-07-29T17:00:00"/>
    <x v="469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  <d v="2016-02-23T01:12:53"/>
    <d v="2016-03-14T00:12:53"/>
    <x v="146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  <d v="2016-04-01T17:55:58"/>
    <d v="2016-05-01T17:55:58"/>
    <x v="1"/>
    <n v="201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  <d v="2016-03-29T16:20:32"/>
    <d v="2016-04-28T16:20:32"/>
    <x v="1"/>
    <n v="201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  <d v="2015-06-14T19:32:39"/>
    <d v="2015-07-14T19:32:39"/>
    <x v="1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  <x v="470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  <d v="2015-07-10T17:59:38"/>
    <d v="2015-07-21T03:00:00"/>
    <x v="471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  <x v="13"/>
    <n v="201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  <d v="2016-07-15T10:35:20"/>
    <d v="2016-07-31T11:00:00"/>
    <x v="472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  <d v="2017-01-12T04:40:05"/>
    <d v="2017-03-13T03:40:05"/>
    <x v="82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  <d v="2016-06-22T15:58:28"/>
    <d v="2016-07-21T17:30:00"/>
    <x v="473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  <d v="2014-11-04T10:58:54"/>
    <d v="2014-12-04T10:58:54"/>
    <x v="1"/>
    <n v="201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  <d v="2016-01-18T12:04:39"/>
    <d v="2016-02-17T12:04:39"/>
    <x v="1"/>
    <n v="2016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  <d v="2016-08-29T14:43:32"/>
    <d v="2016-10-08T14:43:32"/>
    <x v="4"/>
    <n v="201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  <d v="2015-09-10T21:11:08"/>
    <d v="2015-10-15T21:11:08"/>
    <x v="6"/>
    <n v="201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d v="2016-07-05T16:00:50"/>
    <d v="2016-08-19T16:00:50"/>
    <x v="27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d v="2016-10-26T19:15:19"/>
    <d v="2016-11-30T20:15:19"/>
    <x v="153"/>
    <n v="2016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  <d v="2015-03-19T16:52:02"/>
    <d v="2015-04-18T16:52:02"/>
    <x v="1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  <d v="2016-02-02T17:01:54"/>
    <d v="2016-03-03T17:01:54"/>
    <x v="1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  <d v="2016-08-22T16:04:20"/>
    <d v="2016-10-21T16:04:20"/>
    <x v="14"/>
    <n v="201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d v="2015-10-01T11:57:28"/>
    <d v="2015-11-06T01:00:00"/>
    <x v="474"/>
    <n v="20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d v="2016-01-24T23:05:09"/>
    <d v="2016-02-28T23:05:09"/>
    <x v="6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  <d v="2016-05-30T05:39:06"/>
    <d v="2016-07-21T14:00:00"/>
    <x v="475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  <d v="2014-12-12T01:02:52"/>
    <d v="2015-01-11T01:02:52"/>
    <x v="1"/>
    <n v="2014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  <d v="2014-06-26T19:29:25"/>
    <d v="2014-07-11T16:00:00"/>
    <x v="476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  <d v="2016-12-01T16:34:06"/>
    <d v="2016-12-30T23:00:00"/>
    <x v="477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  <d v="2016-11-23T17:58:57"/>
    <d v="2016-12-23T17:58:57"/>
    <x v="1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  <d v="2015-04-21T15:45:25"/>
    <d v="2015-05-21T15:45:25"/>
    <x v="1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  <d v="2016-03-22T16:45:46"/>
    <d v="2016-04-26T06:55:00"/>
    <x v="478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  <d v="2016-09-13T15:12:32"/>
    <d v="2016-10-13T15:12:32"/>
    <x v="1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  <d v="2016-11-30T02:03:55"/>
    <d v="2016-12-30T02:03:55"/>
    <x v="1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  <d v="2014-12-01T19:00:28"/>
    <d v="2015-01-15T19:00:28"/>
    <x v="27"/>
    <n v="2014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  <d v="2015-04-29T16:17:15"/>
    <d v="2015-05-29T16:17:15"/>
    <x v="1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  <d v="2016-08-30T15:25:34"/>
    <d v="2016-10-14T15:25:34"/>
    <x v="27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  <d v="2014-10-23T05:19:05"/>
    <d v="2014-12-02T06:19:05"/>
    <x v="198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  <d v="2016-06-01T06:38:29"/>
    <d v="2016-07-02T04:00:00"/>
    <x v="479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  <d v="2016-07-18T12:05:54"/>
    <d v="2016-08-17T12:05:54"/>
    <x v="1"/>
    <n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d v="2016-12-28T01:26:48"/>
    <d v="2017-01-27T01:26:48"/>
    <x v="1"/>
    <n v="2016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d v="2014-06-16T02:33:45"/>
    <d v="2014-07-16T02:33:45"/>
    <x v="1"/>
    <n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  <d v="2016-02-10T18:34:47"/>
    <d v="2016-03-11T18:34:47"/>
    <x v="1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  <d v="2015-11-05T22:28:22"/>
    <d v="2015-12-05T22:28:22"/>
    <x v="1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  <d v="2014-11-12T20:43:48"/>
    <d v="2014-12-17T20:43:48"/>
    <x v="6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  <d v="2017-02-01T13:51:19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  <d v="2015-07-03T19:17:13"/>
    <d v="2015-08-02T19:17:13"/>
    <x v="1"/>
    <n v="2015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  <d v="2014-10-24T15:31:55"/>
    <d v="2014-12-08T16:31:55"/>
    <x v="125"/>
    <n v="2014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d v="2014-07-16T14:17:33"/>
    <d v="2014-08-15T14:17:33"/>
    <x v="1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  <d v="2016-08-30T14:58:37"/>
    <d v="2016-10-01T14:58:37"/>
    <x v="429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  <d v="2015-06-17T19:35:39"/>
    <d v="2015-07-17T19:35:39"/>
    <x v="1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d v="2016-06-21T12:38:03"/>
    <d v="2016-08-19T03:59:00"/>
    <x v="480"/>
    <n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  <d v="2016-06-01T18:57:19"/>
    <d v="2016-06-30T18:57:19"/>
    <x v="255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  <d v="2014-06-09T19:32:39"/>
    <d v="2014-07-14T19:32:39"/>
    <x v="6"/>
    <n v="2014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  <d v="2013-05-28T01:49:11"/>
    <d v="2013-06-27T01:49:11"/>
    <x v="1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  <d v="2015-02-05T15:18:45"/>
    <d v="2015-03-07T15:18:45"/>
    <x v="1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  <d v="2014-11-20T12:08:53"/>
    <d v="2014-12-18T12:08:53"/>
    <x v="272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  <d v="2015-11-09T07:58:55"/>
    <d v="2015-12-16T06:59:00"/>
    <x v="481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  <d v="2015-11-26T00:18:54"/>
    <d v="2015-12-26T00:18:54"/>
    <x v="1"/>
    <n v="201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  <d v="2016-01-13T17:45:44"/>
    <d v="2016-02-12T17:45:44"/>
    <x v="1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  <d v="2015-07-15T13:52:46"/>
    <d v="2015-09-05T03:59:00"/>
    <x v="482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  <d v="2013-02-04T02:49:48"/>
    <d v="2013-03-11T00:00:00"/>
    <x v="483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  <d v="2016-05-12T19:22:59"/>
    <d v="2016-06-11T19:22:59"/>
    <x v="1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  <d v="2012-10-31T06:06:45"/>
    <d v="2012-11-30T10:00:00"/>
    <x v="484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  <d v="2013-06-05T00:56:00"/>
    <d v="2013-07-05T00:56:00"/>
    <x v="1"/>
    <n v="201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d v="2013-01-30T23:05:37"/>
    <d v="2013-03-01T05:59:00"/>
    <x v="485"/>
    <n v="201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  <d v="2011-05-26T13:42:03"/>
    <d v="2011-06-25T13:42:03"/>
    <x v="1"/>
    <n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  <d v="2011-05-05T19:33:10"/>
    <d v="2011-07-06T19:33:10"/>
    <x v="486"/>
    <n v="2011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  <d v="2012-07-05T21:37:00"/>
    <d v="2012-08-02T21:37:00"/>
    <x v="272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  <d v="2014-05-22T17:12:52"/>
    <d v="2014-06-21T17:12:52"/>
    <x v="1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  <d v="2013-07-09T22:25:31"/>
    <d v="2013-09-07T22:25:31"/>
    <x v="14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  <x v="487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  <d v="2014-11-08T16:41:46"/>
    <d v="2015-01-07T16:41:46"/>
    <x v="488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  <d v="2015-02-14T17:35:52"/>
    <d v="2015-03-16T16:35:52"/>
    <x v="70"/>
    <n v="201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  <d v="2014-10-12T23:54:23"/>
    <d v="2014-11-27T00:54:23"/>
    <x v="73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  <d v="2015-10-15T00:04:10"/>
    <d v="2015-11-14T01:04:10"/>
    <x v="13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  <d v="2015-05-22T04:34:54"/>
    <d v="2015-06-15T04:34:54"/>
    <x v="56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  <d v="2014-03-12T14:15:46"/>
    <d v="2014-04-11T14:15:46"/>
    <x v="1"/>
    <n v="201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  <d v="2013-10-01T00:04:50"/>
    <d v="2013-10-16T00:04:50"/>
    <x v="21"/>
    <n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  <d v="2015-04-07T18:12:22"/>
    <d v="2015-05-07T18:12:22"/>
    <x v="1"/>
    <n v="2015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  <x v="1"/>
    <n v="201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  <d v="2016-11-30T22:50:33"/>
    <d v="2016-12-30T22:50:33"/>
    <x v="1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  <d v="2016-02-24T03:53:08"/>
    <d v="2016-03-25T02:53:08"/>
    <x v="70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  <d v="2016-12-16T01:35:19"/>
    <d v="2017-01-15T01:35:19"/>
    <x v="1"/>
    <n v="2016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  <d v="2016-11-03T16:03:26"/>
    <d v="2016-12-03T17:03:26"/>
    <x v="18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  <d v="2017-01-12T05:16:10"/>
    <d v="2017-02-03T04:11:00"/>
    <x v="489"/>
    <n v="201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  <d v="2016-07-17T18:13:30"/>
    <d v="2016-08-01T18:13:30"/>
    <x v="21"/>
    <n v="201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  <d v="2015-05-06T11:47:56"/>
    <d v="2015-06-05T11:47:56"/>
    <x v="1"/>
    <n v="2015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  <x v="49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  <d v="2016-11-29T05:08:45"/>
    <d v="2016-12-29T05:08:45"/>
    <x v="1"/>
    <n v="201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  <d v="2013-04-06T19:12:16"/>
    <d v="2013-05-06T19:12:16"/>
    <x v="1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  <d v="2016-12-03T01:47:58"/>
    <d v="2016-12-23T01:47:58"/>
    <x v="52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  <d v="2015-06-05T17:38:42"/>
    <d v="2015-07-05T17:38:42"/>
    <x v="1"/>
    <n v="2015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  <d v="2016-03-04T16:32:01"/>
    <d v="2016-04-29T12:11:00"/>
    <x v="491"/>
    <n v="2016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  <d v="2015-06-29T15:31:29"/>
    <d v="2015-07-29T15:31:29"/>
    <x v="1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  <d v="2015-05-02T22:06:35"/>
    <d v="2015-06-03T04:30:00"/>
    <x v="492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  <d v="2016-09-21T14:45:17"/>
    <d v="2016-10-17T16:14:00"/>
    <x v="493"/>
    <n v="201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  <d v="2016-07-14T11:32:37"/>
    <d v="2016-08-13T11:32:37"/>
    <x v="1"/>
    <n v="201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  <d v="2015-03-24T19:16:46"/>
    <d v="2015-04-27T17:12:00"/>
    <x v="494"/>
    <n v="201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  <d v="2015-07-08T15:36:58"/>
    <d v="2015-08-22T04:59:00"/>
    <x v="495"/>
    <n v="2015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  <d v="2016-02-01T03:43:06"/>
    <d v="2016-03-03T03:43:06"/>
    <x v="105"/>
    <n v="201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  <d v="2016-07-02T16:22:03"/>
    <d v="2016-08-01T16:22:03"/>
    <x v="1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  <d v="2017-01-17T03:28:46"/>
    <d v="2017-03-01T03:00:00"/>
    <x v="496"/>
    <n v="2017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  <d v="2016-12-15T21:48:01"/>
    <d v="2017-01-14T21:48:01"/>
    <x v="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  <d v="2015-01-14T23:58:02"/>
    <d v="2015-02-13T23:58:02"/>
    <x v="1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  <d v="2016-09-27T22:01:50"/>
    <d v="2016-10-27T21:19:00"/>
    <x v="497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  <d v="2016-06-05T20:58:54"/>
    <d v="2016-07-05T20:58:54"/>
    <x v="1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  <d v="2014-09-07T00:06:13"/>
    <d v="2014-10-07T00:06:13"/>
    <x v="1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  <d v="2016-05-08T08:11:13"/>
    <d v="2016-06-12T05:30:00"/>
    <x v="498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  <d v="2013-05-05T23:54:34"/>
    <d v="2013-05-26T23:54:34"/>
    <x v="32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  <d v="2015-03-02T01:16:51"/>
    <d v="2015-05-01T00:16:51"/>
    <x v="101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  <d v="2013-06-26T01:30:35"/>
    <d v="2013-07-26T01:30:35"/>
    <x v="1"/>
    <n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  <d v="2015-01-28T12:14:45"/>
    <d v="2015-02-22T12:14:45"/>
    <x v="37"/>
    <n v="201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  <d v="2014-10-29T16:20:01"/>
    <d v="2014-11-28T17:20:01"/>
    <x v="13"/>
    <n v="2014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  <d v="2015-10-20T10:23:27"/>
    <d v="2015-12-12T10:00:00"/>
    <x v="499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  <d v="2014-07-18T12:52:58"/>
    <d v="2014-08-12T12:52:58"/>
    <x v="37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  <d v="2015-10-14T20:55:56"/>
    <d v="2015-11-13T21:55:56"/>
    <x v="18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d v="2014-11-02T03:12:15"/>
    <d v="2015-01-01T04:12:15"/>
    <x v="28"/>
    <n v="2014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d v="2016-04-19T07:38:40"/>
    <d v="2016-06-03T07:38:40"/>
    <x v="27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  <d v="2015-01-09T01:25:00"/>
    <d v="2015-02-06T01:25:00"/>
    <x v="272"/>
    <n v="2015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  <d v="2014-11-04T01:31:39"/>
    <d v="2014-12-04T01:31:39"/>
    <x v="1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  <x v="14"/>
    <n v="2015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  <d v="2016-12-04T06:04:27"/>
    <d v="2017-01-03T06:04:27"/>
    <x v="1"/>
    <n v="2016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  <d v="2015-07-07T16:13:11"/>
    <d v="2015-08-16T16:13:11"/>
    <x v="4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d v="2015-10-22T22:13:39"/>
    <d v="2015-11-21T23:13:39"/>
    <x v="13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  <d v="2015-08-16T03:36:14"/>
    <d v="2015-09-15T11:11:00"/>
    <x v="500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  <d v="2016-01-26T10:57:14"/>
    <d v="2016-02-25T10:57:14"/>
    <x v="1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  <d v="2016-09-09T10:56:59"/>
    <d v="2016-10-09T10:56:59"/>
    <x v="1"/>
    <n v="2016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  <d v="2016-06-03T16:01:26"/>
    <d v="2016-06-28T16:01:26"/>
    <x v="37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  <d v="2015-01-09T21:58:29"/>
    <d v="2015-02-08T21:58:29"/>
    <x v="1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  <d v="2016-08-22T05:45:04"/>
    <d v="2016-09-21T05:45:04"/>
    <x v="1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  <d v="2015-12-02T08:38:51"/>
    <d v="2016-01-01T08:38:51"/>
    <x v="1"/>
    <n v="2015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  <d v="2016-11-02T17:13:22"/>
    <d v="2016-11-15T18:13:22"/>
    <x v="501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d v="2015-03-30T03:09:19"/>
    <d v="2015-04-29T03:09:19"/>
    <x v="1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d v="2015-06-25T09:22:00"/>
    <d v="2015-08-24T09:22:00"/>
    <x v="14"/>
    <n v="2015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  <d v="2016-08-19T20:26:25"/>
    <d v="2016-09-18T20:26:25"/>
    <x v="1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  <d v="2016-03-03T09:06:57"/>
    <d v="2016-04-02T08:06:57"/>
    <x v="23"/>
    <n v="2016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d v="2015-03-11T01:27:22"/>
    <d v="2015-04-10T01:27:22"/>
    <x v="1"/>
    <n v="2015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d v="2014-11-18T19:31:28"/>
    <d v="2014-12-19T19:31:28"/>
    <x v="105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  <d v="2015-10-27T05:03:36"/>
    <d v="2015-11-26T06:03:36"/>
    <x v="18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d v="2015-06-20T18:43:48"/>
    <d v="2015-07-20T18:43:48"/>
    <x v="1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  <d v="2016-10-30T15:01:15"/>
    <d v="2016-12-10T11:00:00"/>
    <x v="502"/>
    <n v="201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  <d v="2015-05-18T18:24:38"/>
    <d v="2015-06-08T15:00:00"/>
    <x v="503"/>
    <n v="201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  <d v="2015-09-11T18:43:40"/>
    <d v="2015-10-11T18:43:40"/>
    <x v="1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  <d v="2016-01-22T08:24:17"/>
    <d v="2016-02-21T08:24:17"/>
    <x v="1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  <d v="2014-06-06T12:45:39"/>
    <d v="2014-07-13T04:59:00"/>
    <x v="504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  <x v="505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  <d v="2015-02-05T19:55:01"/>
    <d v="2015-03-07T19:55:01"/>
    <x v="1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d v="2016-04-26T17:57:43"/>
    <d v="2016-05-26T17:57:43"/>
    <x v="1"/>
    <n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  <d v="2015-07-13T18:22:49"/>
    <d v="2015-09-11T18:22:49"/>
    <x v="14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d v="2016-04-25T15:29:18"/>
    <d v="2016-05-25T15:29:18"/>
    <x v="1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d v="2016-12-03T22:13:29"/>
    <d v="2017-01-02T22:13:29"/>
    <x v="1"/>
    <n v="2016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d v="2015-07-14T20:57:42"/>
    <d v="2015-09-12T20:57:42"/>
    <x v="14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d v="2015-05-15T13:00:55"/>
    <d v="2015-06-14T13:00:55"/>
    <x v="1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d v="2016-04-01T10:44:38"/>
    <d v="2016-04-21T10:44:38"/>
    <x v="52"/>
    <n v="201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d v="2016-06-08T17:32:14"/>
    <d v="2016-07-08T17:32:14"/>
    <x v="1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d v="2015-04-21T22:28:38"/>
    <d v="2015-05-22T05:25:00"/>
    <x v="506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d v="2015-03-23T19:28:25"/>
    <d v="2015-05-10T19:28:25"/>
    <x v="507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d v="2016-01-21T04:06:37"/>
    <d v="2016-02-20T04:06:37"/>
    <x v="1"/>
    <n v="2016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d v="2014-10-19T23:00:59"/>
    <d v="2014-11-19T00:00:59"/>
    <x v="13"/>
    <n v="2014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d v="2014-06-28T16:52:43"/>
    <d v="2014-07-28T16:52:43"/>
    <x v="1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d v="2017-03-01T16:42:27"/>
    <d v="2017-04-15T15:42:27"/>
    <x v="135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  <d v="2016-04-03T20:48:00"/>
    <d v="2016-04-24T21:59:00"/>
    <x v="508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  <d v="2014-07-12T16:08:40"/>
    <d v="2014-09-05T13:39:00"/>
    <x v="509"/>
    <n v="201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  <d v="2016-12-04T16:02:45"/>
    <d v="2017-01-03T16:02:45"/>
    <x v="1"/>
    <n v="201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d v="2015-10-12T21:30:44"/>
    <d v="2015-11-11T22:30:44"/>
    <x v="18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d v="2014-07-11T16:56:00"/>
    <d v="2014-08-11T04:00:00"/>
    <x v="510"/>
    <n v="2014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d v="2015-11-04T04:54:56"/>
    <d v="2015-12-02T17:25:00"/>
    <x v="511"/>
    <n v="201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d v="2014-10-03T21:31:38"/>
    <d v="2014-11-30T23:45:00"/>
    <x v="512"/>
    <n v="201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d v="2014-09-17T15:29:14"/>
    <d v="2014-10-21T00:00:00"/>
    <x v="513"/>
    <n v="20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d v="2013-03-11T15:54:31"/>
    <d v="2013-04-10T15:54:31"/>
    <x v="1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d v="2013-02-21T21:52:18"/>
    <d v="2013-04-07T20:52:18"/>
    <x v="135"/>
    <n v="201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d v="2013-01-17T15:52:38"/>
    <d v="2013-02-16T15:52:38"/>
    <x v="1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d v="2012-02-20T17:37:32"/>
    <d v="2012-03-22T03:00:00"/>
    <x v="514"/>
    <n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d v="2015-12-02T04:07:46"/>
    <d v="2016-01-12T05:00:00"/>
    <x v="515"/>
    <n v="2015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d v="2012-01-25T19:14:45"/>
    <d v="2012-03-25T18:14:45"/>
    <x v="130"/>
    <n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d v="2011-04-13T00:20:49"/>
    <d v="2011-06-12T00:20:49"/>
    <x v="14"/>
    <n v="2011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d v="2013-01-16T14:21:49"/>
    <d v="2013-02-15T14:21:49"/>
    <x v="1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d v="2012-12-07T19:51:03"/>
    <d v="2012-12-28T19:51:03"/>
    <x v="32"/>
    <n v="2012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d v="2015-03-10T22:58:54"/>
    <d v="2015-04-09T22:58:54"/>
    <x v="1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d v="2013-09-16T13:01:43"/>
    <d v="2013-10-16T13:01:43"/>
    <x v="1"/>
    <n v="201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d v="2012-01-31T23:30:39"/>
    <d v="2012-03-01T23:30:39"/>
    <x v="1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d v="2013-08-14T17:28:12"/>
    <d v="2013-09-13T17:28:12"/>
    <x v="1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d v="2014-11-17T17:21:03"/>
    <d v="2014-12-20T04:59:00"/>
    <x v="516"/>
    <n v="201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d v="2011-08-11T01:00:22"/>
    <d v="2011-09-10T01:00:22"/>
    <x v="1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d v="2011-10-24T14:46:44"/>
    <d v="2011-12-23T03:00:00"/>
    <x v="517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d v="2013-04-30T20:55:13"/>
    <d v="2013-05-14T20:55:13"/>
    <x v="60"/>
    <n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d v="2014-04-25T17:53:09"/>
    <d v="2014-05-10T03:59:00"/>
    <x v="518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d v="2013-07-09T22:24:59"/>
    <d v="2013-07-26T17:00:00"/>
    <x v="519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  <d v="2013-10-03T22:09:05"/>
    <d v="2013-11-02T22:09:05"/>
    <x v="1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  <d v="2012-08-15T20:35:36"/>
    <d v="2012-09-07T07:51:00"/>
    <x v="520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  <d v="2016-06-27T04:37:55"/>
    <d v="2016-07-22T04:37:55"/>
    <x v="37"/>
    <n v="2016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d v="2012-05-24T04:49:23"/>
    <d v="2012-07-21T14:51:00"/>
    <x v="521"/>
    <n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  <d v="2015-05-06T19:06:13"/>
    <d v="2015-06-20T19:06:13"/>
    <x v="27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  <d v="2015-01-28T04:02:41"/>
    <d v="2015-02-27T04:02:41"/>
    <x v="1"/>
    <n v="2015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d v="2016-07-03T22:01:11"/>
    <d v="2016-08-02T22:01:11"/>
    <x v="1"/>
    <n v="2016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  <d v="2013-12-06T13:31:00"/>
    <d v="2014-01-05T13:31:00"/>
    <x v="1"/>
    <n v="2013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d v="2012-10-16T14:40:52"/>
    <d v="2012-11-15T15:40:52"/>
    <x v="13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  <d v="2013-09-03T13:27:54"/>
    <d v="2013-10-02T13:27:54"/>
    <x v="255"/>
    <n v="201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  <d v="2014-12-18T17:07:23"/>
    <d v="2015-02-15T15:38:00"/>
    <x v="522"/>
    <n v="201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  <d v="2011-05-19T21:14:06"/>
    <d v="2011-06-18T21:14:06"/>
    <x v="1"/>
    <n v="2011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d v="2013-05-17T20:47:55"/>
    <d v="2013-06-16T20:47:55"/>
    <x v="1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  <d v="2015-03-04T17:20:13"/>
    <d v="2015-04-03T15:38:00"/>
    <x v="523"/>
    <n v="2015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d v="2011-07-28T18:57:11"/>
    <d v="2011-08-27T18:57:11"/>
    <x v="1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d v="2014-07-18T11:24:19"/>
    <d v="2014-09-16T11:24:19"/>
    <x v="14"/>
    <n v="2014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d v="2013-06-19T15:25:22"/>
    <d v="2013-07-31T19:43:00"/>
    <x v="52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  <d v="2014-07-20T23:36:18"/>
    <d v="2014-09-03T23:36:18"/>
    <x v="27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  <d v="2016-06-06T00:10:33"/>
    <d v="2016-08-05T00:10:33"/>
    <x v="14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  <d v="2013-04-01T21:42:37"/>
    <d v="2013-05-01T21:42:37"/>
    <x v="1"/>
    <n v="201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  <d v="2015-06-08T14:00:23"/>
    <d v="2015-07-08T14:00:23"/>
    <x v="1"/>
    <n v="2015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  <d v="2016-02-26T13:01:20"/>
    <d v="2016-03-25T22:00:00"/>
    <x v="525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  <d v="2016-08-24T08:20:01"/>
    <d v="2016-10-23T08:20:01"/>
    <x v="14"/>
    <n v="201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  <d v="2014-05-13T15:47:04"/>
    <d v="2014-06-10T08:33:00"/>
    <x v="526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  <d v="2016-02-14T10:38:23"/>
    <d v="2016-03-22T20:01:00"/>
    <x v="527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  <d v="2014-06-24T18:51:44"/>
    <d v="2014-07-24T18:51:44"/>
    <x v="1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d v="2010-03-17T10:48:29"/>
    <d v="2010-05-15T08:10:00"/>
    <x v="528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  <d v="2014-05-27T14:44:41"/>
    <d v="2014-06-27T14:44:41"/>
    <x v="105"/>
    <n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  <d v="2017-01-16T12:48:05"/>
    <d v="2017-02-14T22:59:00"/>
    <x v="529"/>
    <n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  <d v="2014-06-19T09:14:38"/>
    <d v="2014-07-19T09:14:38"/>
    <x v="1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  <d v="2015-10-19T14:00:04"/>
    <d v="2015-11-18T15:00:04"/>
    <x v="13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  <d v="2017-01-06T16:25:39"/>
    <d v="2017-02-05T16:25:39"/>
    <x v="1"/>
    <n v="201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  <d v="2014-06-16T15:17:46"/>
    <d v="2014-07-16T15:17:46"/>
    <x v="1"/>
    <n v="2014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  <d v="2015-08-18T14:20:40"/>
    <d v="2015-09-27T14:20:40"/>
    <x v="4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  <d v="2016-02-15T06:04:57"/>
    <d v="2016-03-16T05:04:57"/>
    <x v="70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  <d v="2016-09-06T11:11:32"/>
    <d v="2016-10-06T14:00:00"/>
    <x v="530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  <d v="2014-11-05T13:35:53"/>
    <d v="2014-12-06T06:00:00"/>
    <x v="531"/>
    <n v="2014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  <d v="2014-05-01T19:40:52"/>
    <d v="2014-05-31T19:40:52"/>
    <x v="1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  <d v="2014-05-23T17:48:03"/>
    <d v="2014-06-20T21:59:00"/>
    <x v="532"/>
    <n v="2014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  <d v="2014-11-12T20:35:13"/>
    <d v="2014-12-19T04:00:00"/>
    <x v="533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  <d v="2016-05-03T04:01:31"/>
    <d v="2016-06-07T04:01:31"/>
    <x v="6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  <d v="2014-09-17T19:55:39"/>
    <d v="2014-10-17T19:55:39"/>
    <x v="1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  <d v="2014-11-21T18:01:56"/>
    <d v="2014-12-23T00:00:00"/>
    <x v="534"/>
    <n v="2014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  <d v="2017-01-21T12:01:30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d v="2016-07-19T16:52:18"/>
    <d v="2016-08-18T16:52:18"/>
    <x v="1"/>
    <n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  <d v="2015-12-01T06:37:27"/>
    <d v="2016-01-19T06:37:27"/>
    <x v="535"/>
    <n v="2015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  <d v="2017-02-14T14:24:46"/>
    <d v="2017-03-14T13:24:46"/>
    <x v="536"/>
    <n v="201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  <d v="2017-01-01T17:35:22"/>
    <d v="2017-02-01T00:00:00"/>
    <x v="537"/>
    <n v="2017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d v="2015-02-17T15:05:20"/>
    <d v="2015-03-19T14:05:20"/>
    <x v="70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  <d v="2015-09-28T18:24:55"/>
    <d v="2015-10-23T18:24:55"/>
    <x v="37"/>
    <n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  <d v="2014-10-29T19:15:26"/>
    <d v="2014-12-01T03:00:00"/>
    <x v="538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  <d v="2016-01-22T11:24:25"/>
    <d v="2016-02-15T15:00:00"/>
    <x v="539"/>
    <n v="2016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  <d v="2016-03-14T00:02:57"/>
    <d v="2016-05-02T03:59:00"/>
    <x v="540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  <d v="2015-08-05T16:11:02"/>
    <d v="2015-09-04T16:11:02"/>
    <x v="1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  <d v="2016-04-24T19:53:51"/>
    <d v="2016-05-23T22:00:00"/>
    <x v="54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  <d v="2015-07-28T19:15:10"/>
    <d v="2015-08-27T19:15:10"/>
    <x v="1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  <d v="2016-07-01T07:33:47"/>
    <d v="2016-08-06T18:00:00"/>
    <x v="542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d v="2014-12-08T18:46:10"/>
    <d v="2015-01-22T18:46:10"/>
    <x v="27"/>
    <n v="2014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  <d v="2016-12-01T22:03:39"/>
    <d v="2017-01-03T22:03:39"/>
    <x v="155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  <d v="2014-10-27T00:10:16"/>
    <d v="2014-11-26T01:15:00"/>
    <x v="543"/>
    <n v="2014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d v="2014-12-01T17:05:38"/>
    <d v="2014-12-31T17:05:38"/>
    <x v="1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  <x v="21"/>
    <n v="20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  <d v="2014-10-23T12:13:54"/>
    <d v="2014-11-22T13:13:54"/>
    <x v="13"/>
    <n v="201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d v="2015-02-18T01:13:44"/>
    <d v="2015-04-01T00:18:00"/>
    <x v="544"/>
    <n v="201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d v="2015-01-27T21:13:54"/>
    <d v="2015-03-02T21:16:00"/>
    <x v="545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  <d v="2014-07-19T05:06:39"/>
    <d v="2014-09-17T05:06:39"/>
    <x v="14"/>
    <n v="201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d v="2017-02-16T10:14:42"/>
    <d v="2017-02-23T10:14:42"/>
    <x v="408"/>
    <n v="201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  <d v="2015-10-09T21:10:20"/>
    <d v="2015-11-08T22:10:20"/>
    <x v="171"/>
    <n v="201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  <d v="2015-10-04T03:15:59"/>
    <d v="2015-11-03T04:15:59"/>
    <x v="18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  <d v="2016-04-12T10:47:14"/>
    <d v="2016-05-12T10:47:14"/>
    <x v="1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d v="2015-04-27T19:47:19"/>
    <d v="2015-05-27T19:47:19"/>
    <x v="1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  <d v="2014-09-10T16:31:48"/>
    <d v="2014-10-01T03:59:00"/>
    <x v="546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d v="2015-08-03T06:47:27"/>
    <d v="2015-09-02T06:47:27"/>
    <x v="1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d v="2015-07-03T06:03:10"/>
    <d v="2015-08-02T06:03:10"/>
    <x v="1"/>
    <n v="201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d v="2015-08-25T14:43:52"/>
    <d v="2015-09-17T17:00:00"/>
    <x v="547"/>
    <n v="201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  <d v="2016-06-04T03:40:24"/>
    <d v="2016-07-04T03:40:24"/>
    <x v="1"/>
    <n v="201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  <x v="105"/>
    <n v="201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  <d v="2015-06-30T09:32:39"/>
    <d v="2015-08-28T12:12:00"/>
    <x v="548"/>
    <n v="201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  <d v="2015-04-14T01:16:39"/>
    <d v="2015-04-29T01:16:39"/>
    <x v="21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  <d v="2014-10-24T00:29:53"/>
    <d v="2014-11-13T01:29:53"/>
    <x v="549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  <d v="2013-10-08T01:00:03"/>
    <d v="2013-11-07T02:00:03"/>
    <x v="18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d v="2009-09-23T13:35:16"/>
    <d v="2009-12-02T00:50:00"/>
    <x v="550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  <d v="2014-01-13T17:49:11"/>
    <d v="2014-03-14T16:49:11"/>
    <x v="130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  <d v="2015-04-27T08:48:29"/>
    <d v="2015-05-28T20:05:00"/>
    <x v="551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  <d v="2011-05-09T17:31:01"/>
    <d v="2011-06-08T17:31:01"/>
    <x v="1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  <d v="2016-06-28T22:00:04"/>
    <d v="2016-07-27T22:00:00"/>
    <x v="552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  <d v="2014-02-01T22:29:05"/>
    <d v="2014-02-17T00:00:00"/>
    <x v="553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  <d v="2014-11-19T01:29:45"/>
    <d v="2014-12-24T01:29:45"/>
    <x v="6"/>
    <n v="2014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d v="2013-04-25T16:18:34"/>
    <d v="2013-05-25T16:18:34"/>
    <x v="1"/>
    <n v="201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  <d v="2016-03-09T19:31:22"/>
    <d v="2016-04-08T18:31:22"/>
    <x v="23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  <d v="2015-05-20T18:28:03"/>
    <d v="2015-06-19T18:28:03"/>
    <x v="1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  <d v="2016-02-04T00:47:39"/>
    <d v="2016-02-28T23:59:00"/>
    <x v="554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  <d v="2017-02-20T00:00:02"/>
    <d v="2017-04-01T03:59:00"/>
    <x v="555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  <d v="2015-01-13T22:15:29"/>
    <d v="2015-02-17T22:15:29"/>
    <x v="6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d v="2014-06-09T12:34:56"/>
    <d v="2014-07-09T12:34:56"/>
    <x v="1"/>
    <n v="201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  <x v="27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  <d v="2012-05-25T20:20:48"/>
    <d v="2012-07-24T20:20:48"/>
    <x v="14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  <d v="2010-08-09T01:34:51"/>
    <d v="2010-09-02T02:00:00"/>
    <x v="556"/>
    <n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  <d v="2013-07-26T23:54:51"/>
    <d v="2013-08-28T23:54:51"/>
    <x v="155"/>
    <n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d v="2012-03-22T01:12:06"/>
    <d v="2012-05-21T01:12:06"/>
    <x v="14"/>
    <n v="2012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  <d v="2015-11-17T10:46:30"/>
    <d v="2015-12-19T10:46:30"/>
    <x v="429"/>
    <n v="201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  <d v="2015-08-30T18:57:33"/>
    <d v="2015-10-26T21:20:00"/>
    <x v="557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  <d v="2014-08-26T21:43:11"/>
    <d v="2014-09-25T21:43:11"/>
    <x v="1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d v="2014-05-20T15:35:01"/>
    <d v="2014-05-30T15:35:01"/>
    <x v="2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  <d v="2016-12-03T21:29:28"/>
    <d v="2016-12-25T11:00:00"/>
    <x v="558"/>
    <n v="201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d v="2015-03-06T02:30:22"/>
    <d v="2015-04-05T01:30:22"/>
    <x v="23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d v="2014-11-13T22:49:25"/>
    <d v="2014-12-13T22:49:25"/>
    <x v="1"/>
    <n v="2014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d v="2015-01-01T05:59:59"/>
    <d v="2015-01-31T20:12:00"/>
    <x v="559"/>
    <n v="201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d v="2015-09-09T23:38:06"/>
    <d v="2015-10-09T23:38:06"/>
    <x v="1"/>
    <n v="2015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  <d v="2015-08-24T20:34:24"/>
    <d v="2015-09-23T20:34:24"/>
    <x v="1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  <d v="2016-03-04T17:25:41"/>
    <d v="2016-04-03T16:25:41"/>
    <x v="207"/>
    <n v="201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d v="2015-02-11T01:44:45"/>
    <d v="2015-03-28T00:44:45"/>
    <x v="392"/>
    <n v="201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d v="2015-01-29T20:17:35"/>
    <d v="2015-02-28T20:17:35"/>
    <x v="1"/>
    <n v="201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  <d v="2016-03-16T17:06:22"/>
    <d v="2016-05-15T16:21:00"/>
    <x v="560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  <d v="2014-05-21T01:12:08"/>
    <d v="2014-06-18T20:13:00"/>
    <x v="561"/>
    <n v="201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  <d v="2014-10-29T10:19:29"/>
    <d v="2014-12-13T11:19:29"/>
    <x v="125"/>
    <n v="2014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d v="2016-08-21T08:29:57"/>
    <d v="2016-09-20T08:29:57"/>
    <x v="1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  <d v="2015-05-27T16:00:58"/>
    <d v="2015-07-26T16:00:58"/>
    <x v="14"/>
    <n v="2015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d v="2016-03-09T12:56:16"/>
    <d v="2016-04-08T11:56:16"/>
    <x v="207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  <d v="2014-06-01T01:22:32"/>
    <d v="2014-07-15T05:11:00"/>
    <x v="562"/>
    <n v="2014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  <d v="2011-04-05T02:13:53"/>
    <d v="2011-05-05T02:13:53"/>
    <x v="1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  <d v="2011-09-02T07:08:37"/>
    <d v="2011-10-14T23:00:00"/>
    <x v="563"/>
    <n v="20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  <d v="2011-11-29T04:04:19"/>
    <d v="2012-01-28T04:04:19"/>
    <x v="14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  <d v="2012-02-06T20:17:15"/>
    <d v="2012-03-17T19:17:15"/>
    <x v="564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  <d v="2011-07-23T00:18:33"/>
    <d v="2011-08-01T07:00:00"/>
    <x v="565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  <d v="2010-12-24T02:40:38"/>
    <d v="2011-03-24T01:40:38"/>
    <x v="566"/>
    <n v="2010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  <d v="2012-05-24T19:24:11"/>
    <d v="2012-06-14T19:24:11"/>
    <x v="32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  <d v="2013-11-29T19:56:26"/>
    <d v="2014-01-01T05:26:00"/>
    <x v="567"/>
    <n v="2013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  <d v="2011-09-10T00:01:49"/>
    <d v="2011-11-02T08:00:00"/>
    <x v="568"/>
    <n v="20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  <d v="2012-11-15T22:11:50"/>
    <d v="2012-12-15T22:11:50"/>
    <x v="1"/>
    <n v="2012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  <d v="2013-05-15T00:00:32"/>
    <d v="2013-06-05T00:00:32"/>
    <x v="32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d v="2012-12-03T20:59:44"/>
    <d v="2013-01-02T20:59:44"/>
    <x v="1"/>
    <n v="2012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  <d v="2012-06-22T01:40:02"/>
    <d v="2012-07-22T01:40:02"/>
    <x v="1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  <d v="2014-06-04T23:32:49"/>
    <d v="2014-08-03T17:00:00"/>
    <x v="569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  <d v="2011-10-29T01:13:16"/>
    <d v="2011-12-13T02:13:16"/>
    <x v="73"/>
    <n v="20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  <d v="2012-10-12T17:10:21"/>
    <d v="2012-11-22T22:00:00"/>
    <x v="570"/>
    <n v="2012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  <d v="2013-09-29T15:56:28"/>
    <d v="2013-11-01T19:00:00"/>
    <x v="571"/>
    <n v="2013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  <d v="2013-01-27T15:42:15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  <d v="2014-08-25T04:28:06"/>
    <d v="2014-09-15T04:28:06"/>
    <x v="32"/>
    <n v="201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  <d v="2013-02-16T08:09:00"/>
    <d v="2013-02-23T08:09:00"/>
    <x v="408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  <d v="2012-04-04T14:33:35"/>
    <d v="2012-05-28T03:59:00"/>
    <x v="572"/>
    <n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  <d v="2014-11-07T07:04:34"/>
    <d v="2014-12-17T07:59:00"/>
    <x v="573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  <d v="2013-06-28T16:31:29"/>
    <d v="2013-08-27T16:31:29"/>
    <x v="14"/>
    <n v="2013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  <x v="4"/>
    <n v="2012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  <d v="2012-08-14T16:47:33"/>
    <d v="2012-09-11T16:47:33"/>
    <x v="272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  <d v="2013-11-01T20:21:07"/>
    <d v="2013-12-01T21:21:07"/>
    <x v="13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  <d v="2012-10-23T16:58:09"/>
    <d v="2012-11-26T04:59:00"/>
    <x v="574"/>
    <n v="2012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  <d v="2014-05-15T17:41:22"/>
    <d v="2014-06-17T17:41:22"/>
    <x v="155"/>
    <n v="201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  <d v="2014-01-06T20:48:53"/>
    <d v="2014-02-20T20:48:53"/>
    <x v="27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  <d v="2012-01-31T20:06:15"/>
    <d v="2012-03-02T06:59:00"/>
    <x v="575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  <d v="2012-09-12T20:37:41"/>
    <d v="2012-10-12T20:37:41"/>
    <x v="1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  <d v="2011-07-26T08:10:54"/>
    <d v="2011-09-24T08:10:54"/>
    <x v="14"/>
    <n v="20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  <d v="2011-12-19T21:12:36"/>
    <d v="2012-01-16T05:00:00"/>
    <x v="576"/>
    <n v="20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  <d v="2011-04-25T04:33:21"/>
    <d v="2011-06-02T05:59:00"/>
    <x v="577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  <d v="2016-05-12T20:51:01"/>
    <d v="2016-07-11T20:51:01"/>
    <x v="14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  <d v="2011-04-30T02:04:48"/>
    <d v="2011-06-12T04:00:00"/>
    <x v="578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  <d v="2009-11-05T18:02:20"/>
    <d v="2009-12-31T23:39:00"/>
    <x v="579"/>
    <n v="2009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  <d v="2013-01-14T16:29:28"/>
    <d v="2013-02-28T21:25:00"/>
    <x v="580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  <d v="2012-02-02T15:39:25"/>
    <d v="2012-03-03T15:39:25"/>
    <x v="1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  <d v="2010-07-20T05:32:35"/>
    <d v="2010-08-03T01:59:00"/>
    <x v="581"/>
    <n v="201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  <d v="2014-11-19T14:19:04"/>
    <d v="2014-12-19T14:19:04"/>
    <x v="1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  <d v="2011-05-25T00:35:27"/>
    <d v="2011-06-14T00:35:27"/>
    <x v="52"/>
    <n v="201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  <d v="2012-08-25T19:46:52"/>
    <d v="2012-09-24T19:46:52"/>
    <x v="1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  <d v="2012-09-23T01:26:00"/>
    <d v="2012-11-22T02:26:00"/>
    <x v="197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  <d v="2013-09-04T14:49:00"/>
    <d v="2013-09-18T14:49:00"/>
    <x v="60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  <d v="2014-07-13T10:48:23"/>
    <d v="2014-08-14T18:11:00"/>
    <x v="582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  <d v="2012-05-10T09:49:37"/>
    <d v="2012-06-09T09:49:37"/>
    <x v="1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  <d v="2011-02-18T16:54:42"/>
    <d v="2011-03-20T15:54:42"/>
    <x v="70"/>
    <n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  <d v="2014-04-08T16:25:55"/>
    <d v="2014-05-23T16:25:55"/>
    <x v="27"/>
    <n v="201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  <d v="2013-09-09T10:27:17"/>
    <d v="2013-10-09T10:27:17"/>
    <x v="1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  <d v="2011-03-23T21:37:00"/>
    <d v="2011-04-26T06:59:00"/>
    <x v="583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  <d v="2013-10-25T11:49:53"/>
    <d v="2013-11-24T12:49:53"/>
    <x v="13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  <d v="2011-03-24T20:01:36"/>
    <d v="2011-04-24T20:01:36"/>
    <x v="105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  <d v="2012-03-19T21:22:40"/>
    <d v="2012-04-18T21:22:40"/>
    <x v="1"/>
    <n v="2012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  <d v="2012-03-06T19:00:20"/>
    <d v="2012-04-05T18:00:20"/>
    <x v="23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  <d v="2012-11-13T22:17:32"/>
    <d v="2012-12-13T22:17:32"/>
    <x v="1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  <d v="2012-04-24T18:46:08"/>
    <d v="2012-05-24T18:46:08"/>
    <x v="1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  <d v="2012-11-10T05:19:27"/>
    <d v="2012-12-18T14:20:00"/>
    <x v="584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  <d v="2013-11-18T21:55:21"/>
    <d v="2013-12-17T12:00:00"/>
    <x v="585"/>
    <n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  <d v="2016-03-30T16:39:10"/>
    <d v="2016-04-30T21:59:00"/>
    <x v="586"/>
    <n v="201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  <d v="2015-12-05T23:57:11"/>
    <d v="2016-01-17T21:00:00"/>
    <x v="587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  <d v="2011-11-01T04:45:36"/>
    <d v="2011-12-31T05:45:36"/>
    <x v="28"/>
    <n v="20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  <x v="1"/>
    <n v="201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  <d v="2012-01-31T18:16:58"/>
    <d v="2012-03-16T03:59:00"/>
    <x v="588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  <d v="2011-01-21T15:35:13"/>
    <d v="2011-02-22T03:00:00"/>
    <x v="589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  <d v="2013-02-26T06:04:33"/>
    <d v="2013-03-28T05:04:33"/>
    <x v="2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  <d v="2014-02-12T01:41:38"/>
    <d v="2014-03-11T06:59:00"/>
    <x v="590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  <d v="2011-10-29T03:35:39"/>
    <d v="2011-11-28T04:35:39"/>
    <x v="18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  <d v="2016-04-01T21:14:36"/>
    <d v="2016-05-31T21:14:36"/>
    <x v="14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  <d v="2010-05-15T22:19:59"/>
    <d v="2010-07-05T04:00:00"/>
    <x v="591"/>
    <n v="201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  <d v="2016-07-02T13:03:34"/>
    <d v="2016-08-01T13:03:34"/>
    <x v="1"/>
    <n v="2016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  <d v="2012-05-05T15:45:30"/>
    <d v="2012-06-04T15:45:30"/>
    <x v="1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  <d v="2015-02-04T21:04:52"/>
    <d v="2015-03-06T21:04:52"/>
    <x v="1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  <d v="2016-07-18T14:31:46"/>
    <d v="2016-08-18T06:59:00"/>
    <x v="592"/>
    <n v="2016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  <d v="2011-09-16T17:35:40"/>
    <d v="2011-10-16T22:03:00"/>
    <x v="593"/>
    <n v="201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  <d v="2012-03-05T17:25:47"/>
    <d v="2012-04-21T03:59:00"/>
    <x v="594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  <d v="2016-02-16T09:46:16"/>
    <d v="2016-04-16T05:59:00"/>
    <x v="595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  <d v="2014-01-23T20:31:11"/>
    <d v="2014-02-06T20:31:11"/>
    <x v="60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  <x v="57"/>
    <n v="2011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  <d v="2014-06-12T18:11:07"/>
    <d v="2014-07-12T18:11:07"/>
    <x v="1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  <d v="2017-02-08T02:54:44"/>
    <d v="2017-03-29T02:00:00"/>
    <x v="596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d v="2017-02-13T05:07:40"/>
    <d v="2017-04-14T04:07:40"/>
    <x v="82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  <d v="2017-03-14T18:45:38"/>
    <d v="2017-04-07T18:45:38"/>
    <x v="56"/>
    <n v="201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  <d v="2017-02-17T19:34:01"/>
    <d v="2017-03-17T18:34:01"/>
    <x v="536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  <d v="2017-02-22T06:00:23"/>
    <d v="2017-03-24T05:00:23"/>
    <x v="70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  <d v="2017-02-26T20:15:19"/>
    <d v="2017-04-27T19:15:19"/>
    <x v="82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  <d v="2017-03-08T01:07:25"/>
    <d v="2017-04-10T20:15:00"/>
    <x v="597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  <d v="2017-03-10T12:49:54"/>
    <d v="2017-04-09T11:49:54"/>
    <x v="207"/>
    <n v="201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  <d v="2017-02-14T22:37:10"/>
    <d v="2017-03-16T21:37:10"/>
    <x v="70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  <d v="2017-03-07T10:20:42"/>
    <d v="2017-04-06T09:20:42"/>
    <x v="23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  <d v="2017-03-01T16:50:08"/>
    <d v="2017-04-03T01:00:00"/>
    <x v="598"/>
    <n v="2017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  <d v="2017-02-22T03:37:47"/>
    <d v="2017-03-26T23:59:00"/>
    <x v="599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  <d v="2017-03-09T22:05:12"/>
    <d v="2017-04-09T20:00:00"/>
    <x v="600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  <d v="2017-02-25T16:04:34"/>
    <d v="2017-03-27T04:36:00"/>
    <x v="601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  <d v="2017-03-07T00:45:14"/>
    <d v="2017-04-10T01:00:00"/>
    <x v="602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d v="2017-03-02T01:40:11"/>
    <d v="2017-04-01T00:40:11"/>
    <x v="23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  <d v="2017-03-11T00:47:28"/>
    <d v="2017-04-09T23:47:28"/>
    <x v="207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d v="2017-03-02T04:59:20"/>
    <d v="2017-03-26T03:33:00"/>
    <x v="603"/>
    <n v="201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  <d v="2017-03-12T20:44:05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  <d v="2017-03-02T01:43:10"/>
    <d v="2017-04-01T04:00:00"/>
    <x v="604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  <d v="2014-12-16T15:56:45"/>
    <d v="2015-01-15T15:56:45"/>
    <x v="1"/>
    <n v="2014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d v="2015-02-28T20:52:30"/>
    <d v="2015-03-30T19:52:30"/>
    <x v="23"/>
    <n v="2015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d v="2015-07-02T06:45:37"/>
    <d v="2015-08-31T06:45:37"/>
    <x v="14"/>
    <n v="201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  <d v="2015-01-17T03:21:13"/>
    <d v="2015-02-16T03:21:13"/>
    <x v="1"/>
    <n v="2015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d v="2015-08-29T00:24:06"/>
    <d v="2015-09-09T16:00:00"/>
    <x v="605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d v="2015-06-24T07:21:12"/>
    <d v="2015-08-23T07:21:12"/>
    <x v="14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  <d v="2016-02-27T17:18:15"/>
    <d v="2016-03-28T16:18:15"/>
    <x v="70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d v="2016-03-22T20:48:26"/>
    <d v="2016-05-01T20:48:26"/>
    <x v="4"/>
    <n v="201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  <d v="2014-07-21T13:31:54"/>
    <d v="2014-08-31T19:39:00"/>
    <x v="606"/>
    <n v="201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  <d v="2015-12-03T14:11:28"/>
    <d v="2016-01-18T13:00:00"/>
    <x v="607"/>
    <n v="2015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  <d v="2014-08-01T15:30:34"/>
    <d v="2014-09-01T15:30:34"/>
    <x v="105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d v="2015-05-01T21:55:53"/>
    <d v="2015-06-30T21:55:53"/>
    <x v="14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  <d v="2014-09-05T19:13:32"/>
    <d v="2014-10-05T19:13:32"/>
    <x v="1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  <d v="2015-04-01T22:02:41"/>
    <d v="2015-05-01T22:02:41"/>
    <x v="1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  <d v="2015-03-01T05:13:05"/>
    <d v="2015-03-31T03:22:00"/>
    <x v="608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  <d v="2016-10-30T13:51:39"/>
    <d v="2016-12-09T14:51:39"/>
    <x v="198"/>
    <n v="2016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  <d v="2016-03-31T23:33:58"/>
    <d v="2016-04-21T04:00:00"/>
    <x v="609"/>
    <n v="20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  <d v="2016-03-31T14:39:09"/>
    <d v="2016-05-14T04:59:00"/>
    <x v="610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  <d v="2014-08-18T12:49:51"/>
    <d v="2014-09-17T12:49:51"/>
    <x v="1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  <d v="2014-10-10T18:47:51"/>
    <d v="2014-11-09T19:47:51"/>
    <x v="13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d v="2015-11-11T11:04:23"/>
    <d v="2015-12-11T11:04:23"/>
    <x v="1"/>
    <n v="2015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d v="2016-02-25T23:03:49"/>
    <d v="2016-04-03T00:10:00"/>
    <x v="611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  <d v="2015-05-05T19:48:35"/>
    <d v="2015-07-01T06:00:00"/>
    <x v="612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  <d v="2014-09-30T22:22:42"/>
    <d v="2014-10-30T22:22:42"/>
    <x v="1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  <d v="2014-07-25T23:14:09"/>
    <d v="2014-08-24T23:14:09"/>
    <x v="1"/>
    <n v="201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  <d v="2014-05-29T22:04:24"/>
    <d v="2014-06-27T22:04:24"/>
    <x v="255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d v="2015-02-09T22:16:17"/>
    <d v="2015-04-05T11:00:00"/>
    <x v="613"/>
    <n v="2015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  <d v="2015-09-21T15:01:14"/>
    <d v="2015-10-21T15:01:14"/>
    <x v="1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d v="2016-04-11T01:15:06"/>
    <d v="2016-06-10T01:15:06"/>
    <x v="14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d v="2015-09-25T02:06:23"/>
    <d v="2015-10-25T02:06:23"/>
    <x v="1"/>
    <n v="2015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d v="2015-05-28T21:45:52"/>
    <d v="2015-06-11T15:00:00"/>
    <x v="614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d v="2015-11-17T16:24:41"/>
    <d v="2016-01-16T05:00:00"/>
    <x v="615"/>
    <n v="2015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d v="2016-09-01T16:12:54"/>
    <d v="2016-09-13T21:30:00"/>
    <x v="616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d v="2015-04-08T00:52:36"/>
    <d v="2015-05-08T00:52:36"/>
    <x v="1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  <x v="1"/>
    <n v="2016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  <d v="2015-10-09T20:40:33"/>
    <d v="2015-11-08T21:40:33"/>
    <x v="13"/>
    <n v="201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  <d v="2015-06-20T22:46:32"/>
    <d v="2015-07-20T22:46:32"/>
    <x v="1"/>
    <n v="2015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  <d v="2014-09-02T20:59:02"/>
    <d v="2014-10-02T20:59:02"/>
    <x v="1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  <d v="2016-03-06T20:58:52"/>
    <d v="2016-05-04T19:58:52"/>
    <x v="617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d v="2015-06-16T19:37:02"/>
    <d v="2015-07-16T19:37:02"/>
    <x v="1"/>
    <n v="2015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  <d v="2015-04-26T15:04:31"/>
    <d v="2015-06-10T15:04:31"/>
    <x v="27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  <d v="2016-12-06T21:02:50"/>
    <d v="2017-01-07T21:00:00"/>
    <x v="618"/>
    <n v="2016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  <d v="2016-08-04T22:12:55"/>
    <d v="2016-08-27T03:59:00"/>
    <x v="619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  <d v="2015-01-22T14:31:17"/>
    <d v="2015-03-08T13:31:17"/>
    <x v="392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  <d v="2016-11-16T06:13:58"/>
    <d v="2016-12-22T02:00:00"/>
    <x v="620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  <d v="2016-10-25T04:14:27"/>
    <d v="2016-11-24T02:00:00"/>
    <x v="621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  <d v="2015-10-15T10:27:10"/>
    <d v="2015-11-13T15:00:00"/>
    <x v="622"/>
    <n v="2015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  <d v="2015-08-03T22:49:03"/>
    <d v="2015-09-02T22:49:03"/>
    <x v="1"/>
    <n v="2015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  <d v="2017-01-23T23:25:21"/>
    <d v="2017-03-01T19:00:00"/>
    <x v="623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d v="2016-03-25T20:05:04"/>
    <d v="2016-04-19T20:05:04"/>
    <x v="37"/>
    <n v="201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  <d v="2015-02-17T18:45:23"/>
    <d v="2015-03-19T17:45:23"/>
    <x v="70"/>
    <n v="2015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  <d v="2016-09-14T06:04:42"/>
    <d v="2016-10-14T06:04:42"/>
    <x v="1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  <d v="2016-02-20T17:59:28"/>
    <d v="2016-03-21T16:59:28"/>
    <x v="23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  <d v="2015-03-04T21:02:33"/>
    <d v="2015-04-03T20:02:33"/>
    <x v="70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  <x v="1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  <d v="2016-07-20T04:01:09"/>
    <d v="2016-08-29T04:01:09"/>
    <x v="4"/>
    <n v="201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  <d v="2016-12-29T19:51:23"/>
    <d v="2017-01-28T19:29:00"/>
    <x v="624"/>
    <n v="201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  <d v="2016-05-15T22:56:32"/>
    <d v="2016-07-14T22:56:32"/>
    <x v="14"/>
    <n v="2016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  <d v="2015-03-05T19:53:49"/>
    <d v="2015-03-25T18:53:49"/>
    <x v="625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d v="2016-02-05T16:08:33"/>
    <d v="2016-02-25T16:08:33"/>
    <x v="52"/>
    <n v="2016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  <d v="2015-07-24T13:37:40"/>
    <d v="2015-09-12T13:37:40"/>
    <x v="78"/>
    <n v="2015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  <x v="1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  <d v="2016-09-23T20:50:40"/>
    <d v="2016-10-23T20:50:40"/>
    <x v="1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  <d v="2014-07-05T11:39:39"/>
    <d v="2014-08-03T11:39:39"/>
    <x v="255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  <d v="2014-07-14T23:31:52"/>
    <d v="2014-08-13T23:31:52"/>
    <x v="1"/>
    <n v="201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d v="2014-08-04T20:38:08"/>
    <d v="2014-08-25T20:38:08"/>
    <x v="32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  <d v="2014-07-04T15:48:04"/>
    <d v="2014-08-03T15:48:04"/>
    <x v="1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  <d v="2014-07-29T13:27:24"/>
    <d v="2014-09-27T13:27:24"/>
    <x v="14"/>
    <n v="201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  <d v="2014-12-14T19:39:19"/>
    <d v="2015-01-13T19:39:19"/>
    <x v="1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  <d v="2014-09-09T18:43:14"/>
    <d v="2014-10-14T18:43:14"/>
    <x v="6"/>
    <n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d v="2014-09-23T23:30:40"/>
    <d v="2014-10-23T23:30:40"/>
    <x v="1"/>
    <n v="2014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  <d v="2014-05-07T17:13:56"/>
    <d v="2014-07-06T17:13:56"/>
    <x v="14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  <d v="2014-12-05T18:14:58"/>
    <d v="2015-01-19T18:14:58"/>
    <x v="27"/>
    <n v="2014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  <d v="2014-10-18T05:14:52"/>
    <d v="2014-11-29T14:59:00"/>
    <x v="626"/>
    <n v="201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  <d v="2014-09-09T23:26:00"/>
    <d v="2014-10-24T23:26:00"/>
    <x v="27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  <d v="2014-09-23T22:57:51"/>
    <d v="2014-10-29T22:57:51"/>
    <x v="260"/>
    <n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d v="2015-01-21T08:34:13"/>
    <d v="2015-02-20T08:34:13"/>
    <x v="1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  <d v="2015-02-10T20:43:15"/>
    <d v="2015-03-27T19:43:15"/>
    <x v="627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  <d v="2016-08-03T16:36:20"/>
    <d v="2016-09-02T16:36:20"/>
    <x v="1"/>
    <n v="201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  <d v="2016-05-03T14:25:10"/>
    <d v="2016-07-02T14:25:10"/>
    <x v="14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  <d v="2016-08-15T14:49:05"/>
    <d v="2016-09-15T14:49:05"/>
    <x v="105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  <d v="2016-01-19T13:48:09"/>
    <d v="2016-02-21T13:48:09"/>
    <x v="155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  <d v="2015-04-21T22:47:58"/>
    <d v="2015-05-21T22:47:58"/>
    <x v="1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  <d v="2014-12-30T15:44:00"/>
    <d v="2015-01-31T03:25:00"/>
    <x v="628"/>
    <n v="2014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  <d v="2014-09-15T03:14:15"/>
    <d v="2014-10-16T00:00:00"/>
    <x v="629"/>
    <n v="201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  <d v="2014-11-15T13:12:57"/>
    <d v="2014-12-15T13:12:57"/>
    <x v="1"/>
    <n v="2014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  <d v="2015-03-05T15:43:57"/>
    <d v="2015-04-04T14:43:57"/>
    <x v="70"/>
    <n v="2015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  <d v="2014-10-01T22:45:42"/>
    <d v="2014-10-31T22:45:42"/>
    <x v="1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  <d v="2014-11-13T06:00:03"/>
    <d v="2015-01-12T06:00:03"/>
    <x v="14"/>
    <n v="2014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  <d v="2015-01-06T16:11:18"/>
    <d v="2015-02-05T16:11:18"/>
    <x v="1"/>
    <n v="2015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  <d v="2014-11-30T17:46:05"/>
    <d v="2015-01-29T17:46:05"/>
    <x v="14"/>
    <n v="2014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  <d v="2015-07-04T00:44:42"/>
    <d v="2015-08-10T06:59:00"/>
    <x v="630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  <d v="2014-10-28T21:24:00"/>
    <d v="2014-11-27T22:24:00"/>
    <x v="13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  <d v="2015-01-07T13:13:42"/>
    <d v="2015-02-11T13:13:42"/>
    <x v="6"/>
    <n v="201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  <d v="2016-09-15T06:55:41"/>
    <d v="2016-10-14T16:00:00"/>
    <x v="631"/>
    <n v="2016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  <d v="2016-05-25T10:32:46"/>
    <d v="2016-07-24T10:32:46"/>
    <x v="14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  <d v="2016-11-15T13:39:49"/>
    <d v="2016-12-15T13:39:49"/>
    <x v="1"/>
    <n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  <d v="2015-12-06T07:50:33"/>
    <d v="2016-02-04T07:50:33"/>
    <x v="14"/>
    <n v="2015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  <d v="2014-10-22T20:13:28"/>
    <d v="2014-11-11T21:13:28"/>
    <x v="549"/>
    <n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  <d v="2016-09-10T14:32:50"/>
    <d v="2016-10-10T14:32:50"/>
    <x v="1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  <d v="2015-11-13T15:51:08"/>
    <d v="2015-12-15T12:10:00"/>
    <x v="632"/>
    <n v="2015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  <d v="2015-06-04T11:20:30"/>
    <d v="2015-06-27T21:59:00"/>
    <x v="633"/>
    <n v="2015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  <d v="2015-01-14T01:43:02"/>
    <d v="2015-02-14T01:43:02"/>
    <x v="105"/>
    <n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  <d v="2015-10-05T16:16:44"/>
    <d v="2015-11-14T17:16:44"/>
    <x v="237"/>
    <n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  <d v="2015-08-31T19:17:38"/>
    <d v="2015-10-02T18:00:00"/>
    <x v="634"/>
    <n v="201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  <d v="2014-08-26T15:19:09"/>
    <d v="2014-09-30T15:19:09"/>
    <x v="6"/>
    <n v="2014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  <d v="2014-08-29T01:38:33"/>
    <d v="2014-09-28T01:38:33"/>
    <x v="1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  <d v="2017-01-07T16:20:30"/>
    <d v="2017-02-11T16:20:30"/>
    <x v="6"/>
    <n v="201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  <d v="2015-01-25T21:47:19"/>
    <d v="2015-03-01T21:47:19"/>
    <x v="6"/>
    <n v="201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  <d v="2014-08-09T21:50:26"/>
    <d v="2014-08-21T21:50:26"/>
    <x v="635"/>
    <n v="2014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  <d v="2014-08-25T10:24:30"/>
    <d v="2014-10-24T04:00:00"/>
    <x v="636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  <d v="2016-06-03T07:38:56"/>
    <d v="2016-07-03T07:38:56"/>
    <x v="1"/>
    <n v="201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d v="2014-07-09T21:20:12"/>
    <d v="2014-08-08T21:20:12"/>
    <x v="1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  <d v="2015-01-29T07:32:16"/>
    <d v="2015-02-28T07:32:16"/>
    <x v="1"/>
    <n v="2015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d v="2015-06-17T21:45:37"/>
    <d v="2015-07-01T21:45:37"/>
    <x v="60"/>
    <n v="2015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  <d v="2016-06-27T21:01:43"/>
    <d v="2016-07-25T19:00:00"/>
    <x v="637"/>
    <n v="20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  <d v="2016-12-01T15:53:27"/>
    <d v="2017-01-30T06:59:00"/>
    <x v="638"/>
    <n v="20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d v="2015-03-04T05:37:30"/>
    <d v="2015-04-03T04:37:30"/>
    <x v="23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  <d v="2014-06-30T18:03:16"/>
    <d v="2014-07-30T18:03:16"/>
    <x v="1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  <d v="2015-03-02T02:01:30"/>
    <d v="2015-04-01T01:01:30"/>
    <x v="23"/>
    <n v="2015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  <d v="2012-01-18T07:39:27"/>
    <d v="2012-03-03T07:39:27"/>
    <x v="27"/>
    <n v="2012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  <d v="2013-12-26T19:07:42"/>
    <d v="2014-01-31T19:01:00"/>
    <x v="639"/>
    <n v="201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  <d v="2012-09-24T16:26:16"/>
    <d v="2012-10-24T16:26:16"/>
    <x v="1"/>
    <n v="201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  <d v="2013-12-18T21:59:27"/>
    <d v="2014-01-08T02:08:00"/>
    <x v="640"/>
    <n v="201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  <d v="2013-06-18T20:01:43"/>
    <d v="2013-07-11T20:01:43"/>
    <x v="57"/>
    <n v="201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  <d v="2014-01-18T22:10:17"/>
    <d v="2014-02-17T22:10:17"/>
    <x v="1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  <d v="2011-01-12T07:49:21"/>
    <d v="2011-03-03T07:49:21"/>
    <x v="78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  <d v="2014-04-07T21:35:30"/>
    <d v="2014-05-09T22:00:00"/>
    <x v="641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  <d v="2010-12-04T02:06:11"/>
    <d v="2011-01-21T22:00:00"/>
    <x v="642"/>
    <n v="201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  <d v="2014-01-25T16:25:07"/>
    <d v="2014-02-24T16:25:07"/>
    <x v="1"/>
    <n v="201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  <d v="2012-04-27T23:54:23"/>
    <d v="2012-05-12T23:54:23"/>
    <x v="21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  <d v="2011-02-02T12:57:07"/>
    <d v="2011-03-04T12:57:07"/>
    <x v="1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  <d v="2013-01-29T01:03:23"/>
    <d v="2013-03-02T07:59:00"/>
    <x v="643"/>
    <n v="201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  <d v="2014-12-15T23:08:15"/>
    <d v="2015-01-24T23:08:15"/>
    <x v="4"/>
    <n v="2014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  <d v="2016-03-01T16:51:11"/>
    <d v="2016-03-31T15:51:11"/>
    <x v="70"/>
    <n v="201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  <d v="2013-01-31T19:25:29"/>
    <d v="2013-02-17T19:25:29"/>
    <x v="64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  <d v="2012-01-18T01:08:55"/>
    <d v="2012-03-18T00:08:55"/>
    <x v="82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  <d v="2011-09-02T18:52:37"/>
    <d v="2011-10-01T03:00:00"/>
    <x v="645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  <d v="2016-09-01T17:19:42"/>
    <d v="2016-10-01T17:19:42"/>
    <x v="1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  <d v="2013-04-18T02:18:30"/>
    <d v="2013-05-07T04:59:00"/>
    <x v="646"/>
    <n v="2013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  <d v="2014-04-16T20:17:25"/>
    <d v="2014-05-20T04:59:00"/>
    <x v="647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  <d v="2015-01-27T15:09:41"/>
    <d v="2015-03-02T05:59:00"/>
    <x v="648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  <d v="2011-01-21T23:52:34"/>
    <d v="2011-02-20T23:52:34"/>
    <x v="1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  <d v="2011-05-03T23:21:54"/>
    <d v="2011-06-11T03:00:00"/>
    <x v="649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  <d v="2016-06-02T07:59:58"/>
    <d v="2016-06-17T04:55:00"/>
    <x v="650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  <d v="2012-11-15T15:36:17"/>
    <d v="2012-12-15T15:36:17"/>
    <x v="1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  <d v="2015-03-31T05:40:32"/>
    <d v="2015-04-21T05:40:32"/>
    <x v="32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  <d v="2011-05-28T18:54:48"/>
    <d v="2011-07-31T06:59:00"/>
    <x v="651"/>
    <n v="20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  <d v="2012-09-17T20:17:39"/>
    <d v="2012-10-17T20:17:39"/>
    <x v="1"/>
    <n v="2012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  <d v="2014-06-10T23:01:40"/>
    <d v="2014-07-10T23:01:40"/>
    <x v="1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  <d v="2014-07-07T21:45:38"/>
    <d v="2014-07-28T01:00:00"/>
    <x v="652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  <d v="2015-03-18T18:30:52"/>
    <d v="2015-04-25T00:00:00"/>
    <x v="653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  <d v="2012-09-25T01:26:57"/>
    <d v="2012-11-14T02:26:57"/>
    <x v="115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  <d v="2013-04-24T00:30:37"/>
    <d v="2013-05-24T00:30:37"/>
    <x v="1"/>
    <n v="201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  <d v="2013-11-22T12:55:40"/>
    <d v="2014-01-06T12:55:40"/>
    <x v="27"/>
    <n v="2013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  <d v="2014-06-27T20:31:12"/>
    <d v="2014-07-18T20:31:12"/>
    <x v="32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  <d v="2014-08-13T18:26:53"/>
    <d v="2014-09-12T18:26:53"/>
    <x v="1"/>
    <n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  <d v="2011-10-17T04:48:41"/>
    <d v="2011-12-16T05:48:41"/>
    <x v="197"/>
    <n v="20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  <d v="2011-08-23T18:28:49"/>
    <d v="2011-09-22T18:28:49"/>
    <x v="1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  <d v="2014-01-16T17:01:24"/>
    <d v="2014-02-06T17:01:24"/>
    <x v="32"/>
    <n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d v="2014-12-27T07:12:21"/>
    <d v="2015-01-26T07:12:21"/>
    <x v="1"/>
    <n v="2014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  <d v="2017-01-20T11:49:34"/>
    <d v="2017-03-08T07:30:00"/>
    <x v="654"/>
    <n v="2017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  <d v="2014-05-13T19:08:05"/>
    <d v="2014-06-12T19:08:05"/>
    <x v="1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  <d v="2014-04-04T17:11:40"/>
    <d v="2014-05-04T17:11:40"/>
    <x v="1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d v="2016-10-02T08:49:07"/>
    <d v="2016-11-06T09:49:07"/>
    <x v="153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  <d v="2017-01-07T05:54:57"/>
    <d v="2017-03-01T04:00:00"/>
    <x v="655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  <d v="2016-10-06T22:11:52"/>
    <d v="2016-11-05T22:11:52"/>
    <x v="1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  <d v="2015-11-20T18:42:05"/>
    <d v="2015-12-15T07:59:00"/>
    <x v="656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d v="2016-12-05T00:04:09"/>
    <d v="2017-01-04T00:04:09"/>
    <x v="1"/>
    <n v="2016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  <d v="2016-01-02T08:32:15"/>
    <d v="2016-01-31T04:17:00"/>
    <x v="657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  <d v="2014-10-11T18:48:21"/>
    <d v="2014-11-20T19:48:21"/>
    <x v="237"/>
    <n v="2014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  <d v="2015-05-31T03:06:42"/>
    <d v="2015-06-30T03:06:42"/>
    <x v="1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  <d v="2015-06-09T14:46:50"/>
    <d v="2015-07-08T16:45:00"/>
    <x v="658"/>
    <n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d v="2016-06-08T23:15:33"/>
    <d v="2016-06-28T23:15:33"/>
    <x v="52"/>
    <n v="201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  <d v="2016-06-07T21:35:08"/>
    <d v="2016-08-06T21:35:08"/>
    <x v="14"/>
    <n v="201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d v="2014-05-17T06:50:05"/>
    <d v="2014-06-16T06:50:05"/>
    <x v="1"/>
    <n v="2014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d v="2015-01-31T00:42:05"/>
    <d v="2015-03-01T00:42:05"/>
    <x v="255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d v="2014-05-14T00:12:35"/>
    <d v="2014-06-13T00:12:35"/>
    <x v="1"/>
    <n v="2014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  <d v="2016-02-13T15:35:29"/>
    <d v="2016-03-14T14:35:29"/>
    <x v="23"/>
    <n v="201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  <d v="2016-03-01T13:36:20"/>
    <d v="2016-03-30T12:36:20"/>
    <x v="659"/>
    <n v="201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  <d v="2015-02-08T03:39:49"/>
    <d v="2015-03-10T02:39:49"/>
    <x v="207"/>
    <n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  <d v="2012-06-07T22:46:52"/>
    <d v="2012-07-10T23:48:00"/>
    <x v="660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  <d v="2012-03-09T22:45:08"/>
    <d v="2012-04-08T21:45:08"/>
    <x v="70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  <d v="2012-10-23T04:45:35"/>
    <d v="2012-11-27T12:00:00"/>
    <x v="661"/>
    <n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  <d v="2012-07-09T02:15:10"/>
    <d v="2012-08-10T22:00:00"/>
    <x v="662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  <d v="2014-10-13T21:45:38"/>
    <d v="2014-11-12T22:45:38"/>
    <x v="13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  <d v="2015-11-15T19:12:12"/>
    <d v="2015-12-03T21:30:00"/>
    <x v="663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  <d v="2010-05-01T05:45:32"/>
    <d v="2010-06-01T04:59:00"/>
    <x v="664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  <d v="2013-01-25T19:02:26"/>
    <d v="2013-03-11T18:02:26"/>
    <x v="135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  <d v="2012-11-15T18:52:08"/>
    <d v="2012-12-15T18:52:08"/>
    <x v="1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  <d v="2010-06-06T19:09:14"/>
    <d v="2010-07-22T06:00:00"/>
    <x v="665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  <d v="2011-05-08T15:18:01"/>
    <d v="2011-06-07T15:18:01"/>
    <x v="1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  <d v="2011-03-30T22:36:25"/>
    <d v="2011-04-16T03:59:00"/>
    <x v="666"/>
    <n v="2011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  <d v="2012-01-12T21:43:03"/>
    <d v="2012-02-12T21:43:03"/>
    <x v="10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  <d v="2015-09-20T17:55:22"/>
    <d v="2015-10-20T17:55:22"/>
    <x v="1"/>
    <n v="2015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  <d v="2012-03-13T17:02:45"/>
    <d v="2012-04-12T17:02:45"/>
    <x v="1"/>
    <n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  <d v="2014-02-10T14:00:06"/>
    <d v="2014-03-04T21:00:00"/>
    <x v="667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  <d v="2015-12-28T04:37:53"/>
    <d v="2016-02-01T18:00:00"/>
    <x v="668"/>
    <n v="2015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  <d v="2015-02-23T22:36:06"/>
    <d v="2015-03-25T21:36:06"/>
    <x v="23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  <d v="2012-09-08T20:55:31"/>
    <d v="2012-10-06T09:59:00"/>
    <x v="669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  <d v="2015-04-22T13:02:09"/>
    <d v="2015-05-22T13:00:00"/>
    <x v="670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  <d v="2015-02-02T18:57:27"/>
    <d v="2015-03-04T18:57:27"/>
    <x v="1"/>
    <n v="2015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  <d v="2016-11-28T18:29:51"/>
    <d v="2017-01-27T18:29:51"/>
    <x v="14"/>
    <n v="2016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  <d v="2015-11-18T16:27:01"/>
    <d v="2016-01-02T16:27:01"/>
    <x v="27"/>
    <n v="201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  <d v="2014-08-08T22:13:14"/>
    <d v="2014-09-07T22:13:14"/>
    <x v="1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  <d v="2016-05-24T16:06:23"/>
    <d v="2016-06-23T16:06:23"/>
    <x v="1"/>
    <n v="201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  <d v="2014-05-08T14:05:25"/>
    <d v="2014-05-23T14:05:25"/>
    <x v="21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  <d v="2016-11-29T22:01:40"/>
    <d v="2016-12-29T22:01:40"/>
    <x v="1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  <d v="2014-09-23T10:17:59"/>
    <d v="2014-10-23T10:17:59"/>
    <x v="1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  <d v="2015-09-17T23:06:57"/>
    <d v="2015-10-31T22:45:00"/>
    <x v="671"/>
    <n v="2015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d v="2014-07-10T00:48:54"/>
    <d v="2014-08-09T00:48:54"/>
    <x v="1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d v="2015-05-05T05:26:00"/>
    <d v="2015-06-04T05:26:00"/>
    <x v="1"/>
    <n v="2015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  <d v="2014-09-08T12:16:18"/>
    <d v="2014-10-08T12:16:18"/>
    <x v="1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d v="2014-10-17T04:11:13"/>
    <d v="2014-11-01T03:59:00"/>
    <x v="672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  <d v="2014-08-13T01:10:22"/>
    <d v="2014-09-02T01:10:22"/>
    <x v="52"/>
    <n v="20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  <d v="2016-10-13T17:12:55"/>
    <d v="2016-11-07T18:12:55"/>
    <x v="673"/>
    <n v="2016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  <d v="2017-01-11T06:28:53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  <d v="2014-07-08T18:57:31"/>
    <d v="2014-08-12T18:57:31"/>
    <x v="6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  <d v="2015-04-19T21:00:49"/>
    <d v="2015-05-19T21:00:49"/>
    <x v="1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  <d v="2015-09-23T21:01:01"/>
    <d v="2015-10-21T23:00:00"/>
    <x v="674"/>
    <n v="2015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  <d v="2012-06-14T05:19:03"/>
    <d v="2012-07-14T05:19:03"/>
    <x v="1"/>
    <n v="201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  <d v="2013-11-12T06:08:27"/>
    <d v="2013-12-12T06:08:27"/>
    <x v="1"/>
    <n v="2013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  <d v="2011-08-17T20:22:12"/>
    <d v="2011-09-27T04:59:00"/>
    <x v="675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  <d v="2013-12-18T18:15:55"/>
    <d v="2014-01-15T19:33:00"/>
    <x v="676"/>
    <n v="201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  <d v="2013-09-18T21:38:08"/>
    <d v="2013-10-11T00:00:00"/>
    <x v="677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  <d v="2010-10-05T22:54:16"/>
    <d v="2010-11-02T00:26:00"/>
    <x v="678"/>
    <n v="201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  <d v="2012-02-21T20:40:39"/>
    <d v="2012-03-08T04:59:00"/>
    <x v="679"/>
    <n v="2012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  <d v="2013-04-07T15:33:14"/>
    <d v="2013-05-07T15:33:14"/>
    <x v="1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  <d v="2011-05-24T00:31:06"/>
    <d v="2011-07-05T00:31:06"/>
    <x v="221"/>
    <n v="2011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  <d v="2013-05-08T13:24:42"/>
    <d v="2013-07-07T13:24:42"/>
    <x v="14"/>
    <n v="2013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  <d v="2012-05-08T21:25:09"/>
    <d v="2012-05-22T03:30:00"/>
    <x v="680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  <d v="2012-01-03T19:26:13"/>
    <d v="2012-01-24T19:26:13"/>
    <x v="32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  <d v="2014-08-28T03:08:27"/>
    <d v="2014-09-27T03:08:27"/>
    <x v="1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  <d v="2011-11-18T20:48:41"/>
    <d v="2011-12-25T05:00:00"/>
    <x v="681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  <d v="2014-05-14T22:22:51"/>
    <d v="2014-06-21T04:59:00"/>
    <x v="682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  <d v="2011-11-05T21:21:10"/>
    <d v="2011-12-06T05:59:00"/>
    <x v="683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  <d v="2012-05-30T02:51:21"/>
    <d v="2012-06-15T03:59:00"/>
    <x v="684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  <d v="2013-06-01T06:13:51"/>
    <d v="2013-07-02T05:00:00"/>
    <x v="685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  <d v="2013-02-08T23:38:28"/>
    <d v="2013-03-10T22:38:28"/>
    <x v="70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  <d v="2011-05-07T12:10:33"/>
    <d v="2011-06-15T03:59:00"/>
    <x v="686"/>
    <n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d v="2014-04-15T06:58:51"/>
    <d v="2014-05-15T06:58:51"/>
    <x v="1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  <d v="2011-04-05T19:52:20"/>
    <d v="2011-07-04T19:52:20"/>
    <x v="459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d v="2016-06-27T06:28:36"/>
    <d v="2016-08-11T06:28:36"/>
    <x v="27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  <d v="2014-04-01T14:01:30"/>
    <d v="2014-05-01T14:01:30"/>
    <x v="1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  <d v="2015-06-02T06:02:38"/>
    <d v="2015-07-12T06:02:38"/>
    <x v="4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  <d v="2014-02-19T03:36:01"/>
    <d v="2014-04-20T02:36:01"/>
    <x v="130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  <d v="2009-10-16T22:02:00"/>
    <d v="2009-11-23T05:59:00"/>
    <x v="687"/>
    <n v="2009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  <d v="2016-04-13T14:30:09"/>
    <d v="2016-06-06T17:02:00"/>
    <x v="688"/>
    <n v="2016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  <d v="2014-06-10T10:09:11"/>
    <d v="2014-07-10T10:09:11"/>
    <x v="1"/>
    <n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d v="2011-03-22T04:21:13"/>
    <d v="2011-04-22T04:21:13"/>
    <x v="105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  <d v="2016-10-08T10:05:37"/>
    <d v="2016-11-07T11:05:37"/>
    <x v="13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  <d v="2013-09-09T14:33:35"/>
    <d v="2013-10-16T14:33:35"/>
    <x v="263"/>
    <n v="201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  <d v="2012-02-02T04:47:45"/>
    <d v="2012-03-02T03:00:00"/>
    <x v="689"/>
    <n v="201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  <d v="2016-01-25T13:56:16"/>
    <d v="2016-03-12T05:00:00"/>
    <x v="690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d v="2012-04-21T06:31:21"/>
    <d v="2012-05-23T19:00:00"/>
    <x v="691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  <d v="2015-03-04T22:10:05"/>
    <d v="2015-04-18T21:10:05"/>
    <x v="392"/>
    <n v="201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  <d v="2012-09-27T02:21:53"/>
    <d v="2012-10-27T02:21:53"/>
    <x v="1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  <d v="2013-02-21T23:42:41"/>
    <d v="2013-03-23T22:42:41"/>
    <x v="70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  <d v="2014-08-20T20:17:40"/>
    <d v="2014-10-01T00:00:00"/>
    <x v="692"/>
    <n v="2014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d v="2014-11-21T08:42:21"/>
    <d v="2014-12-21T08:42:21"/>
    <x v="1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  <d v="2012-08-27T04:40:17"/>
    <d v="2012-10-06T03:59:00"/>
    <x v="693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  <d v="2014-04-13T18:43:56"/>
    <d v="2014-05-13T18:43:56"/>
    <x v="1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  <d v="2014-08-12T10:18:54"/>
    <d v="2014-09-16T10:18:54"/>
    <x v="6"/>
    <n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  <d v="2016-03-23T06:32:52"/>
    <d v="2016-04-22T06:32:52"/>
    <x v="1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  <d v="2011-12-21T02:08:30"/>
    <d v="2012-01-12T01:00:00"/>
    <x v="694"/>
    <n v="20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d v="2014-07-15T12:58:18"/>
    <d v="2014-08-14T12:58:18"/>
    <x v="1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  <d v="2014-04-01T15:55:29"/>
    <d v="2014-05-01T15:55:29"/>
    <x v="1"/>
    <n v="2014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  <d v="2016-11-02T14:05:15"/>
    <d v="2016-12-03T15:05:15"/>
    <x v="695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  <d v="2016-07-06T19:01:08"/>
    <d v="2016-08-05T19:01:08"/>
    <x v="1"/>
    <n v="2016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  <d v="2013-02-19T04:38:21"/>
    <d v="2013-04-20T03:38:21"/>
    <x v="130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d v="2013-10-14T12:01:01"/>
    <d v="2013-11-15T04:00:00"/>
    <x v="696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d v="2012-10-19T00:17:24"/>
    <d v="2012-11-18T01:17:24"/>
    <x v="13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  <d v="2016-06-28T17:21:04"/>
    <d v="2016-08-06T07:00:00"/>
    <x v="697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d v="2013-06-20T08:01:09"/>
    <d v="2013-08-19T08:01:09"/>
    <x v="14"/>
    <n v="201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d v="2013-02-08T18:07:31"/>
    <d v="2013-03-10T18:07:31"/>
    <x v="1"/>
    <n v="2013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  <d v="2013-06-13T21:35:25"/>
    <d v="2013-07-13T21:35:25"/>
    <x v="1"/>
    <n v="2013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  <d v="2015-11-03T05:12:20"/>
    <d v="2015-12-19T07:59:00"/>
    <x v="698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  <d v="2012-05-10T05:24:52"/>
    <d v="2012-06-12T07:00:00"/>
    <x v="699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d v="2015-10-13T11:02:26"/>
    <d v="2015-11-19T04:59:00"/>
    <x v="700"/>
    <n v="2015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  <d v="2016-02-23T13:01:02"/>
    <d v="2016-04-03T12:01:02"/>
    <x v="144"/>
    <n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  <d v="2014-06-09T17:24:25"/>
    <d v="2014-07-09T17:24:25"/>
    <x v="1"/>
    <n v="2014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d v="2016-11-04T14:04:47"/>
    <d v="2016-12-04T15:04:47"/>
    <x v="13"/>
    <n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  <d v="2016-08-11T00:16:58"/>
    <d v="2016-09-02T07:00:00"/>
    <x v="701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  <d v="2014-10-01T18:58:01"/>
    <d v="2014-11-30T19:58:01"/>
    <x v="197"/>
    <n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  <d v="2016-07-04T16:46:11"/>
    <d v="2016-08-02T23:00:00"/>
    <x v="702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  <d v="2016-02-13T10:24:43"/>
    <d v="2016-03-14T09:24:43"/>
    <x v="207"/>
    <n v="201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  <d v="2015-01-30T15:21:16"/>
    <d v="2015-03-01T15:21:16"/>
    <x v="1"/>
    <n v="2015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  <d v="2015-07-21T18:19:02"/>
    <d v="2015-08-20T18:19:02"/>
    <x v="1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  <x v="1"/>
    <n v="2016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d v="2016-01-29T04:42:12"/>
    <d v="2016-02-13T04:42:12"/>
    <x v="21"/>
    <n v="2016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  <d v="2015-06-12T21:26:26"/>
    <d v="2015-07-03T21:26:26"/>
    <x v="32"/>
    <n v="2015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  <d v="2015-01-19T03:26:31"/>
    <d v="2015-02-18T03:26:31"/>
    <x v="1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d v="2015-11-21T14:07:17"/>
    <d v="2015-12-21T14:07:17"/>
    <x v="1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d v="2016-10-08T00:09:02"/>
    <d v="2016-12-07T01:09:02"/>
    <x v="197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  <d v="2015-06-26T21:38:56"/>
    <d v="2015-07-16T21:38:56"/>
    <x v="52"/>
    <n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d v="2014-06-10T19:40:11"/>
    <d v="2014-07-10T19:40:11"/>
    <x v="1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d v="2014-07-27T22:20:12"/>
    <d v="2014-08-26T22:20:12"/>
    <x v="1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  <d v="2014-06-17T02:50:38"/>
    <d v="2014-08-01T02:50:38"/>
    <x v="27"/>
    <n v="2014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  <d v="2014-10-14T11:35:08"/>
    <d v="2014-11-13T12:35:08"/>
    <x v="13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  <d v="2015-12-07T22:50:13"/>
    <d v="2016-01-06T22:50:13"/>
    <x v="1"/>
    <n v="2015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d v="2015-05-12T05:01:56"/>
    <d v="2015-06-12T20:00:00"/>
    <x v="703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  <d v="2016-12-24T17:05:43"/>
    <d v="2017-01-23T17:05:43"/>
    <x v="1"/>
    <n v="2016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  <d v="2010-06-18T03:00:52"/>
    <d v="2010-07-02T23:00:00"/>
    <x v="704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d v="2014-06-10T14:31:03"/>
    <d v="2014-07-10T14:31:03"/>
    <x v="1"/>
    <n v="2014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  <d v="2013-09-18T19:30:18"/>
    <d v="2013-10-16T03:59:00"/>
    <x v="705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  <d v="2014-10-29T12:00:45"/>
    <d v="2014-12-03T13:00:45"/>
    <x v="15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  <d v="2010-06-18T20:06:26"/>
    <d v="2010-08-24T04:00:00"/>
    <x v="706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  <d v="2011-08-06T14:30:22"/>
    <d v="2011-09-19T14:30:22"/>
    <x v="707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  <d v="2016-10-18T07:45:43"/>
    <d v="2016-11-23T08:45:43"/>
    <x v="708"/>
    <n v="201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  <d v="2016-07-19T23:54:51"/>
    <d v="2016-08-18T23:54:51"/>
    <x v="1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  <d v="2015-12-09T08:36:13"/>
    <d v="2016-01-11T23:00:00"/>
    <x v="709"/>
    <n v="2015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d v="2015-01-06T19:44:01"/>
    <d v="2015-02-05T19:44:01"/>
    <x v="1"/>
    <n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  <d v="2016-05-09T23:03:34"/>
    <d v="2016-07-08T23:03:34"/>
    <x v="14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  <d v="2013-02-19T05:08:59"/>
    <d v="2013-03-25T04:08:59"/>
    <x v="395"/>
    <n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  <d v="2011-08-10T21:02:43"/>
    <d v="2011-09-09T21:02:43"/>
    <x v="1"/>
    <n v="201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  <d v="2013-02-07T21:08:19"/>
    <d v="2013-03-09T21:08:19"/>
    <x v="1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d v="2012-02-22T01:22:35"/>
    <d v="2012-03-24T04:00:00"/>
    <x v="710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  <d v="2015-07-14T08:46:49"/>
    <d v="2015-08-13T08:46:49"/>
    <x v="1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  <d v="2016-08-23T17:00:21"/>
    <d v="2016-09-22T17:00:21"/>
    <x v="1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  <d v="2014-04-08T02:20:24"/>
    <d v="2014-05-14T23:04:00"/>
    <x v="711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d v="2014-08-10T01:41:37"/>
    <d v="2014-09-24T01:41:37"/>
    <x v="27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  <d v="2016-05-12T13:39:32"/>
    <d v="2016-06-11T13:39:32"/>
    <x v="1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  <d v="2015-05-12T10:05:53"/>
    <d v="2015-06-11T10:05:53"/>
    <x v="1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  <d v="2012-07-09T23:12:24"/>
    <d v="2012-08-13T03:00:00"/>
    <x v="712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  <d v="2015-05-12T04:25:46"/>
    <d v="2015-06-11T04:25:46"/>
    <x v="1"/>
    <n v="2015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d v="2014-03-06T17:39:45"/>
    <d v="2014-04-21T03:59:00"/>
    <x v="713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  <d v="2015-02-13T19:31:59"/>
    <d v="2015-03-30T18:31:59"/>
    <x v="135"/>
    <n v="2015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  <d v="2010-02-06T22:03:26"/>
    <d v="2010-03-15T21:55:00"/>
    <x v="714"/>
    <n v="201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  <d v="2014-07-28T00:31:21"/>
    <d v="2014-08-27T00:31:21"/>
    <x v="1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  <d v="2012-10-30T23:54:56"/>
    <d v="2012-11-29T23:54:56"/>
    <x v="1"/>
    <n v="201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  <d v="2014-12-02T07:54:13"/>
    <d v="2015-01-09T01:00:00"/>
    <x v="715"/>
    <n v="2014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  <d v="2016-11-15T13:34:34"/>
    <d v="2016-12-15T05:00:00"/>
    <x v="716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d v="2014-03-27T01:58:38"/>
    <d v="2014-04-26T01:58:38"/>
    <x v="1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d v="2015-03-13T03:07:13"/>
    <d v="2015-05-07T06:58:00"/>
    <x v="717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d v="2015-11-03T15:00:07"/>
    <d v="2015-12-19T01:00:00"/>
    <x v="718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  <d v="2014-04-09T20:45:19"/>
    <d v="2014-05-09T20:45:19"/>
    <x v="1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d v="2013-10-31T05:02:33"/>
    <d v="2013-12-30T06:02:33"/>
    <x v="28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  <d v="2013-05-30T06:30:21"/>
    <d v="2013-07-01T18:00:00"/>
    <x v="719"/>
    <n v="2013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  <d v="2016-11-01T10:32:05"/>
    <d v="2016-12-01T04:59:00"/>
    <x v="720"/>
    <n v="201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  <d v="2013-10-31T22:15:03"/>
    <d v="2013-11-15T23:15:03"/>
    <x v="721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d v="2016-10-11T12:37:07"/>
    <d v="2016-11-10T13:37:07"/>
    <x v="13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  <d v="2015-11-23T16:59:34"/>
    <d v="2016-01-22T16:59:34"/>
    <x v="14"/>
    <n v="2015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  <d v="2016-10-18T04:14:37"/>
    <d v="2016-12-11T04:59:00"/>
    <x v="722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  <d v="2015-05-14T16:25:14"/>
    <d v="2015-06-13T16:25:14"/>
    <x v="1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  <d v="2012-06-09T02:07:27"/>
    <d v="2012-07-09T02:07:27"/>
    <x v="1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  <d v="2013-04-23T04:07:24"/>
    <d v="2013-05-23T04:07:24"/>
    <x v="1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  <d v="2015-03-18T21:41:10"/>
    <d v="2015-04-17T00:00:00"/>
    <x v="723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  <d v="2013-04-23T15:38:11"/>
    <d v="2013-05-23T15:38:11"/>
    <x v="1"/>
    <n v="2013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d v="2013-10-28T12:39:23"/>
    <d v="2013-12-02T22:59:00"/>
    <x v="72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  <d v="2015-04-21T01:42:58"/>
    <d v="2015-05-31T01:42:58"/>
    <x v="4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  <d v="2013-11-26T00:32:17"/>
    <d v="2013-12-26T00:32:17"/>
    <x v="1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d v="2016-01-06T02:00:53"/>
    <d v="2016-02-20T02:00:53"/>
    <x v="27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  <d v="2015-10-26T14:49:11"/>
    <d v="2015-11-25T15:49:11"/>
    <x v="18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  <d v="2014-04-02T12:30:10"/>
    <d v="2014-05-02T12:30:10"/>
    <x v="1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  <d v="2014-11-03T16:10:43"/>
    <d v="2014-12-03T04:00:00"/>
    <x v="725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  <d v="2013-03-18T18:15:42"/>
    <d v="2013-04-17T18:15:42"/>
    <x v="1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  <d v="2016-01-27T11:52:12"/>
    <d v="2016-02-26T11:52:12"/>
    <x v="1"/>
    <n v="201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  <d v="2015-01-22T08:53:50"/>
    <d v="2015-03-02T20:00:00"/>
    <x v="726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  <d v="2015-12-23T14:27:34"/>
    <d v="2016-01-31T21:59:00"/>
    <x v="727"/>
    <n v="2015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  <d v="2014-05-24T15:25:50"/>
    <d v="2014-07-23T15:25:50"/>
    <x v="14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d v="2016-12-01T18:20:54"/>
    <d v="2016-12-31T18:20:54"/>
    <x v="1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  <d v="2016-02-23T09:11:38"/>
    <d v="2016-03-24T08:11:38"/>
    <x v="70"/>
    <n v="2016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  <d v="2016-04-12T17:35:01"/>
    <d v="2016-05-15T17:35:01"/>
    <x v="155"/>
    <n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  <d v="2013-04-25T08:45:23"/>
    <d v="2013-05-31T12:00:00"/>
    <x v="728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  <d v="2013-11-25T08:00:29"/>
    <d v="2013-12-25T08:00:29"/>
    <x v="1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d v="2014-07-24T18:31:23"/>
    <d v="2014-08-23T18:31:23"/>
    <x v="1"/>
    <n v="2014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  <d v="2015-04-21T20:29:36"/>
    <d v="2015-05-24T20:29:36"/>
    <x v="155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  <d v="2016-09-20T20:11:55"/>
    <d v="2016-10-20T20:11:55"/>
    <x v="1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  <d v="2015-12-02T23:19:51"/>
    <d v="2016-01-02T23:19:51"/>
    <x v="105"/>
    <n v="2015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  <d v="2016-05-29T15:45:23"/>
    <d v="2016-06-28T15:45:23"/>
    <x v="1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  <d v="2016-08-18T06:41:24"/>
    <d v="2016-10-02T06:41:24"/>
    <x v="27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  <d v="2016-04-07T13:57:12"/>
    <d v="2016-05-07T13:57:12"/>
    <x v="1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d v="2015-03-24T16:01:58"/>
    <d v="2015-05-08T16:01:58"/>
    <x v="27"/>
    <n v="201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  <d v="2016-04-06T19:49:42"/>
    <d v="2016-05-06T19:49:42"/>
    <x v="1"/>
    <n v="2016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  <d v="2013-06-25T16:21:28"/>
    <d v="2013-07-25T16:21:28"/>
    <x v="1"/>
    <n v="2013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  <d v="2014-06-13T21:08:09"/>
    <d v="2014-07-23T21:08:09"/>
    <x v="4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  <d v="2015-04-09T01:01:16"/>
    <d v="2015-06-05T21:00:00"/>
    <x v="729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d v="2016-11-18T18:30:57"/>
    <d v="2016-12-18T18:30:57"/>
    <x v="1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  <d v="2015-05-26T17:03:13"/>
    <d v="2015-06-25T19:00:00"/>
    <x v="730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  <d v="2015-10-12T22:58:20"/>
    <d v="2015-11-11T23:58:20"/>
    <x v="13"/>
    <n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  <d v="2012-04-05T03:45:55"/>
    <d v="2012-05-16T04:59:00"/>
    <x v="731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  <d v="2011-09-25T02:53:16"/>
    <d v="2011-11-24T03:53:16"/>
    <x v="28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  <d v="2012-05-05T17:19:55"/>
    <d v="2012-06-04T17:19:55"/>
    <x v="1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  <d v="2014-04-02T19:59:42"/>
    <d v="2014-05-04T06:59:00"/>
    <x v="732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  <d v="2012-06-15T20:03:07"/>
    <d v="2012-07-15T20:03:07"/>
    <x v="1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  <d v="2011-11-13T16:05:32"/>
    <d v="2011-12-14T04:59:00"/>
    <x v="733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  <d v="2011-08-09T04:54:18"/>
    <d v="2011-09-08T04:54:18"/>
    <x v="1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  <d v="2010-08-05T17:09:12"/>
    <d v="2010-09-11T03:59:00"/>
    <x v="734"/>
    <n v="201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  <d v="2013-06-28T01:49:54"/>
    <d v="2013-08-02T01:49:54"/>
    <x v="6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  <d v="2013-01-25T09:09:15"/>
    <d v="2013-02-24T09:09:15"/>
    <x v="1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  <d v="2011-01-12T07:44:38"/>
    <d v="2011-03-01T20:00:00"/>
    <x v="735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  <d v="2011-08-08T16:58:52"/>
    <d v="2011-10-07T16:58:52"/>
    <x v="14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  <d v="2012-10-23T20:30:32"/>
    <d v="2012-12-22T21:30:32"/>
    <x v="28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  <d v="2012-01-31T00:28:50"/>
    <d v="2012-03-05T03:00:00"/>
    <x v="736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  <d v="2011-08-03T17:36:13"/>
    <d v="2011-10-02T17:36:13"/>
    <x v="14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  <d v="2012-10-10T18:12:15"/>
    <d v="2012-10-26T03:59:00"/>
    <x v="737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  <d v="2011-10-02T14:02:15"/>
    <d v="2011-12-01T15:02:15"/>
    <x v="197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  <d v="2012-02-07T02:43:55"/>
    <d v="2012-03-08T02:43:55"/>
    <x v="1"/>
    <n v="2012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  <d v="2015-06-18T17:54:44"/>
    <d v="2015-07-02T03:40:00"/>
    <x v="738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  <d v="2012-06-14T20:02:21"/>
    <d v="2012-06-30T03:59:00"/>
    <x v="739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  <d v="2011-12-15T03:35:14"/>
    <d v="2012-02-13T03:35:14"/>
    <x v="14"/>
    <n v="20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  <d v="2011-04-05T20:50:48"/>
    <d v="2011-05-05T20:50:48"/>
    <x v="1"/>
    <n v="201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  <d v="2012-10-10T18:07:07"/>
    <d v="2012-11-09T19:07:07"/>
    <x v="18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  <d v="2013-04-30T01:47:14"/>
    <d v="2013-05-31T00:00:00"/>
    <x v="740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  <d v="2014-11-08T18:55:53"/>
    <d v="2014-11-21T04:00:00"/>
    <x v="74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  <d v="2012-12-27T05:09:34"/>
    <d v="2013-01-26T05:09:34"/>
    <x v="1"/>
    <n v="2012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  <d v="2014-10-22T17:03:13"/>
    <d v="2014-11-12T18:03:13"/>
    <x v="80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  <d v="2012-08-14T04:13:00"/>
    <d v="2012-09-10T03:55:00"/>
    <x v="742"/>
    <n v="2012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  <d v="2015-06-05T17:00:17"/>
    <d v="2015-07-05T17:00:17"/>
    <x v="1"/>
    <n v="2015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  <d v="2014-04-30T16:06:09"/>
    <d v="2014-05-28T04:59:00"/>
    <x v="743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  <d v="2011-06-09T04:43:45"/>
    <d v="2011-08-15T01:00:00"/>
    <x v="744"/>
    <n v="2011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  <d v="2013-04-01T22:16:33"/>
    <d v="2013-04-15T22:16:33"/>
    <x v="60"/>
    <n v="201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  <d v="2014-08-19T20:46:16"/>
    <d v="2014-09-23T20:46:16"/>
    <x v="6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  <d v="2010-10-07T19:34:30"/>
    <d v="2010-12-09T04:59:00"/>
    <x v="745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  <d v="2011-01-21T01:56:41"/>
    <d v="2011-02-20T01:56:41"/>
    <x v="1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  <d v="2012-08-15T18:40:03"/>
    <d v="2012-10-02T18:40:03"/>
    <x v="507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  <d v="2015-10-13T01:25:49"/>
    <d v="2015-10-27T04:59:00"/>
    <x v="746"/>
    <n v="2015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d v="2011-06-24T20:08:56"/>
    <d v="2011-07-24T20:08:56"/>
    <x v="1"/>
    <n v="201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  <d v="2012-07-17T03:07:25"/>
    <d v="2012-08-16T03:07:25"/>
    <x v="1"/>
    <n v="2012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  <d v="2013-11-13T23:08:56"/>
    <d v="2014-01-01T23:08:56"/>
    <x v="535"/>
    <n v="2013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  <d v="2016-12-12T17:49:08"/>
    <d v="2017-01-11T17:49:08"/>
    <x v="1"/>
    <n v="2016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  <d v="2016-12-08T07:12:49"/>
    <d v="2017-01-07T07:12:49"/>
    <x v="1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  <x v="747"/>
    <n v="201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  <d v="2010-10-13T00:40:35"/>
    <d v="2010-11-30T05:00:00"/>
    <x v="748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  <d v="2015-07-06T00:33:53"/>
    <d v="2015-08-05T00:33:53"/>
    <x v="1"/>
    <n v="2015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  <d v="2014-11-08T23:21:27"/>
    <d v="2014-12-08T23:21:27"/>
    <x v="1"/>
    <n v="2014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  <d v="2015-02-10T12:07:43"/>
    <d v="2015-03-12T11:07:43"/>
    <x v="207"/>
    <n v="201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  <d v="2014-07-23T18:32:49"/>
    <d v="2014-09-21T18:32:49"/>
    <x v="14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  <d v="2016-02-09T00:35:00"/>
    <d v="2016-03-10T00:35:00"/>
    <x v="1"/>
    <n v="201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  <d v="2014-07-12T02:04:23"/>
    <d v="2014-08-16T02:04:23"/>
    <x v="6"/>
    <n v="2014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  <d v="2015-06-12T04:58:11"/>
    <d v="2015-07-12T04:58:11"/>
    <x v="1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  <d v="2014-01-04T11:41:32"/>
    <d v="2014-02-03T11:41:32"/>
    <x v="1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  <d v="2011-03-17T02:19:59"/>
    <d v="2011-04-24T06:59:00"/>
    <x v="749"/>
    <n v="2011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  <d v="2013-03-28T21:16:31"/>
    <d v="2013-04-27T21:16:31"/>
    <x v="1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  <d v="2012-09-04T23:07:13"/>
    <d v="2012-10-04T23:07:13"/>
    <x v="1"/>
    <n v="2012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  <d v="2013-09-19T12:13:06"/>
    <d v="2013-10-19T12:13:06"/>
    <x v="1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  <d v="2014-11-05T18:30:29"/>
    <d v="2014-12-05T18:30:29"/>
    <x v="1"/>
    <n v="2014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  <d v="2013-10-10T00:18:59"/>
    <d v="2013-11-09T01:18:59"/>
    <x v="13"/>
    <n v="2013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  <d v="2016-10-04T18:00:08"/>
    <d v="2016-11-03T18:00:08"/>
    <x v="1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  <d v="2012-12-12T20:00:24"/>
    <d v="2013-01-11T20:00:24"/>
    <x v="1"/>
    <n v="2012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d v="2014-10-15T05:39:19"/>
    <d v="2014-11-14T06:39:19"/>
    <x v="18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  <d v="2015-12-02T16:50:10"/>
    <d v="2015-12-30T16:50:10"/>
    <x v="27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  <d v="2010-06-03T21:16:52"/>
    <d v="2010-07-21T19:00:00"/>
    <x v="750"/>
    <n v="201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  <d v="2013-08-13T13:07:20"/>
    <d v="2013-09-14T13:07:20"/>
    <x v="429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  <d v="2013-10-28T05:41:54"/>
    <d v="2013-11-27T06:41:54"/>
    <x v="13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d v="2016-01-28T16:18:30"/>
    <d v="2016-02-11T16:18:30"/>
    <x v="60"/>
    <n v="201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  <d v="2014-10-15T07:05:48"/>
    <d v="2014-11-16T08:05:48"/>
    <x v="409"/>
    <n v="2014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  <x v="23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d v="2010-06-26T00:35:56"/>
    <d v="2010-07-31T00:00:00"/>
    <x v="751"/>
    <n v="201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  <d v="2016-06-13T06:49:59"/>
    <d v="2016-07-13T06:49:59"/>
    <x v="1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  <d v="2016-05-30T20:20:14"/>
    <d v="2016-06-29T20:20:14"/>
    <x v="1"/>
    <n v="201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  <d v="2014-02-13T19:58:29"/>
    <d v="2014-03-15T18:58:29"/>
    <x v="23"/>
    <n v="2014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d v="2014-12-01T21:51:58"/>
    <d v="2015-01-10T07:59:00"/>
    <x v="752"/>
    <n v="2014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  <d v="2014-01-08T15:10:27"/>
    <d v="2014-01-28T15:10:27"/>
    <x v="52"/>
    <n v="2014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  <d v="2016-03-01T17:56:25"/>
    <d v="2016-03-31T16:56:25"/>
    <x v="70"/>
    <n v="201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  <d v="2013-08-02T20:30:06"/>
    <d v="2013-09-16T20:30:06"/>
    <x v="27"/>
    <n v="2013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  <d v="2016-11-20T23:33:03"/>
    <d v="2016-12-23T07:59:00"/>
    <x v="753"/>
    <n v="201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  <d v="2012-12-21T20:29:34"/>
    <d v="2013-02-04T20:29:34"/>
    <x v="27"/>
    <n v="2012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  <d v="2011-06-16T17:32:54"/>
    <d v="2011-07-16T17:32:54"/>
    <x v="1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  <d v="2012-04-19T17:05:05"/>
    <d v="2012-05-19T17:05:05"/>
    <x v="1"/>
    <n v="2012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  <d v="2015-08-24T20:27:39"/>
    <d v="2015-09-23T20:27:39"/>
    <x v="1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  <d v="2014-06-23T18:23:11"/>
    <d v="2014-07-24T18:23:11"/>
    <x v="105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  <d v="2015-04-17T21:35:20"/>
    <d v="2015-06-08T03:50:00"/>
    <x v="754"/>
    <n v="2015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  <d v="2016-05-25T17:13:34"/>
    <d v="2016-06-25T03:59:00"/>
    <x v="755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  <d v="2016-03-09T16:00:35"/>
    <d v="2016-04-08T15:00:35"/>
    <x v="23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  <d v="2014-10-21T20:06:58"/>
    <d v="2014-12-05T21:06:58"/>
    <x v="125"/>
    <n v="2014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  <x v="60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  <d v="2017-01-10T14:24:21"/>
    <d v="2017-02-10T05:00:00"/>
    <x v="756"/>
    <n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  <d v="2017-02-27T16:49:11"/>
    <d v="2017-03-02T16:49:11"/>
    <x v="757"/>
    <n v="2017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  <d v="2015-07-13T18:00:22"/>
    <d v="2015-08-22T18:00:22"/>
    <x v="4"/>
    <n v="2015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  <d v="2015-05-17T22:58:15"/>
    <d v="2015-06-22T05:00:00"/>
    <x v="758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  <d v="2015-03-19T13:55:20"/>
    <d v="2015-04-18T13:55:20"/>
    <x v="1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  <d v="2013-08-09T16:37:23"/>
    <d v="2013-09-10T03:59:00"/>
    <x v="759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  <d v="2016-04-05T13:01:47"/>
    <d v="2016-05-05T13:01:47"/>
    <x v="1"/>
    <n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  <d v="2016-07-14T00:13:06"/>
    <d v="2016-07-21T00:13:06"/>
    <x v="408"/>
    <n v="201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  <d v="2015-04-02T15:11:49"/>
    <d v="2015-05-02T15:11:49"/>
    <x v="1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  <d v="2016-05-12T06:01:07"/>
    <d v="2016-06-06T06:01:07"/>
    <x v="37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  <d v="2016-12-19T15:16:37"/>
    <d v="2017-01-18T15:16:37"/>
    <x v="1"/>
    <n v="2016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  <d v="2015-03-12T04:06:32"/>
    <d v="2015-04-11T04:06:32"/>
    <x v="1"/>
    <n v="2015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  <d v="2015-10-02T16:04:28"/>
    <d v="2015-11-13T17:04:28"/>
    <x v="389"/>
    <n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  <d v="2017-02-07T00:07:33"/>
    <d v="2017-02-21T00:07:33"/>
    <x v="60"/>
    <n v="2017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  <d v="2014-08-28T21:37:05"/>
    <d v="2014-10-02T21:37:05"/>
    <x v="6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  <d v="2017-01-10T08:46:17"/>
    <d v="2017-02-09T05:00:00"/>
    <x v="760"/>
    <n v="201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  <d v="2016-01-11T16:34:01"/>
    <d v="2016-01-25T16:00:00"/>
    <x v="761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  <d v="2013-02-14T08:23:59"/>
    <d v="2013-03-26T08:23:59"/>
    <x v="4"/>
    <n v="201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  <d v="2016-08-01T14:45:43"/>
    <d v="2016-09-07T02:00:00"/>
    <x v="762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  <d v="2015-03-05T05:01:06"/>
    <d v="2015-04-03T03:59:00"/>
    <x v="763"/>
    <n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  <d v="2016-09-20T14:04:01"/>
    <d v="2016-10-25T17:00:00"/>
    <x v="764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  <d v="2016-04-07T18:55:00"/>
    <d v="2016-04-21T22:00:00"/>
    <x v="765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d v="2016-02-17T15:00:04"/>
    <d v="2016-03-23T06:59:00"/>
    <x v="766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  <d v="2017-02-02T20:00:27"/>
    <d v="2017-02-14T20:00:27"/>
    <x v="635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  <d v="2016-11-17T20:25:44"/>
    <d v="2016-12-15T23:00:00"/>
    <x v="767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d v="2016-10-21T09:44:32"/>
    <d v="2016-11-21T04:59:00"/>
    <x v="768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  <d v="2016-02-25T18:11:30"/>
    <d v="2016-03-26T17:11:30"/>
    <x v="23"/>
    <n v="201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  <d v="2015-07-12T18:31:40"/>
    <d v="2015-08-11T18:31:40"/>
    <x v="1"/>
    <n v="201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  <d v="2016-11-01T11:41:42"/>
    <d v="2016-12-02T07:00:00"/>
    <x v="769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  <d v="2015-01-29T14:00:59"/>
    <d v="2015-02-28T14:00:59"/>
    <x v="1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d v="2015-10-15T12:20:00"/>
    <d v="2015-11-14T13:20:00"/>
    <x v="13"/>
    <n v="2015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  <d v="2015-09-15T09:59:58"/>
    <d v="2015-10-15T09:59:58"/>
    <x v="1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  <d v="2015-06-08T15:01:08"/>
    <d v="2015-07-06T03:00:00"/>
    <x v="770"/>
    <n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  <d v="2013-01-02T20:19:25"/>
    <d v="2013-01-16T20:19:25"/>
    <x v="60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  <d v="2012-10-02T20:22:48"/>
    <d v="2012-11-01T20:22:48"/>
    <x v="1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  <d v="2015-08-25T20:38:02"/>
    <d v="2015-09-24T20:38:02"/>
    <x v="1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  <d v="2013-02-07T07:28:39"/>
    <d v="2013-03-09T07:28:39"/>
    <x v="1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  <d v="2012-05-02T19:43:09"/>
    <d v="2012-06-01T19:43:09"/>
    <x v="1"/>
    <n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  <d v="2012-03-29T06:10:24"/>
    <d v="2012-04-16T06:10:24"/>
    <x v="19"/>
    <n v="2012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d v="2013-10-17T04:39:33"/>
    <d v="2013-11-16T05:39:33"/>
    <x v="13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  <d v="2012-02-07T21:10:26"/>
    <d v="2012-04-07T04:00:00"/>
    <x v="771"/>
    <n v="2012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  <d v="2014-04-03T11:30:44"/>
    <d v="2014-04-14T23:00:00"/>
    <x v="772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  <d v="2012-02-17T01:35:10"/>
    <d v="2012-04-14T17:36:00"/>
    <x v="773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  <d v="2014-03-18T18:50:25"/>
    <d v="2014-04-10T06:59:00"/>
    <x v="774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  <d v="2013-10-01T17:56:17"/>
    <d v="2013-11-04T01:00:00"/>
    <x v="775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  <x v="1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  <d v="2014-01-07T19:00:48"/>
    <d v="2014-02-06T19:00:48"/>
    <x v="1"/>
    <n v="201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  <d v="2012-02-19T17:12:52"/>
    <d v="2012-03-13T06:59:00"/>
    <x v="776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  <d v="2015-07-09T18:02:25"/>
    <d v="2015-07-23T18:02:25"/>
    <x v="60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  <d v="2015-10-22T18:38:33"/>
    <d v="2015-11-02T08:00:00"/>
    <x v="777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  <d v="2012-08-06T19:29:43"/>
    <d v="2012-08-29T00:00:00"/>
    <x v="778"/>
    <n v="2012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  <d v="2015-07-20T17:15:12"/>
    <d v="2015-08-19T17:15:12"/>
    <x v="1"/>
    <n v="20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  <d v="2013-06-27T01:27:16"/>
    <d v="2013-07-27T01:27:16"/>
    <x v="1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d v="2016-03-23T16:00:09"/>
    <d v="2016-04-23T00:00:00"/>
    <x v="779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  <d v="2011-12-29T18:54:07"/>
    <d v="2012-01-28T18:54:07"/>
    <x v="1"/>
    <n v="201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  <d v="2015-05-28T15:22:48"/>
    <d v="2015-06-27T15:22:48"/>
    <x v="1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  <d v="2016-10-01T16:01:15"/>
    <d v="2016-10-29T19:00:00"/>
    <x v="780"/>
    <n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  <d v="2014-08-22T19:00:15"/>
    <d v="2014-09-21T19:00:15"/>
    <x v="1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d v="2016-01-12T19:10:22"/>
    <d v="2016-02-12T04:59:00"/>
    <x v="781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  <d v="2013-10-14T19:22:35"/>
    <d v="2013-11-13T20:22:35"/>
    <x v="18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  <d v="2015-07-17T06:40:36"/>
    <d v="2015-08-16T06:40:36"/>
    <x v="1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  <d v="2013-07-29T15:56:31"/>
    <d v="2013-09-03T04:00:00"/>
    <x v="782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  <d v="2014-03-26T21:08:47"/>
    <d v="2014-04-25T21:08:47"/>
    <x v="1"/>
    <n v="2014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  <d v="2013-05-29T21:51:41"/>
    <d v="2013-06-25T05:00:00"/>
    <x v="783"/>
    <n v="201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  <d v="2014-06-16T19:03:28"/>
    <d v="2014-07-19T03:00:00"/>
    <x v="784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  <d v="2015-11-23T09:05:39"/>
    <d v="2015-12-14T00:00:00"/>
    <x v="785"/>
    <n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  <d v="2016-12-06T19:47:27"/>
    <d v="2017-01-05T19:47:27"/>
    <x v="1"/>
    <n v="2016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  <d v="2015-02-27T00:31:51"/>
    <d v="2015-03-28T23:31:51"/>
    <x v="207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  <d v="2016-01-02T14:48:43"/>
    <d v="2016-02-01T14:48:43"/>
    <x v="1"/>
    <n v="201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  <d v="2014-10-03T00:04:43"/>
    <d v="2014-11-12T07:59:00"/>
    <x v="786"/>
    <n v="2014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d v="2017-02-08T14:55:16"/>
    <d v="2017-03-10T14:55:16"/>
    <x v="1"/>
    <n v="201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  <d v="2013-10-25T23:00:14"/>
    <d v="2013-12-01T04:02:00"/>
    <x v="787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d v="2016-03-23T19:49:04"/>
    <d v="2016-04-22T19:49:04"/>
    <x v="1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  <d v="2017-01-31T19:51:40"/>
    <d v="2017-03-02T19:51:40"/>
    <x v="1"/>
    <n v="2017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  <d v="2013-10-22T13:48:53"/>
    <d v="2013-11-27T03:02:00"/>
    <x v="788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  <d v="2017-03-06T18:01:30"/>
    <d v="2017-03-13T03:00:00"/>
    <x v="789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  <d v="2016-10-04T19:39:06"/>
    <d v="2016-10-16T20:30:00"/>
    <x v="790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  <d v="2014-01-21T17:00:17"/>
    <d v="2014-02-21T18:00:00"/>
    <x v="791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  <d v="2015-08-05T19:00:10"/>
    <d v="2015-09-04T19:00:10"/>
    <x v="1"/>
    <n v="201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  <d v="2015-07-15T15:59:25"/>
    <d v="2015-07-29T15:59:25"/>
    <x v="60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  <d v="2016-11-14T21:01:18"/>
    <d v="2016-12-14T21:01:18"/>
    <x v="1"/>
    <n v="201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  <d v="2013-03-03T16:52:45"/>
    <d v="2013-04-02T15:52:45"/>
    <x v="70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  <d v="2016-11-03T00:07:53"/>
    <d v="2016-12-03T01:07:53"/>
    <x v="13"/>
    <n v="201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  <d v="2014-07-26T08:17:57"/>
    <d v="2014-08-16T08:17:57"/>
    <x v="32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  <d v="2016-07-22T07:52:18"/>
    <d v="2016-08-06T07:52:18"/>
    <x v="21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  <d v="2015-10-19T15:09:07"/>
    <d v="2015-11-18T16:09:07"/>
    <x v="13"/>
    <n v="2015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  <d v="2017-01-17T15:32:48"/>
    <d v="2017-01-24T15:32:48"/>
    <x v="408"/>
    <n v="201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  <d v="2016-04-07T22:50:51"/>
    <d v="2016-05-07T22:50:51"/>
    <x v="1"/>
    <n v="201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  <d v="2016-11-08T10:50:46"/>
    <d v="2016-11-22T10:50:46"/>
    <x v="60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  <d v="2016-05-15T22:28:49"/>
    <d v="2016-06-19T23:00:00"/>
    <x v="792"/>
    <n v="201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  <d v="2015-05-12T18:01:27"/>
    <d v="2015-06-11T18:01:27"/>
    <x v="1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  <d v="2016-11-28T19:18:56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  <d v="2014-02-25T00:24:10"/>
    <d v="2014-03-26T23:24:10"/>
    <x v="70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d v="2017-01-24T17:23:40"/>
    <d v="2017-02-14T17:23:40"/>
    <x v="32"/>
    <n v="2017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  <d v="2014-10-14T14:02:38"/>
    <d v="2014-11-18T00:00:00"/>
    <x v="793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  <d v="2015-01-10T19:58:33"/>
    <d v="2015-01-31T19:58:33"/>
    <x v="32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  <d v="2016-05-06T13:58:34"/>
    <d v="2016-05-23T03:00:00"/>
    <x v="794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d v="2016-11-15T20:28:27"/>
    <d v="2016-11-22T20:28:27"/>
    <x v="408"/>
    <n v="201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  <d v="2016-04-09T20:59:52"/>
    <d v="2016-04-27T02:00:00"/>
    <x v="795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  <d v="2014-11-25T19:54:57"/>
    <d v="2014-12-21T01:00:00"/>
    <x v="796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d v="2017-02-10T01:58:35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  <d v="2017-02-10T16:54:23"/>
    <d v="2017-03-07T05:00:00"/>
    <x v="797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  <d v="2016-12-21T20:51:53"/>
    <d v="2017-01-10T21:59:00"/>
    <x v="798"/>
    <n v="2016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  <d v="2016-11-10T00:00:04"/>
    <d v="2016-12-10T00:00:04"/>
    <x v="1"/>
    <n v="201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  <d v="2015-11-07T16:47:16"/>
    <d v="2015-12-07T16:47:16"/>
    <x v="1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d v="2017-02-15T13:10:42"/>
    <d v="2017-03-12T12:10:42"/>
    <x v="799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  <d v="2014-01-24T12:00:57"/>
    <d v="2014-02-23T12:00:57"/>
    <x v="1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d v="2014-11-22T14:47:59"/>
    <d v="2014-12-22T14:47:59"/>
    <x v="1"/>
    <n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  <d v="2013-12-06T15:38:09"/>
    <d v="2014-01-05T15:38:09"/>
    <x v="1"/>
    <n v="2013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  <d v="2012-01-28T16:17:03"/>
    <d v="2012-02-27T16:17:03"/>
    <x v="1"/>
    <n v="201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  <d v="2015-11-30T17:01:07"/>
    <d v="2016-01-03T22:59:00"/>
    <x v="800"/>
    <n v="2015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  <d v="2015-01-16T19:21:39"/>
    <d v="2015-02-04T04:00:00"/>
    <x v="801"/>
    <n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  <d v="2015-08-18T14:59:51"/>
    <d v="2015-09-17T14:59:51"/>
    <x v="1"/>
    <n v="2015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  <d v="2011-05-24T06:51:37"/>
    <d v="2011-07-25T06:50:00"/>
    <x v="802"/>
    <n v="20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  <d v="2015-11-15T04:11:26"/>
    <d v="2016-01-14T04:11:26"/>
    <x v="14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  <d v="2012-03-10T03:00:04"/>
    <d v="2012-05-09T02:00:04"/>
    <x v="130"/>
    <n v="201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  <d v="2011-02-11T19:07:25"/>
    <d v="2011-03-12T04:00:00"/>
    <x v="803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  <d v="2012-05-30T04:27:23"/>
    <d v="2012-06-29T04:27:23"/>
    <x v="1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  <d v="2013-08-08T23:07:34"/>
    <d v="2013-09-06T03:59:00"/>
    <x v="804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  <d v="2014-06-02T16:01:00"/>
    <d v="2014-06-23T16:01:00"/>
    <x v="32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  <d v="2012-06-07T19:51:29"/>
    <d v="2012-06-26T18:00:00"/>
    <x v="805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  <d v="2013-10-24T23:57:40"/>
    <d v="2013-12-06T23:22:00"/>
    <x v="806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  <d v="2009-09-14T06:05:30"/>
    <d v="2009-12-01T17:00:00"/>
    <x v="807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  <d v="2012-03-19T23:26:58"/>
    <d v="2012-04-23T04:00:00"/>
    <x v="808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  <d v="2012-03-19T16:44:36"/>
    <d v="2012-04-18T16:44:36"/>
    <x v="1"/>
    <n v="201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  <d v="2012-08-30T16:59:59"/>
    <d v="2012-09-25T03:59:00"/>
    <x v="80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  <d v="2012-12-21T17:21:20"/>
    <d v="2013-01-20T17:21:20"/>
    <x v="1"/>
    <n v="2012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  <d v="2012-12-27T22:54:16"/>
    <d v="2013-01-26T22:54:16"/>
    <x v="1"/>
    <n v="2012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  <d v="2012-01-19T17:33:46"/>
    <d v="2012-02-23T17:33:46"/>
    <x v="6"/>
    <n v="2012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  <d v="2012-02-09T01:00:49"/>
    <d v="2012-03-14T03:59:00"/>
    <x v="810"/>
    <n v="201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  <d v="2014-02-24T20:10:33"/>
    <d v="2014-03-26T19:10:33"/>
    <x v="70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  <d v="2011-01-22T00:46:49"/>
    <d v="2011-02-06T00:46:49"/>
    <x v="21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  <d v="2012-06-14T17:26:56"/>
    <d v="2012-06-28T17:26:56"/>
    <x v="60"/>
    <n v="2012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  <d v="2013-05-22T03:31:36"/>
    <d v="2013-06-21T03:31:36"/>
    <x v="1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  <d v="2013-11-27T20:50:34"/>
    <d v="2013-12-31T07:00:00"/>
    <x v="811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  <d v="2011-11-03T02:39:56"/>
    <d v="2011-12-13T03:39:56"/>
    <x v="198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  <d v="2010-11-20T19:34:51"/>
    <d v="2011-01-01T04:59:00"/>
    <x v="812"/>
    <n v="201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  <d v="2014-07-14T16:41:12"/>
    <d v="2014-08-08T18:00:00"/>
    <x v="813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  <d v="2012-02-09T04:02:09"/>
    <d v="2012-03-10T04:02:09"/>
    <x v="1"/>
    <n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  <d v="2012-04-05T19:15:33"/>
    <d v="2012-05-05T19:15:28"/>
    <x v="814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  <d v="2014-07-31T23:06:36"/>
    <d v="2014-08-29T01:00:00"/>
    <x v="815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  <d v="2013-02-02T23:42:17"/>
    <d v="2013-03-09T23:42:17"/>
    <x v="6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d v="2013-02-19T19:03:35"/>
    <d v="2013-03-21T18:03:35"/>
    <x v="70"/>
    <n v="2013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  <d v="2014-04-07T00:06:29"/>
    <d v="2014-05-07T00:06:29"/>
    <x v="1"/>
    <n v="20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  <d v="2014-03-18T15:11:18"/>
    <d v="2014-04-18T23:00:00"/>
    <x v="816"/>
    <n v="20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  <d v="2012-04-03T23:00:26"/>
    <d v="2012-05-03T23:00:26"/>
    <x v="1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  <d v="2012-05-08T13:14:17"/>
    <d v="2012-06-07T13:14:17"/>
    <x v="1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  <d v="2012-04-05T17:25:43"/>
    <d v="2012-05-05T17:25:43"/>
    <x v="1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  <d v="2009-09-23T17:24:10"/>
    <d v="2009-12-09T18:24:00"/>
    <x v="817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  <d v="2010-01-14T13:00:49"/>
    <d v="2010-02-15T05:00:00"/>
    <x v="818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d v="2009-08-25T15:26:54"/>
    <d v="2009-09-26T03:59:00"/>
    <x v="819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  <d v="2013-11-15T01:58:05"/>
    <d v="2013-12-15T01:58:05"/>
    <x v="1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  <d v="2014-02-26T19:36:40"/>
    <d v="2014-04-02T18:36:40"/>
    <x v="820"/>
    <n v="20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  <d v="2017-03-05T06:15:01"/>
    <d v="2017-04-04T05:15:01"/>
    <x v="23"/>
    <n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  <d v="2017-03-10T21:29:29"/>
    <d v="2017-04-09T20:29:29"/>
    <x v="23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  <x v="408"/>
    <n v="201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  <d v="2017-02-24T21:14:45"/>
    <d v="2017-03-26T20:14:45"/>
    <x v="23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  <d v="2017-02-28T00:32:11"/>
    <d v="2017-03-29T23:32:11"/>
    <x v="70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  <d v="2017-03-10T00:49:08"/>
    <d v="2017-04-30T17:00:00"/>
    <x v="821"/>
    <n v="20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  <d v="2014-07-22T22:00:40"/>
    <d v="2014-08-26T22:00:40"/>
    <x v="6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  <d v="2015-05-15T18:45:37"/>
    <d v="2015-06-14T18:45:37"/>
    <x v="1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  <d v="2014-06-17T14:59:06"/>
    <d v="2014-07-17T14:59:06"/>
    <x v="1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  <d v="2015-11-24T21:35:43"/>
    <d v="2015-12-25T00:00:00"/>
    <x v="822"/>
    <n v="2015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d v="2014-07-19T00:08:10"/>
    <d v="2014-08-18T00:08:10"/>
    <x v="1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  <d v="2015-01-07T15:04:31"/>
    <d v="2015-02-06T15:04:31"/>
    <x v="1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  <d v="2014-05-08T15:36:30"/>
    <d v="2014-05-29T17:50:00"/>
    <x v="823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  <d v="2014-10-06T16:04:58"/>
    <d v="2014-11-05T17:34:00"/>
    <x v="824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  <d v="2014-05-12T13:44:03"/>
    <d v="2014-06-11T13:44:03"/>
    <x v="1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  <d v="2014-01-27T22:11:35"/>
    <d v="2014-03-08T22:11:35"/>
    <x v="4"/>
    <n v="201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d v="2014-05-27T15:22:23"/>
    <d v="2014-06-26T15:22:23"/>
    <x v="1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  <d v="2014-05-30T21:31:24"/>
    <d v="2014-06-29T21:31:24"/>
    <x v="1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  <d v="2016-11-18T19:11:49"/>
    <d v="2016-12-19T07:59:00"/>
    <x v="825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  <d v="2016-09-30T15:25:38"/>
    <d v="2016-10-30T15:25:38"/>
    <x v="1"/>
    <n v="2016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d v="2015-06-12T19:31:44"/>
    <d v="2015-07-12T19:31:44"/>
    <x v="1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d v="2014-09-15T16:51:10"/>
    <d v="2014-10-06T05:00:00"/>
    <x v="826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  <x v="827"/>
    <n v="2015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  <d v="2016-05-25T17:27:49"/>
    <d v="2016-06-24T17:27:49"/>
    <x v="1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d v="2015-02-25T00:02:36"/>
    <d v="2015-03-31T23:39:00"/>
    <x v="828"/>
    <n v="2015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  <d v="2016-09-02T19:10:31"/>
    <d v="2016-10-17T19:10:31"/>
    <x v="27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  <d v="2016-07-26T14:34:36"/>
    <d v="2016-08-25T14:34:36"/>
    <x v="1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  <d v="2015-12-22T22:22:18"/>
    <d v="2016-02-20T22:22:18"/>
    <x v="14"/>
    <n v="2015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d v="2015-07-13T18:37:08"/>
    <d v="2015-08-11T18:37:08"/>
    <x v="255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d v="2016-12-04T20:12:50"/>
    <d v="2017-01-03T20:12:50"/>
    <x v="1"/>
    <n v="2016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  <d v="2015-03-31T02:25:39"/>
    <d v="2015-04-30T02:25:39"/>
    <x v="1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d v="2015-04-07T15:12:32"/>
    <d v="2015-06-06T15:12:32"/>
    <x v="14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d v="2015-04-09T16:13:42"/>
    <d v="2015-04-21T16:13:42"/>
    <x v="635"/>
    <n v="2015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  <d v="2014-11-11T17:21:00"/>
    <d v="2015-01-10T17:21:00"/>
    <x v="14"/>
    <n v="2014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  <d v="2015-04-02T22:02:16"/>
    <d v="2015-05-02T22:02:16"/>
    <x v="1"/>
    <n v="201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d v="2015-05-06T18:48:24"/>
    <d v="2015-06-05T18:48:24"/>
    <x v="1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d v="2015-09-17T14:52:58"/>
    <d v="2015-10-17T14:52:58"/>
    <x v="1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d v="2014-12-05T22:20:36"/>
    <d v="2015-01-31T00:39:00"/>
    <x v="829"/>
    <n v="2014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  <d v="2015-06-04T15:35:24"/>
    <d v="2015-08-03T15:35:24"/>
    <x v="14"/>
    <n v="2015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d v="2016-01-08T16:58:00"/>
    <d v="2016-02-07T16:58:00"/>
    <x v="1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d v="2016-04-06T20:36:48"/>
    <d v="2016-04-30T22:00:00"/>
    <x v="830"/>
    <n v="2016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  <d v="2014-11-11T16:31:10"/>
    <d v="2014-12-11T16:31:10"/>
    <x v="1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d v="2015-11-14T00:16:40"/>
    <d v="2015-12-29T00:16:40"/>
    <x v="27"/>
    <n v="201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d v="2015-09-01T22:25:56"/>
    <d v="2015-10-26T22:25:56"/>
    <x v="261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d v="2015-12-08T17:40:25"/>
    <d v="2016-01-17T23:00:00"/>
    <x v="831"/>
    <n v="20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  <d v="2015-09-21T12:45:33"/>
    <d v="2015-10-21T12:45:33"/>
    <x v="1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  <d v="2016-02-25T23:16:56"/>
    <d v="2016-04-25T22:16:56"/>
    <x v="130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  <d v="2015-02-28T17:19:25"/>
    <d v="2015-04-14T16:19:25"/>
    <x v="627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d v="2016-01-11T19:30:11"/>
    <d v="2016-02-10T19:30:11"/>
    <x v="1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  <d v="2014-11-18T04:32:21"/>
    <d v="2014-12-18T04:32:21"/>
    <x v="1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d v="2015-05-26T18:39:56"/>
    <d v="2015-06-25T18:39:56"/>
    <x v="1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  <d v="2015-03-25T01:39:31"/>
    <d v="2015-04-24T01:39:31"/>
    <x v="1"/>
    <n v="2015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d v="2015-07-30T15:53:44"/>
    <d v="2015-08-29T15:53:44"/>
    <x v="1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d v="2015-01-13T20:14:20"/>
    <d v="2015-02-12T20:14:20"/>
    <x v="1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d v="2016-08-10T20:03:57"/>
    <d v="2016-09-09T20:03:57"/>
    <x v="1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  <d v="2015-11-10T22:12:46"/>
    <d v="2015-12-10T22:12:46"/>
    <x v="1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d v="2016-10-26T20:53:03"/>
    <d v="2016-11-25T21:53:03"/>
    <x v="18"/>
    <n v="2016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d v="2015-07-28T00:18:50"/>
    <d v="2015-08-26T00:18:50"/>
    <x v="255"/>
    <n v="2015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d v="2015-08-21T00:23:36"/>
    <d v="2015-10-05T00:23:36"/>
    <x v="27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  <d v="2015-09-01T19:02:22"/>
    <d v="2015-10-01T19:02:22"/>
    <x v="1"/>
    <n v="2015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  <d v="2015-03-11T22:27:28"/>
    <d v="2015-04-10T22:27:28"/>
    <x v="1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  <d v="2015-07-10T04:30:03"/>
    <d v="2015-08-04T04:30:03"/>
    <x v="37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  <d v="2015-01-23T01:21:47"/>
    <d v="2015-02-22T01:21:47"/>
    <x v="1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  <d v="2014-10-15T01:37:23"/>
    <d v="2014-11-14T02:37:23"/>
    <x v="18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  <d v="2015-07-06T16:50:32"/>
    <d v="2015-08-05T16:50:32"/>
    <x v="1"/>
    <n v="2015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d v="2014-11-11T20:07:04"/>
    <d v="2015-01-10T20:07:04"/>
    <x v="14"/>
    <n v="201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  <d v="2016-06-07T15:02:20"/>
    <d v="2016-07-22T15:02:20"/>
    <x v="27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  <d v="2014-12-16T20:29:19"/>
    <d v="2015-01-15T19:29:00"/>
    <x v="832"/>
    <n v="201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  <d v="2015-06-24T15:40:52"/>
    <d v="2015-07-25T21:59:00"/>
    <x v="833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d v="2014-11-25T06:17:44"/>
    <d v="2015-01-04T06:17:44"/>
    <x v="4"/>
    <n v="201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  <d v="2015-03-01T19:04:04"/>
    <d v="2015-03-31T18:04:04"/>
    <x v="207"/>
    <n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d v="2015-09-29T02:53:43"/>
    <d v="2015-10-29T02:53:43"/>
    <x v="1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  <d v="2015-07-09T15:33:37"/>
    <d v="2015-08-08T15:33:37"/>
    <x v="1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  <d v="2015-01-27T08:41:33"/>
    <d v="2015-02-26T08:41:33"/>
    <x v="1"/>
    <n v="201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d v="2016-12-13T02:54:47"/>
    <d v="2017-01-10T08:57:00"/>
    <x v="834"/>
    <n v="2016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  <d v="2015-09-15T20:22:38"/>
    <d v="2015-10-15T20:22:38"/>
    <x v="1"/>
    <n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d v="2014-12-03T21:14:16"/>
    <d v="2015-01-02T21:14:16"/>
    <x v="1"/>
    <n v="2014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d v="2015-06-02T21:59:44"/>
    <d v="2015-07-02T21:59:44"/>
    <x v="1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d v="2014-11-13T20:28:26"/>
    <d v="2014-12-18T20:28:26"/>
    <x v="6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d v="2016-03-15T06:26:04"/>
    <d v="2016-04-14T06:26:04"/>
    <x v="1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  <d v="2016-01-05T19:44:56"/>
    <d v="2016-03-05T19:44:56"/>
    <x v="14"/>
    <n v="201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  <d v="2015-04-13T16:18:51"/>
    <d v="2015-05-13T16:18:51"/>
    <x v="1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  <d v="2016-01-30T21:10:58"/>
    <d v="2016-03-30T20:10:58"/>
    <x v="130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d v="2015-12-04T00:56:47"/>
    <d v="2016-01-03T00:56:47"/>
    <x v="1"/>
    <n v="2015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  <d v="2016-08-13T14:02:55"/>
    <d v="2016-09-03T14:02:55"/>
    <x v="32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  <d v="2014-12-10T02:39:50"/>
    <d v="2015-01-19T02:39:50"/>
    <x v="4"/>
    <n v="201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  <d v="2015-03-19T13:48:48"/>
    <d v="2015-04-11T06:00:00"/>
    <x v="835"/>
    <n v="201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  <d v="2014-10-07T03:22:37"/>
    <d v="2014-11-06T04:22:37"/>
    <x v="18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  <d v="2015-07-19T21:01:15"/>
    <d v="2015-08-18T21:01:15"/>
    <x v="1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d v="2015-08-08T09:47:55"/>
    <d v="2015-09-07T09:47:55"/>
    <x v="1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  <d v="2015-07-26T17:34:42"/>
    <d v="2015-08-25T17:34:42"/>
    <x v="1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d v="2016-10-12T17:41:13"/>
    <d v="2016-11-26T18:41:13"/>
    <x v="73"/>
    <n v="2016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  <d v="2014-05-01T02:38:02"/>
    <d v="2014-05-31T23:30:00"/>
    <x v="836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  <d v="2015-07-13T16:41:00"/>
    <d v="2015-08-22T03:59:00"/>
    <x v="837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  <d v="2016-06-15T20:42:26"/>
    <d v="2016-07-15T20:42:26"/>
    <x v="1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d v="2015-01-15T17:42:23"/>
    <d v="2015-03-14T15:00:00"/>
    <x v="838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d v="2014-07-11T21:13:07"/>
    <d v="2014-08-10T21:13:07"/>
    <x v="1"/>
    <n v="2014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d v="2015-01-23T20:34:04"/>
    <d v="2015-03-24T19:34:04"/>
    <x v="101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d v="2014-12-20T17:43:09"/>
    <d v="2015-02-18T17:43:09"/>
    <x v="14"/>
    <n v="2014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  <d v="2014-09-11T00:41:35"/>
    <d v="2014-11-10T01:41:35"/>
    <x v="28"/>
    <n v="2014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d v="2015-01-22T16:29:56"/>
    <d v="2015-02-21T16:29:56"/>
    <x v="1"/>
    <n v="2015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  <d v="2015-02-09T17:23:56"/>
    <d v="2015-03-11T16:23:56"/>
    <x v="207"/>
    <n v="201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d v="2014-12-01T16:54:50"/>
    <d v="2014-12-31T16:54:50"/>
    <x v="1"/>
    <n v="2014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  <d v="2014-09-27T21:25:08"/>
    <d v="2014-10-27T21:25:08"/>
    <x v="1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d v="2016-05-12T21:55:49"/>
    <d v="2016-05-27T22:04:00"/>
    <x v="839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d v="2015-06-09T04:04:52"/>
    <d v="2015-08-08T04:04:52"/>
    <x v="14"/>
    <n v="2015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d v="2016-02-12T07:38:53"/>
    <d v="2016-03-23T06:38:53"/>
    <x v="170"/>
    <n v="2016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d v="2015-02-10T18:49:11"/>
    <d v="2015-03-12T17:49:11"/>
    <x v="23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  <d v="2016-12-30T21:06:06"/>
    <d v="2017-02-05T16:44:00"/>
    <x v="840"/>
    <n v="2016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  <d v="2016-01-13T03:08:24"/>
    <d v="2016-02-12T03:08:24"/>
    <x v="1"/>
    <n v="2016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d v="2016-04-29T02:23:33"/>
    <d v="2016-06-28T02:23:33"/>
    <x v="14"/>
    <n v="2016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d v="2015-02-06T05:14:57"/>
    <d v="2015-03-08T05:14:57"/>
    <x v="1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d v="2016-01-28T21:35:43"/>
    <d v="2016-02-27T21:35:43"/>
    <x v="1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  <d v="2015-06-25T04:27:54"/>
    <d v="2015-08-04T04:27:54"/>
    <x v="4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  <d v="2015-09-05T06:39:46"/>
    <d v="2015-10-05T06:39:46"/>
    <x v="1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d v="2015-11-30T14:46:10"/>
    <d v="2016-01-29T14:46:10"/>
    <x v="14"/>
    <n v="2015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d v="2015-01-27T23:09:48"/>
    <d v="2015-03-17T18:00:00"/>
    <x v="841"/>
    <n v="201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  <d v="2015-10-08T21:57:42"/>
    <d v="2015-12-07T22:57:42"/>
    <x v="197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d v="2015-09-18T19:38:49"/>
    <d v="2015-10-18T19:38:49"/>
    <x v="1"/>
    <n v="2015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  <d v="2016-01-14T21:35:13"/>
    <d v="2016-02-13T21:35:13"/>
    <x v="1"/>
    <n v="2016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  <d v="2015-07-02T03:00:54"/>
    <d v="2015-07-23T04:59:00"/>
    <x v="842"/>
    <n v="2015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  <d v="2015-02-17T16:00:28"/>
    <d v="2015-03-19T15:00:28"/>
    <x v="207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d v="2014-07-16T15:00:22"/>
    <d v="2014-08-15T15:00:22"/>
    <x v="1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  <d v="2016-04-25T18:06:31"/>
    <d v="2016-05-25T18:06:31"/>
    <x v="1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  <d v="2015-08-27T04:33:41"/>
    <d v="2015-09-26T04:33:41"/>
    <x v="1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  <d v="2016-10-27T14:27:51"/>
    <d v="2016-11-26T15:27:51"/>
    <x v="18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  <d v="2016-10-11T11:16:33"/>
    <d v="2016-11-12T04:00:00"/>
    <x v="843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  <d v="2016-08-25T07:35:13"/>
    <d v="2016-08-31T05:36:00"/>
    <x v="844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  <x v="13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  <d v="2014-09-20T01:44:16"/>
    <d v="2014-10-28T03:11:00"/>
    <x v="845"/>
    <n v="201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  <d v="2017-02-13T21:48:10"/>
    <d v="2017-03-05T21:48:10"/>
    <x v="52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  <d v="2015-11-30T20:15:00"/>
    <d v="2015-12-29T23:00:00"/>
    <x v="846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  <d v="2017-01-03T16:36:49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  <d v="2017-02-04T04:50:08"/>
    <d v="2017-03-11T04:50:08"/>
    <x v="6"/>
    <n v="201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  <d v="2016-03-23T18:45:50"/>
    <d v="2016-04-20T18:45:50"/>
    <x v="272"/>
    <n v="201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  <d v="2017-01-26T23:03:59"/>
    <d v="2017-02-25T23:03:59"/>
    <x v="1"/>
    <n v="201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  <d v="2016-02-23T14:27:36"/>
    <d v="2016-03-24T13:27:36"/>
    <x v="70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  <d v="2016-05-05T20:55:18"/>
    <d v="2016-06-09T19:00:00"/>
    <x v="847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  <d v="2016-02-07T15:18:05"/>
    <d v="2016-03-23T14:18:05"/>
    <x v="392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  <d v="2016-11-30T04:29:27"/>
    <d v="2017-01-03T04:17:00"/>
    <x v="848"/>
    <n v="2016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  <d v="2011-08-29T00:18:17"/>
    <d v="2011-10-01T03:00:00"/>
    <x v="849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  <d v="2012-06-29T04:28:16"/>
    <d v="2012-07-19T04:28:16"/>
    <x v="52"/>
    <n v="2012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  <d v="2013-03-08T02:40:25"/>
    <d v="2013-04-16T19:00:00"/>
    <x v="850"/>
    <n v="201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  <d v="2015-09-01T21:36:37"/>
    <d v="2015-09-30T19:29:00"/>
    <x v="851"/>
    <n v="2015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  <d v="2012-08-24T17:15:48"/>
    <d v="2012-09-23T17:15:48"/>
    <x v="1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  <d v="2013-04-09T02:27:33"/>
    <d v="2013-05-09T02:27:33"/>
    <x v="1"/>
    <n v="201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  <d v="2012-04-26T20:58:51"/>
    <d v="2012-05-10T17:00:00"/>
    <x v="852"/>
    <n v="201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  <d v="2012-09-22T03:42:01"/>
    <d v="2012-10-28T05:00:00"/>
    <x v="853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  <d v="2011-01-14T10:18:49"/>
    <d v="2011-02-08T10:18:49"/>
    <x v="37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  <d v="2012-04-24T01:47:35"/>
    <d v="2012-05-24T01:47:35"/>
    <x v="1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  <d v="2011-12-16T23:49:52"/>
    <d v="2012-01-25T23:49:52"/>
    <x v="4"/>
    <n v="2011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  <d v="2010-06-25T02:46:20"/>
    <d v="2010-09-04T01:03:00"/>
    <x v="854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  <d v="2012-10-11T17:57:49"/>
    <d v="2012-11-10T18:57:49"/>
    <x v="13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d v="2010-08-27T00:16:16"/>
    <d v="2010-10-11T00:16:16"/>
    <x v="27"/>
    <n v="201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  <d v="2010-05-12T06:54:15"/>
    <d v="2010-07-10T22:00:00"/>
    <x v="855"/>
    <n v="201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  <d v="2014-10-01T07:52:50"/>
    <d v="2014-11-03T08:52:50"/>
    <x v="856"/>
    <n v="20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  <d v="2012-06-28T16:35:45"/>
    <d v="2012-08-12T16:35:45"/>
    <x v="27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  <d v="2012-12-14T22:48:33"/>
    <d v="2013-01-13T22:48:33"/>
    <x v="1"/>
    <n v="2012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  <d v="2012-07-17T17:26:34"/>
    <d v="2012-07-28T02:00:00"/>
    <x v="857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  <x v="14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  <d v="2012-03-31T15:30:08"/>
    <d v="2012-04-30T15:30:08"/>
    <x v="1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  <d v="2011-06-17T18:46:23"/>
    <d v="2011-08-01T18:46:23"/>
    <x v="27"/>
    <n v="2011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  <d v="2012-03-02T18:00:03"/>
    <d v="2012-05-01T17:00:03"/>
    <x v="130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  <d v="2011-08-16T22:00:03"/>
    <d v="2011-09-15T22:00:03"/>
    <x v="1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  <d v="2011-09-07T23:57:59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  <d v="2012-03-23T16:59:36"/>
    <d v="2012-04-22T16:59:36"/>
    <x v="1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  <d v="2012-04-27T01:59:57"/>
    <d v="2012-05-27T01:59:57"/>
    <x v="1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  <d v="2011-10-17T15:11:48"/>
    <d v="2011-11-16T16:11:48"/>
    <x v="13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  <d v="2013-04-09T16:33:59"/>
    <d v="2013-05-09T16:33:59"/>
    <x v="1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  <d v="2012-04-24T05:27:56"/>
    <d v="2012-06-23T05:27:56"/>
    <x v="14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  <d v="2010-12-30T20:08:34"/>
    <d v="2011-01-16T01:51:00"/>
    <x v="858"/>
    <n v="201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  <d v="2012-04-25T23:39:48"/>
    <d v="2012-06-16T09:59:00"/>
    <x v="859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  <d v="2013-03-15T04:02:20"/>
    <d v="2013-04-29T04:02:20"/>
    <x v="27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  <d v="2012-04-23T15:29:04"/>
    <d v="2012-05-23T15:29:04"/>
    <x v="1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  <d v="2012-05-07T22:42:55"/>
    <d v="2012-06-06T22:42:55"/>
    <x v="1"/>
    <n v="201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  <x v="91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  <d v="2011-07-06T21:05:38"/>
    <d v="2011-08-05T21:05:38"/>
    <x v="1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  <d v="2015-01-13T23:13:07"/>
    <d v="2015-01-27T23:13:07"/>
    <x v="60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  <d v="2012-11-13T15:33:57"/>
    <d v="2012-12-31T18:00:00"/>
    <x v="860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  <d v="2012-05-24T18:32:55"/>
    <d v="2012-06-23T18:32:55"/>
    <x v="1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  <d v="2015-08-28T18:38:24"/>
    <d v="2015-09-27T18:38:24"/>
    <x v="1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  <d v="2014-08-07T19:48:38"/>
    <d v="2014-09-21T19:48:38"/>
    <x v="27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d v="2016-05-08T21:35:08"/>
    <d v="2016-06-07T21:06:00"/>
    <x v="861"/>
    <n v="2016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d v="2014-10-16T00:22:14"/>
    <d v="2014-11-15T01:22:14"/>
    <x v="18"/>
    <n v="20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d v="2015-02-12T01:20:16"/>
    <d v="2015-03-14T00:20:16"/>
    <x v="70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  <d v="2015-09-11T07:07:49"/>
    <d v="2015-10-03T21:00:00"/>
    <x v="862"/>
    <n v="2015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d v="2015-04-11T01:45:04"/>
    <d v="2015-05-11T01:45:04"/>
    <x v="1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d v="2014-07-15T22:50:34"/>
    <d v="2014-08-14T22:50:34"/>
    <x v="1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  <d v="2015-02-23T19:25:49"/>
    <d v="2015-04-20T18:25:49"/>
    <x v="863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  <d v="2015-03-15T23:56:12"/>
    <d v="2015-05-14T23:56:12"/>
    <x v="14"/>
    <n v="201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d v="2016-01-02T10:43:33"/>
    <d v="2016-02-01T10:43:33"/>
    <x v="1"/>
    <n v="2016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d v="2014-11-28T21:02:41"/>
    <d v="2014-12-13T21:02:41"/>
    <x v="21"/>
    <n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d v="2016-12-28T00:09:49"/>
    <d v="2017-02-26T00:09:49"/>
    <x v="14"/>
    <n v="2016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  <d v="2014-08-03T09:21:17"/>
    <d v="2014-08-20T09:21:17"/>
    <x v="644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  <d v="2015-01-23T20:09:13"/>
    <d v="2015-02-22T20:09:13"/>
    <x v="1"/>
    <n v="201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d v="2014-10-30T15:40:52"/>
    <d v="2014-11-29T16:40:52"/>
    <x v="18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  <d v="2015-02-17T19:15:30"/>
    <d v="2015-03-19T18:15:30"/>
    <x v="23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d v="2014-10-14T16:20:28"/>
    <d v="2014-11-13T17:20:28"/>
    <x v="13"/>
    <n v="201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d v="2014-06-19T03:43:24"/>
    <d v="2014-07-19T03:43:24"/>
    <x v="1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d v="2016-08-30T14:24:45"/>
    <d v="2016-10-15T19:21:00"/>
    <x v="864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  <d v="2015-09-22T23:13:41"/>
    <d v="2015-10-13T23:13:41"/>
    <x v="32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  <d v="2016-03-31T13:46:00"/>
    <d v="2016-04-22T14:52:00"/>
    <x v="865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  <d v="2014-10-18T23:24:52"/>
    <d v="2014-11-18T00:24:52"/>
    <x v="18"/>
    <n v="201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  <d v="2014-11-18T19:22:37"/>
    <d v="2014-12-21T04:30:00"/>
    <x v="866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  <d v="2012-05-29T20:16:11"/>
    <d v="2012-06-28T20:16:11"/>
    <x v="1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  <d v="2014-11-10T02:11:14"/>
    <d v="2014-12-08T04:59:00"/>
    <x v="867"/>
    <n v="201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  <d v="2013-09-29T18:01:31"/>
    <d v="2013-10-18T03:59:00"/>
    <x v="868"/>
    <n v="201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  <d v="2015-08-01T20:01:43"/>
    <d v="2015-08-20T11:00:00"/>
    <x v="869"/>
    <n v="201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  <d v="2012-02-09T01:56:15"/>
    <d v="2012-03-25T00:56:15"/>
    <x v="135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d v="2015-03-18T20:45:05"/>
    <d v="2015-04-20T04:50:00"/>
    <x v="870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d v="2015-07-23T16:19:14"/>
    <d v="2015-08-15T03:59:00"/>
    <x v="871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  <d v="2012-07-17T20:22:46"/>
    <d v="2012-08-16T20:22:46"/>
    <x v="1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  <d v="2013-01-30T18:01:51"/>
    <d v="2013-03-01T18:01:08"/>
    <x v="872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  <x v="873"/>
    <n v="2009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d v="2014-10-31T18:59:05"/>
    <d v="2014-12-01T19:59:05"/>
    <x v="172"/>
    <n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d v="2013-07-09T02:32:46"/>
    <d v="2013-07-30T02:32:46"/>
    <x v="32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d v="2011-06-02T15:34:15"/>
    <d v="2011-08-01T15:34:15"/>
    <x v="14"/>
    <n v="2011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d v="2013-01-24T12:14:21"/>
    <d v="2013-02-24T04:59:00"/>
    <x v="874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  <d v="2014-12-04T21:39:12"/>
    <d v="2015-02-02T21:39:12"/>
    <x v="14"/>
    <n v="2014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  <d v="2011-08-30T16:12:01"/>
    <d v="2011-10-29T16:12:01"/>
    <x v="14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  <d v="2013-07-28T10:46:58"/>
    <d v="2013-09-26T10:46:58"/>
    <x v="14"/>
    <n v="2013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  <d v="2013-08-23T10:14:17"/>
    <d v="2013-10-01T03:59:00"/>
    <x v="875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  <d v="2010-12-02T02:34:58"/>
    <d v="2011-01-02T03:00:00"/>
    <x v="876"/>
    <n v="201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  <d v="2012-06-08T12:29:29"/>
    <d v="2012-07-08T12:29:29"/>
    <x v="1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  <d v="2015-01-23T03:18:58"/>
    <d v="2015-02-27T00:30:00"/>
    <x v="877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  <d v="2013-09-07T20:36:19"/>
    <d v="2013-10-05T05:00:00"/>
    <x v="878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  <d v="2012-03-05T18:33:23"/>
    <d v="2012-04-04T17:33:23"/>
    <x v="70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  <d v="2016-09-05T15:00:37"/>
    <d v="2016-09-30T04:27:00"/>
    <x v="879"/>
    <n v="201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  <d v="2013-04-26T18:11:10"/>
    <d v="2013-05-31T17:00:00"/>
    <x v="880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  <d v="2015-08-12T15:13:26"/>
    <d v="2015-10-08T03:59:00"/>
    <x v="881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  <d v="2012-02-22T06:03:05"/>
    <d v="2012-03-21T20:48:00"/>
    <x v="882"/>
    <n v="20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  <d v="2017-02-03T19:26:21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d v="2012-07-23T04:46:47"/>
    <d v="2012-09-21T04:46:47"/>
    <x v="14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  <d v="2015-05-01T01:52:43"/>
    <d v="2015-06-01T03:59:00"/>
    <x v="883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  <d v="2012-04-27T15:43:13"/>
    <d v="2012-05-28T15:43:13"/>
    <x v="10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  <d v="2012-11-09T23:47:37"/>
    <d v="2012-12-24T23:47:37"/>
    <x v="27"/>
    <n v="2012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  <d v="2014-04-15T17:53:06"/>
    <d v="2014-05-15T17:53:06"/>
    <x v="1"/>
    <n v="201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  <d v="2015-03-30T20:38:26"/>
    <d v="2015-05-01T13:59:00"/>
    <x v="884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  <d v="2011-10-13T20:58:04"/>
    <d v="2011-11-15T19:37:00"/>
    <x v="885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  <d v="2015-02-04T22:49:34"/>
    <d v="2015-03-06T22:49:34"/>
    <x v="1"/>
    <n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d v="2015-09-13T12:41:29"/>
    <d v="2015-10-13T12:41:29"/>
    <x v="1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  <d v="2016-08-12T12:35:39"/>
    <d v="2016-10-11T12:35:39"/>
    <x v="14"/>
    <n v="201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d v="2015-05-31T03:20:51"/>
    <d v="2015-07-30T03:20:51"/>
    <x v="14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d v="2014-07-02T00:58:19"/>
    <d v="2014-08-01T00:58:19"/>
    <x v="1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  <x v="886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d v="2014-07-22T23:32:28"/>
    <d v="2014-08-21T23:32:28"/>
    <x v="1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  <d v="2015-03-24T21:05:38"/>
    <d v="2015-04-23T21:05:38"/>
    <x v="1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  <d v="2016-08-02T15:59:54"/>
    <d v="2016-09-01T15:59:54"/>
    <x v="1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  <d v="2015-08-18T02:31:52"/>
    <d v="2015-09-17T02:31:52"/>
    <x v="1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  <d v="2017-01-09T21:40:35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  <d v="2016-03-20T08:12:01"/>
    <d v="2016-05-19T08:12:01"/>
    <x v="14"/>
    <n v="2016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d v="2015-03-14T02:51:57"/>
    <d v="2015-04-13T02:51:57"/>
    <x v="1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d v="2014-07-09T14:12:29"/>
    <d v="2014-08-23T14:12:29"/>
    <x v="27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d v="2016-04-27T19:49:05"/>
    <d v="2016-05-18T19:49:05"/>
    <x v="32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d v="2014-12-13T02:36:34"/>
    <d v="2015-01-12T02:36:34"/>
    <x v="1"/>
    <n v="201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d v="2015-02-25T00:14:07"/>
    <d v="2015-04-10T23:14:07"/>
    <x v="392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d v="2014-07-10T19:41:37"/>
    <d v="2014-08-04T19:41:37"/>
    <x v="37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d v="2015-08-22T00:32:59"/>
    <d v="2015-10-09T17:00:00"/>
    <x v="887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  <d v="2014-07-17T19:55:03"/>
    <d v="2014-09-15T19:55:03"/>
    <x v="14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  <d v="2015-04-16T07:50:03"/>
    <d v="2015-05-16T03:00:00"/>
    <x v="888"/>
    <n v="201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  <d v="2015-10-17T15:04:58"/>
    <d v="2015-11-16T16:04:58"/>
    <x v="13"/>
    <n v="2015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d v="2016-09-29T23:43:54"/>
    <d v="2016-10-29T23:43:54"/>
    <x v="1"/>
    <n v="2016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  <d v="2015-01-15T18:28:00"/>
    <d v="2015-03-16T17:28:00"/>
    <x v="82"/>
    <n v="2015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d v="2015-05-16T04:09:29"/>
    <d v="2015-06-15T04:09:29"/>
    <x v="1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  <d v="2014-06-05T23:07:12"/>
    <d v="2014-07-05T23:07:12"/>
    <x v="1"/>
    <n v="2014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  <d v="2015-11-25T07:55:36"/>
    <d v="2015-12-25T07:55:36"/>
    <x v="1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  <d v="2015-11-30T16:12:33"/>
    <d v="2015-12-30T16:12:33"/>
    <x v="1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  <d v="2015-02-07T16:13:46"/>
    <d v="2015-03-31T13:14:00"/>
    <x v="889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d v="2016-02-22T12:52:07"/>
    <d v="2016-03-23T11:52:07"/>
    <x v="70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d v="2016-01-19T14:08:17"/>
    <d v="2016-01-26T14:08:17"/>
    <x v="408"/>
    <n v="2016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  <d v="2016-01-13T21:45:24"/>
    <d v="2016-03-13T20:45:24"/>
    <x v="130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  <d v="2014-09-05T19:13:41"/>
    <d v="2014-10-05T19:13:41"/>
    <x v="1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d v="2015-03-26T20:17:06"/>
    <d v="2015-04-25T20:17:06"/>
    <x v="1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d v="2014-07-08T23:13:48"/>
    <d v="2014-08-07T23:13:48"/>
    <x v="1"/>
    <n v="2014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  <d v="2017-01-25T05:51:40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  <d v="2014-07-08T15:56:49"/>
    <d v="2014-08-07T15:56:49"/>
    <x v="1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  <d v="2016-05-20T08:11:57"/>
    <d v="2016-06-19T08:11:57"/>
    <x v="1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  <d v="2015-08-24T20:10:01"/>
    <d v="2015-09-23T20:10:01"/>
    <x v="1"/>
    <n v="201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d v="2014-06-19T18:05:47"/>
    <d v="2014-08-03T18:05:47"/>
    <x v="27"/>
    <n v="2014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  <d v="2016-01-25T21:36:40"/>
    <d v="2016-03-25T20:36:40"/>
    <x v="82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  <d v="2012-08-29T21:39:09"/>
    <d v="2012-09-13T03:59:00"/>
    <x v="890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  <d v="2014-10-03T17:56:08"/>
    <d v="2014-11-12T21:20:00"/>
    <x v="891"/>
    <n v="2014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d v="2013-12-09T21:54:14"/>
    <d v="2013-12-23T21:54:14"/>
    <x v="60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d v="2012-03-30T01:13:43"/>
    <d v="2012-04-29T01:13:43"/>
    <x v="1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d v="2016-05-18T12:59:50"/>
    <d v="2016-06-17T12:59:50"/>
    <x v="1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  <d v="2014-03-28T17:06:22"/>
    <d v="2014-04-29T17:06:22"/>
    <x v="429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  <d v="2015-06-29T20:59:32"/>
    <d v="2015-08-12T02:00:00"/>
    <x v="892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  <d v="2017-02-01T19:14:28"/>
    <d v="2017-03-15T00:00:00"/>
    <x v="893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d v="2012-06-15T05:42:31"/>
    <d v="2012-07-15T05:42:31"/>
    <x v="1"/>
    <n v="201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d v="2016-07-13T21:08:45"/>
    <d v="2016-08-22T06:59:00"/>
    <x v="894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d v="2016-11-30T08:03:34"/>
    <d v="2017-01-02T22:59:00"/>
    <x v="895"/>
    <n v="201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d v="2014-12-09T03:26:10"/>
    <d v="2015-01-09T03:26:10"/>
    <x v="105"/>
    <n v="2014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  <d v="2012-08-22T19:38:14"/>
    <d v="2012-09-21T19:38:14"/>
    <x v="1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  <x v="896"/>
    <n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  <d v="2016-03-24T11:56:04"/>
    <d v="2016-04-30T12:00:00"/>
    <x v="897"/>
    <n v="201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d v="2015-07-26T23:52:09"/>
    <d v="2015-08-25T23:52:09"/>
    <x v="1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  <d v="2014-09-20T20:59:11"/>
    <d v="2014-10-20T20:59:11"/>
    <x v="1"/>
    <n v="20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  <d v="2015-10-02T19:01:01"/>
    <d v="2015-12-01T20:01:01"/>
    <x v="28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d v="2015-09-26T21:13:24"/>
    <d v="2015-10-23T11:00:00"/>
    <x v="898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d v="2015-09-04T04:00:42"/>
    <d v="2015-10-11T01:00:00"/>
    <x v="899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  <d v="2015-04-21T17:56:28"/>
    <d v="2015-05-21T17:56:28"/>
    <x v="1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d v="2016-11-15T17:50:16"/>
    <d v="2016-12-30T17:50:16"/>
    <x v="27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d v="2016-11-18T06:09:26"/>
    <d v="2016-12-02T06:09:26"/>
    <x v="60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d v="2012-08-23T10:07:02"/>
    <d v="2012-09-13T10:07:02"/>
    <x v="32"/>
    <n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  <d v="2016-10-15T19:26:48"/>
    <d v="2016-11-09T20:26:48"/>
    <x v="900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d v="2015-05-04T15:04:29"/>
    <d v="2015-06-03T15:04:29"/>
    <x v="1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  <d v="2015-10-27T19:54:21"/>
    <d v="2015-11-26T20:54:21"/>
    <x v="18"/>
    <n v="2015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  <d v="2014-11-10T23:11:07"/>
    <d v="2014-11-30T23:11:07"/>
    <x v="52"/>
    <n v="2014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  <d v="2015-04-14T12:55:22"/>
    <d v="2015-05-14T12:55:22"/>
    <x v="1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  <d v="2016-06-03T02:31:52"/>
    <d v="2016-06-30T10:00:00"/>
    <x v="901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d v="2015-08-02T04:03:47"/>
    <d v="2015-08-30T04:03:47"/>
    <x v="272"/>
    <n v="2015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  <d v="2016-05-04T01:28:59"/>
    <d v="2016-05-29T01:28:59"/>
    <x v="37"/>
    <n v="201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  <d v="2014-01-28T19:45:32"/>
    <d v="2014-02-27T23:00:00"/>
    <x v="902"/>
    <n v="201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d v="2016-08-30T15:45:21"/>
    <d v="2016-09-29T15:45:21"/>
    <x v="1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  <d v="2015-02-02T22:49:21"/>
    <d v="2015-03-09T21:49:21"/>
    <x v="91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  <d v="2016-09-23T14:45:14"/>
    <d v="2016-10-16T01:00:00"/>
    <x v="903"/>
    <n v="201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  <d v="2016-09-26T13:11:15"/>
    <d v="2016-10-12T13:11:15"/>
    <x v="200"/>
    <n v="20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  <d v="2014-12-16T21:54:55"/>
    <d v="2015-01-15T21:54:55"/>
    <x v="1"/>
    <n v="2014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d v="2015-01-20T20:45:48"/>
    <d v="2015-02-19T20:45:48"/>
    <x v="1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  <d v="2015-04-09T03:51:14"/>
    <d v="2015-06-08T03:51:14"/>
    <x v="14"/>
    <n v="201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  <x v="904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d v="2016-06-15T05:55:08"/>
    <d v="2016-07-15T06:57:00"/>
    <x v="905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d v="2016-11-15T13:58:35"/>
    <d v="2016-12-21T07:59:00"/>
    <x v="906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d v="2017-02-08T19:00:35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  <d v="2014-10-09T20:13:23"/>
    <d v="2014-11-08T21:13:23"/>
    <x v="13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d v="2015-08-10T07:31:09"/>
    <d v="2015-09-09T07:31:09"/>
    <x v="1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  <d v="2015-07-15T06:16:59"/>
    <d v="2015-08-14T06:16:59"/>
    <x v="1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d v="2016-02-08T17:09:20"/>
    <d v="2016-03-09T17:09:20"/>
    <x v="1"/>
    <n v="201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  <d v="2015-12-03T23:55:41"/>
    <d v="2016-02-01T23:55:41"/>
    <x v="14"/>
    <n v="201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d v="2016-11-21T14:59:03"/>
    <d v="2016-12-21T14:59:03"/>
    <x v="1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  <d v="2015-11-19T19:20:09"/>
    <d v="2015-12-17T19:20:09"/>
    <x v="272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  <d v="2014-11-10T03:48:45"/>
    <d v="2014-12-10T03:48:45"/>
    <x v="1"/>
    <n v="2014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  <d v="2014-05-12T15:38:47"/>
    <d v="2014-06-13T04:00:00"/>
    <x v="907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  <d v="2015-02-20T14:25:26"/>
    <d v="2015-04-21T13:25:26"/>
    <x v="82"/>
    <n v="2015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  <d v="2016-01-12T20:47:27"/>
    <d v="2016-02-09T20:00:00"/>
    <x v="908"/>
    <n v="201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d v="2017-02-01T16:31:28"/>
    <d v="2017-03-12T19:00:00"/>
    <x v="909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  <d v="2016-06-30T22:17:33"/>
    <d v="2016-08-03T01:30:00"/>
    <x v="910"/>
    <n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  <d v="2016-06-30T21:13:14"/>
    <d v="2016-07-30T21:13:14"/>
    <x v="1"/>
    <n v="201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d v="2015-03-19T01:40:10"/>
    <d v="2015-04-18T01:40:10"/>
    <x v="1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  <d v="2015-09-25T17:06:58"/>
    <d v="2015-11-24T18:06:58"/>
    <x v="28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  <d v="2013-09-25T23:00:10"/>
    <d v="2013-10-25T23:00:10"/>
    <x v="1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  <d v="2015-07-22T17:55:13"/>
    <d v="2015-08-21T17:55:13"/>
    <x v="1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  <d v="2015-08-06T14:56:47"/>
    <d v="2015-09-04T15:00:00"/>
    <x v="911"/>
    <n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  <d v="2015-11-05T00:36:37"/>
    <d v="2015-12-09T06:59:00"/>
    <x v="912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  <d v="2015-03-20T21:29:34"/>
    <d v="2015-05-04T21:29:34"/>
    <x v="27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  <d v="2015-08-19T18:20:39"/>
    <d v="2015-09-25T21:00:00"/>
    <x v="913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  <d v="2016-01-11T22:13:36"/>
    <d v="2016-02-10T22:13:36"/>
    <x v="1"/>
    <n v="201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  <d v="2015-09-28T14:07:45"/>
    <d v="2015-11-09T14:32:00"/>
    <x v="914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  <d v="2015-11-11T00:51:36"/>
    <d v="2016-01-10T00:51:36"/>
    <x v="14"/>
    <n v="201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  <d v="2014-07-01T00:29:40"/>
    <d v="2014-07-29T00:29:40"/>
    <x v="272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  <d v="2014-11-19T17:58:36"/>
    <d v="2014-12-19T19:38:00"/>
    <x v="915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  <d v="2015-12-06T21:13:10"/>
    <d v="2015-12-28T06:00:00"/>
    <x v="916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  <d v="2014-09-30T12:59:59"/>
    <d v="2014-10-29T22:45:00"/>
    <x v="917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  <d v="2016-06-08T15:11:10"/>
    <d v="2016-07-05T04:59:00"/>
    <x v="918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  <d v="2014-10-11T20:34:49"/>
    <d v="2014-11-10T21:34:49"/>
    <x v="13"/>
    <n v="2014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  <d v="2016-04-22T14:59:34"/>
    <d v="2016-05-22T14:59:34"/>
    <x v="1"/>
    <n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  <d v="2014-06-03T00:42:23"/>
    <d v="2014-07-03T00:42:23"/>
    <x v="1"/>
    <n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d v="2015-08-25T19:09:25"/>
    <d v="2015-09-24T19:09:25"/>
    <x v="1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  <d v="2015-01-29T00:01:34"/>
    <d v="2015-02-28T00:01:34"/>
    <x v="1"/>
    <n v="201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  <d v="2016-03-07T05:04:51"/>
    <d v="2016-04-06T04:04:51"/>
    <x v="23"/>
    <n v="201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  <d v="2014-06-15T21:29:10"/>
    <d v="2014-07-10T21:29:10"/>
    <x v="37"/>
    <n v="2014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  <d v="2014-10-20T20:55:40"/>
    <d v="2014-11-22T05:59:00"/>
    <x v="919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  <d v="2015-01-30T18:07:20"/>
    <d v="2015-03-01T18:07:20"/>
    <x v="1"/>
    <n v="2015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  <d v="2014-06-30T21:57:05"/>
    <d v="2014-08-09T21:57:05"/>
    <x v="4"/>
    <n v="201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d v="2015-02-26T16:42:10"/>
    <d v="2015-04-27T15:42:10"/>
    <x v="101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d v="2014-09-10T23:23:43"/>
    <d v="2014-09-30T23:23:43"/>
    <x v="52"/>
    <n v="2014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d v="2015-05-30T15:21:58"/>
    <d v="2015-06-29T15:21:58"/>
    <x v="1"/>
    <n v="2015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  <d v="2015-01-24T02:51:10"/>
    <d v="2015-02-24T03:00:00"/>
    <x v="920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d v="2016-06-30T23:04:50"/>
    <d v="2016-07-30T23:04:50"/>
    <x v="1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  <d v="2015-04-19T02:31:16"/>
    <d v="2015-06-03T02:31:16"/>
    <x v="27"/>
    <n v="201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  <d v="2015-03-26T17:22:37"/>
    <d v="2015-05-10T17:22:37"/>
    <x v="27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  <d v="2015-02-23T08:01:00"/>
    <d v="2015-03-25T07:01:00"/>
    <x v="70"/>
    <n v="201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  <d v="2014-07-14T03:19:26"/>
    <d v="2014-08-13T03:19:26"/>
    <x v="1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d v="2014-08-27T03:22:19"/>
    <d v="2014-09-26T03:22:19"/>
    <x v="1"/>
    <n v="2014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  <d v="2015-02-13T04:21:58"/>
    <d v="2015-04-14T03:21:58"/>
    <x v="130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  <d v="2014-11-21T20:16:00"/>
    <d v="2014-12-25T20:16:00"/>
    <x v="417"/>
    <n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  <d v="2015-07-02T22:33:43"/>
    <d v="2015-08-02T22:00:00"/>
    <x v="921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  <d v="2014-05-28T21:33:28"/>
    <d v="2014-06-27T21:33:28"/>
    <x v="1"/>
    <n v="201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d v="2014-07-09T21:31:03"/>
    <d v="2014-08-08T21:31:03"/>
    <x v="1"/>
    <n v="2014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  <d v="2014-08-19T20:59:32"/>
    <d v="2014-09-18T20:59:32"/>
    <x v="1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  <d v="2017-03-07T18:35:34"/>
    <d v="2017-04-07T17:35:34"/>
    <x v="922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  <d v="2017-03-06T19:14:37"/>
    <d v="2017-04-05T18:14:37"/>
    <x v="70"/>
    <n v="201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  <d v="2017-01-21T16:33:50"/>
    <d v="2017-03-22T15:33:50"/>
    <x v="130"/>
    <n v="2017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  <d v="2017-02-21T20:41:54"/>
    <d v="2017-04-05T19:41:54"/>
    <x v="923"/>
    <n v="2017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  <d v="2017-02-07T21:59:18"/>
    <d v="2017-03-24T20:59:18"/>
    <x v="135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  <d v="2014-09-17T07:04:43"/>
    <d v="2014-10-16T06:59:00"/>
    <x v="924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d v="2013-04-27T18:47:23"/>
    <d v="2013-05-27T06:59:00"/>
    <x v="925"/>
    <n v="201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  <d v="2016-05-22T16:45:26"/>
    <d v="2016-07-21T16:45:26"/>
    <x v="14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  <d v="2016-08-30T03:35:41"/>
    <d v="2016-10-04T03:59:00"/>
    <x v="926"/>
    <n v="201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  <d v="2014-07-08T05:30:28"/>
    <d v="2014-08-09T02:00:00"/>
    <x v="927"/>
    <n v="2014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  <d v="2014-05-21T17:53:10"/>
    <d v="2014-06-20T22:01:00"/>
    <x v="928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  <d v="2013-06-07T01:29:20"/>
    <d v="2013-07-13T18:00:00"/>
    <x v="929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  <d v="2015-11-14T15:41:24"/>
    <d v="2015-12-24T15:41:24"/>
    <x v="4"/>
    <n v="2015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  <d v="2016-09-16T15:43:16"/>
    <d v="2016-10-14T23:00:00"/>
    <x v="930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  <d v="2016-01-18T09:33:48"/>
    <d v="2016-02-21T09:33:48"/>
    <x v="417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  <d v="2015-09-08T07:59:53"/>
    <d v="2015-10-08T07:59:53"/>
    <x v="1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  <d v="2014-10-22T21:57:29"/>
    <d v="2014-12-06T22:57:29"/>
    <x v="125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  <d v="2016-04-05T14:19:05"/>
    <d v="2016-05-03T23:00:00"/>
    <x v="931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  <d v="2016-02-18T00:44:54"/>
    <d v="2016-04-17T23:44:54"/>
    <x v="82"/>
    <n v="201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  <d v="2016-10-12T11:10:53"/>
    <d v="2016-11-11T12:10:53"/>
    <x v="18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  <d v="2013-08-07T13:03:18"/>
    <d v="2013-09-06T19:00:00"/>
    <x v="932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  <d v="2016-11-30T20:34:13"/>
    <d v="2017-01-29T20:34:13"/>
    <x v="14"/>
    <n v="2016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  <d v="2014-11-01T20:08:08"/>
    <d v="2014-12-31T21:08:08"/>
    <x v="28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  <d v="2015-07-14T07:50:59"/>
    <d v="2015-08-15T07:50:59"/>
    <x v="429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  <d v="2017-01-10T17:52:15"/>
    <d v="2017-03-01T17:52:15"/>
    <x v="78"/>
    <n v="2017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  <d v="2016-03-23T13:55:11"/>
    <d v="2016-04-22T13:55:11"/>
    <x v="1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d v="2015-07-13T16:14:23"/>
    <d v="2015-08-07T16:14:23"/>
    <x v="37"/>
    <n v="201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  <d v="2015-11-25T14:23:54"/>
    <d v="2015-12-30T14:23:54"/>
    <x v="6"/>
    <n v="201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  <d v="2015-04-01T05:46:37"/>
    <d v="2015-05-01T05:46:37"/>
    <x v="1"/>
    <n v="201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  <d v="2013-03-18T12:59:35"/>
    <d v="2013-04-22T12:59:35"/>
    <x v="6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  <d v="2014-08-21T12:37:02"/>
    <d v="2014-10-18T04:00:00"/>
    <x v="93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  <d v="2013-04-25T19:23:48"/>
    <d v="2013-05-28T00:00:00"/>
    <x v="934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  <d v="2015-02-09T06:32:54"/>
    <d v="2015-04-10T05:32:54"/>
    <x v="82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d v="2016-09-13T16:03:12"/>
    <d v="2016-10-13T21:59:00"/>
    <x v="935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  <d v="2013-02-11T02:54:10"/>
    <d v="2013-03-13T20:00:00"/>
    <x v="936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  <d v="2014-03-24T15:59:33"/>
    <d v="2014-04-23T15:59:33"/>
    <x v="1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d v="2013-12-03T22:01:27"/>
    <d v="2014-01-15T19:00:00"/>
    <x v="937"/>
    <n v="201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  <d v="2016-09-07T03:26:44"/>
    <d v="2016-11-06T03:26:44"/>
    <x v="14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  <d v="2014-03-21T21:18:37"/>
    <d v="2014-05-05T21:18:37"/>
    <x v="27"/>
    <n v="2014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d v="2015-02-10T00:45:52"/>
    <d v="2015-03-11T23:45:52"/>
    <x v="207"/>
    <n v="201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  <d v="2014-09-29T15:46:42"/>
    <d v="2014-10-20T02:07:00"/>
    <x v="938"/>
    <n v="2014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  <d v="2012-05-01T17:16:27"/>
    <d v="2012-05-15T17:16:27"/>
    <x v="60"/>
    <n v="2012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d v="2016-09-19T07:53:27"/>
    <d v="2016-10-19T07:53:27"/>
    <x v="1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d v="2012-01-30T01:29:58"/>
    <d v="2012-02-29T01:29:58"/>
    <x v="1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d v="2012-05-15T23:42:48"/>
    <d v="2012-07-14T23:42:48"/>
    <x v="14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  <d v="2014-07-30T18:45:11"/>
    <d v="2014-08-29T18:45:11"/>
    <x v="1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d v="2012-05-15T15:33:17"/>
    <d v="2012-06-16T03:10:00"/>
    <x v="939"/>
    <n v="2012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  <d v="2016-08-03T17:03:22"/>
    <d v="2016-09-02T17:03:22"/>
    <x v="1"/>
    <n v="2016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  <d v="2015-03-05T19:10:37"/>
    <d v="2015-04-04T18:10:37"/>
    <x v="23"/>
    <n v="201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d v="2012-06-18T21:35:45"/>
    <d v="2012-06-30T20:00:00"/>
    <x v="940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d v="2014-04-18T21:17:22"/>
    <d v="2014-06-17T21:17:22"/>
    <x v="14"/>
    <n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  <d v="2011-11-08T18:21:44"/>
    <d v="2011-12-18T18:21:44"/>
    <x v="4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  <x v="1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d v="2014-08-12T15:15:51"/>
    <d v="2014-09-11T15:15:51"/>
    <x v="1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d v="2015-03-09T18:58:47"/>
    <d v="2015-04-08T18:58:47"/>
    <x v="1"/>
    <n v="201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  <d v="2013-12-12T21:36:41"/>
    <d v="2014-01-11T21:36:41"/>
    <x v="1"/>
    <n v="2013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  <d v="2016-07-22T15:45:32"/>
    <d v="2016-08-06T15:45:32"/>
    <x v="21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  <d v="2016-09-26T10:36:23"/>
    <d v="2016-10-10T10:36:23"/>
    <x v="60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  <d v="2016-06-03T08:47:46"/>
    <d v="2016-07-16T08:47:46"/>
    <x v="87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d v="2013-05-21T11:04:18"/>
    <d v="2013-06-20T11:04:18"/>
    <x v="1"/>
    <n v="201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  <d v="2012-12-04T01:31:33"/>
    <d v="2013-01-03T01:31:33"/>
    <x v="1"/>
    <n v="2012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  <d v="2012-01-19T00:53:15"/>
    <d v="2012-03-18T23:53:15"/>
    <x v="130"/>
    <n v="2012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  <d v="2013-04-09T13:54:44"/>
    <d v="2013-05-24T13:54:44"/>
    <x v="27"/>
    <n v="201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  <d v="2012-05-01T07:00:31"/>
    <d v="2012-05-30T19:00:00"/>
    <x v="941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d v="2012-10-12T13:53:48"/>
    <d v="2012-10-28T13:53:48"/>
    <x v="200"/>
    <n v="2012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  <x v="1"/>
    <n v="2011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  <d v="2015-06-17T23:00:50"/>
    <d v="2015-08-16T23:00:50"/>
    <x v="14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  <d v="2012-02-28T14:45:23"/>
    <d v="2012-03-29T13:45:23"/>
    <x v="70"/>
    <n v="2012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  <d v="2014-04-16T19:49:50"/>
    <d v="2014-06-05T19:49:50"/>
    <x v="78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  <d v="2014-02-16T16:55:30"/>
    <d v="2014-03-18T15:55:30"/>
    <x v="70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d v="2012-12-14T12:45:40"/>
    <d v="2013-02-01T17:00:00"/>
    <x v="942"/>
    <n v="20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d v="2013-09-20T20:51:34"/>
    <d v="2013-10-05T20:51:34"/>
    <x v="21"/>
    <n v="201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  <d v="2016-04-14T20:45:21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  <d v="2013-02-06T03:02:08"/>
    <d v="2013-03-08T03:02:08"/>
    <x v="1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  <x v="1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  <d v="2015-05-12T07:07:56"/>
    <d v="2015-06-12T07:07:56"/>
    <x v="105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  <d v="2015-06-17T16:03:24"/>
    <d v="2015-07-17T16:03:24"/>
    <x v="1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  <d v="2014-07-26T23:28:26"/>
    <d v="2014-08-25T23:28:26"/>
    <x v="1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  <d v="2015-10-23T14:03:41"/>
    <d v="2015-11-22T15:03:41"/>
    <x v="13"/>
    <n v="201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d v="2017-02-08T10:44:48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  <d v="2015-01-14T22:35:54"/>
    <d v="2015-02-12T07:00:00"/>
    <x v="943"/>
    <n v="2015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  <d v="2015-01-22T22:11:58"/>
    <d v="2015-02-17T04:59:00"/>
    <x v="944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  <d v="2015-04-09T12:50:46"/>
    <d v="2015-04-23T12:50:46"/>
    <x v="60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  <d v="2014-10-08T18:54:03"/>
    <d v="2014-10-29T18:54:03"/>
    <x v="32"/>
    <n v="201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  <d v="2016-07-07T04:32:47"/>
    <d v="2016-08-05T21:00:00"/>
    <x v="945"/>
    <n v="201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  <d v="2014-06-25T13:39:40"/>
    <d v="2014-07-09T13:39:40"/>
    <x v="60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  <d v="2014-06-18T04:45:52"/>
    <d v="2014-07-18T04:45:52"/>
    <x v="1"/>
    <n v="2014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  <d v="2016-06-29T16:50:43"/>
    <d v="2016-07-29T16:50:43"/>
    <x v="1"/>
    <n v="201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  <d v="2015-02-21T00:18:54"/>
    <d v="2015-03-12T04:00:00"/>
    <x v="946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  <d v="2015-01-12T22:31:43"/>
    <d v="2015-02-11T22:31:43"/>
    <x v="1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  <d v="2016-08-09T21:35:59"/>
    <d v="2016-09-09T04:00:00"/>
    <x v="947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  <d v="2015-06-28T05:32:39"/>
    <d v="2015-08-12T05:32:39"/>
    <x v="27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  <d v="2015-06-21T10:03:25"/>
    <d v="2015-07-21T10:03:25"/>
    <x v="1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  <x v="948"/>
    <n v="201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  <d v="2014-05-21T12:37:21"/>
    <d v="2014-06-06T23:00:00"/>
    <x v="949"/>
    <n v="2014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  <d v="2014-06-05T12:40:28"/>
    <d v="2014-07-05T12:40:28"/>
    <x v="1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  <d v="2014-06-08T22:34:00"/>
    <d v="2014-07-08T22:34:00"/>
    <x v="1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  <d v="2015-07-16T16:12:01"/>
    <d v="2015-07-31T16:00:00"/>
    <x v="950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  <d v="2016-05-17T06:21:10"/>
    <d v="2016-06-17T16:00:00"/>
    <x v="951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  <d v="2014-11-05T13:16:06"/>
    <d v="2015-01-04T13:16:06"/>
    <x v="14"/>
    <n v="2014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  <d v="2014-09-18T05:50:09"/>
    <d v="2014-10-10T11:00:00"/>
    <x v="952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  <d v="2015-07-07T15:31:47"/>
    <d v="2015-08-06T15:31:47"/>
    <x v="1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  <d v="2015-06-03T01:34:36"/>
    <d v="2015-07-16T00:00:00"/>
    <x v="953"/>
    <n v="2015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d v="2014-08-30T10:53:10"/>
    <d v="2014-09-29T10:53:10"/>
    <x v="1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  <d v="2015-07-28T12:07:53"/>
    <d v="2015-08-22T12:07:53"/>
    <x v="37"/>
    <n v="201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  <d v="2015-06-30T06:24:50"/>
    <d v="2015-08-05T11:00:00"/>
    <x v="954"/>
    <n v="2015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  <d v="2015-05-30T20:57:18"/>
    <d v="2015-06-29T20:57:18"/>
    <x v="1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  <d v="2015-07-23T20:18:55"/>
    <d v="2015-08-22T20:18:55"/>
    <x v="1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  <d v="2016-03-22T11:55:25"/>
    <d v="2016-03-30T14:39:00"/>
    <x v="955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  <d v="2014-04-30T03:21:04"/>
    <d v="2014-06-01T03:59:00"/>
    <x v="956"/>
    <n v="2014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  <d v="2015-01-24T11:55:03"/>
    <d v="2015-02-23T11:55:03"/>
    <x v="1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  <d v="2015-02-19T17:51:38"/>
    <d v="2015-04-06T04:00:00"/>
    <x v="957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  <d v="2016-11-19T17:49:21"/>
    <d v="2016-12-14T17:49:21"/>
    <x v="37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  <d v="2015-04-09T09:35:15"/>
    <d v="2015-05-09T09:35:15"/>
    <x v="1"/>
    <n v="20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  <d v="2016-07-08T18:38:29"/>
    <d v="2016-08-07T18:38:29"/>
    <x v="1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  <d v="2015-07-03T11:13:12"/>
    <d v="2015-08-02T16:00:00"/>
    <x v="958"/>
    <n v="2015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  <d v="2015-01-19T15:14:22"/>
    <d v="2015-02-28T15:14:22"/>
    <x v="4"/>
    <n v="2015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  <d v="2015-09-03T14:21:26"/>
    <d v="2015-09-23T14:21:26"/>
    <x v="52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  <d v="2015-05-15T12:36:49"/>
    <d v="2015-06-14T12:36:49"/>
    <x v="1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  <x v="959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  <d v="2014-08-24T22:08:55"/>
    <d v="2014-09-23T22:08:55"/>
    <x v="1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  <d v="2015-02-25T16:24:52"/>
    <d v="2015-03-27T15:24:52"/>
    <x v="207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  <d v="2015-03-04T00:16:46"/>
    <d v="2015-03-31T22:59:00"/>
    <x v="960"/>
    <n v="2015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  <d v="2015-05-12T06:29:56"/>
    <d v="2015-06-13T01:43:00"/>
    <x v="961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  <d v="2015-11-04T19:01:26"/>
    <d v="2015-12-04T19:01:26"/>
    <x v="1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  <d v="2015-06-16T00:50:12"/>
    <d v="2015-07-10T07:00:00"/>
    <x v="962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  <d v="2016-05-04T16:24:26"/>
    <d v="2016-06-03T16:30:00"/>
    <x v="963"/>
    <n v="201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  <d v="2015-09-07T06:21:09"/>
    <d v="2015-10-02T23:00:00"/>
    <x v="964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  <d v="2016-05-05T10:25:18"/>
    <d v="2016-06-02T10:25:18"/>
    <x v="272"/>
    <n v="201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  <d v="2014-04-29T20:09:08"/>
    <d v="2014-05-12T03:59:00"/>
    <x v="965"/>
    <n v="2014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  <d v="2015-06-16T19:47:50"/>
    <d v="2015-07-16T19:47:50"/>
    <x v="1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  <d v="2014-10-26T17:01:34"/>
    <d v="2014-11-23T22:00:00"/>
    <x v="966"/>
    <n v="2014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  <d v="2015-09-21T03:03:53"/>
    <d v="2015-10-11T02:00:00"/>
    <x v="967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  <d v="2015-01-15T23:02:10"/>
    <d v="2015-01-30T23:02:10"/>
    <x v="21"/>
    <n v="20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  <d v="2015-11-05T16:53:37"/>
    <d v="2015-12-05T00:00:00"/>
    <x v="968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  <d v="2017-01-11T06:16:58"/>
    <d v="2017-02-18T04:59:00"/>
    <x v="969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  <d v="2015-10-30T21:48:04"/>
    <d v="2015-12-09T22:48:04"/>
    <x v="198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  <d v="2014-07-22T14:34:56"/>
    <d v="2014-08-13T22:00:00"/>
    <x v="970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  <d v="2014-08-02T05:45:54"/>
    <d v="2014-08-25T04:59:00"/>
    <x v="971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  <d v="2015-02-25T00:51:19"/>
    <d v="2015-03-18T17:00:00"/>
    <x v="972"/>
    <n v="2015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  <x v="197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d v="2014-05-25T22:51:35"/>
    <d v="2014-06-21T11:00:00"/>
    <x v="973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d v="2016-05-02T17:42:30"/>
    <d v="2016-06-13T04:00:00"/>
    <x v="974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  <d v="2016-12-05T13:06:20"/>
    <d v="2017-01-04T13:06:20"/>
    <x v="1"/>
    <n v="201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  <d v="2015-04-09T00:23:53"/>
    <d v="2015-06-08T00:23:53"/>
    <x v="14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d v="2015-04-14T16:36:34"/>
    <d v="2015-05-29T16:36:34"/>
    <x v="27"/>
    <n v="201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d v="2016-03-24T19:21:05"/>
    <d v="2016-05-23T19:21:05"/>
    <x v="14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  <d v="2015-04-29T15:34:19"/>
    <d v="2015-05-29T15:34:19"/>
    <x v="1"/>
    <n v="2015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  <x v="1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  <d v="2014-08-07T00:10:11"/>
    <d v="2014-09-06T00:10:11"/>
    <x v="1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d v="2016-01-21T00:03:49"/>
    <d v="2016-01-29T23:17:00"/>
    <x v="975"/>
    <n v="201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  <d v="2014-05-22T01:05:03"/>
    <d v="2014-06-21T01:05:03"/>
    <x v="1"/>
    <n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d v="2014-07-16T04:34:57"/>
    <d v="2014-09-14T04:34:57"/>
    <x v="14"/>
    <n v="2014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  <d v="2015-04-17T17:11:59"/>
    <d v="2015-05-07T17:11:59"/>
    <x v="52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  <x v="976"/>
    <n v="201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  <d v="2015-06-10T00:54:07"/>
    <d v="2015-08-08T21:34:00"/>
    <x v="977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  <d v="2016-12-22T22:04:55"/>
    <d v="2017-02-20T18:00:00"/>
    <x v="978"/>
    <n v="201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d v="2014-11-11T13:04:55"/>
    <d v="2014-12-05T11:28:00"/>
    <x v="979"/>
    <n v="201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  <d v="2015-08-17T08:41:44"/>
    <d v="2015-10-16T08:41:44"/>
    <x v="14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  <d v="2016-04-20T19:12:56"/>
    <d v="2016-06-19T19:12:56"/>
    <x v="14"/>
    <n v="201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  <d v="2015-09-10T14:10:48"/>
    <d v="2015-09-24T14:10:48"/>
    <x v="60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  <d v="2014-05-25T18:57:09"/>
    <d v="2014-06-24T18:57:09"/>
    <x v="1"/>
    <n v="2014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d v="2014-07-11T16:12:03"/>
    <d v="2014-09-09T16:12:03"/>
    <x v="14"/>
    <n v="2014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  <d v="2015-06-17T14:43:27"/>
    <d v="2015-07-17T13:18:00"/>
    <x v="980"/>
    <n v="2015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d v="2014-11-07T02:44:19"/>
    <d v="2015-01-06T02:44:19"/>
    <x v="14"/>
    <n v="20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  <d v="2016-09-14T22:55:21"/>
    <d v="2016-10-14T22:00:00"/>
    <x v="981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  <d v="2016-06-10T04:41:12"/>
    <d v="2016-07-04T04:00:00"/>
    <x v="982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  <d v="2016-09-05T19:50:54"/>
    <d v="2016-10-05T19:50:54"/>
    <x v="1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  <d v="2016-06-19T14:14:41"/>
    <d v="2016-07-19T14:14:41"/>
    <x v="1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  <d v="2014-04-17T04:32:45"/>
    <d v="2014-05-17T04:32:45"/>
    <x v="1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  <d v="2014-12-01T17:43:33"/>
    <d v="2014-12-21T17:43:33"/>
    <x v="52"/>
    <n v="2014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d v="2015-04-21T02:47:18"/>
    <d v="2015-06-20T02:47:18"/>
    <x v="14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  <d v="2014-12-29T19:37:11"/>
    <d v="2015-01-28T19:37:11"/>
    <x v="1"/>
    <n v="2014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  <d v="2016-12-18T20:16:26"/>
    <d v="2017-01-17T20:16:26"/>
    <x v="1"/>
    <n v="201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  <d v="2016-04-05T03:04:53"/>
    <d v="2016-05-05T03:04:53"/>
    <x v="1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d v="2015-06-16T17:51:19"/>
    <d v="2015-07-16T17:51:19"/>
    <x v="1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  <d v="2016-10-29T22:55:24"/>
    <d v="2016-11-30T17:00:00"/>
    <x v="983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  <d v="2015-05-04T14:46:35"/>
    <d v="2015-07-03T14:46:35"/>
    <x v="14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  <d v="2015-12-21T17:24:21"/>
    <d v="2016-01-20T17:24:21"/>
    <x v="1"/>
    <n v="201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  <d v="2015-07-07T21:44:12"/>
    <d v="2015-08-20T17:05:00"/>
    <x v="984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d v="2014-10-04T14:20:36"/>
    <d v="2014-12-03T15:20:36"/>
    <x v="28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  <d v="2016-04-01T14:18:38"/>
    <d v="2016-05-01T14:18:38"/>
    <x v="1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  <d v="2016-01-01T21:40:37"/>
    <d v="2016-02-06T04:59:00"/>
    <x v="985"/>
    <n v="201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  <d v="2014-11-05T17:27:15"/>
    <d v="2014-12-05T17:27:15"/>
    <x v="1"/>
    <n v="2014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  <d v="2015-02-12T01:50:01"/>
    <d v="2015-03-14T00:50:01"/>
    <x v="70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  <x v="986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  <d v="2014-12-12T10:15:24"/>
    <d v="2015-01-11T10:15:24"/>
    <x v="1"/>
    <n v="201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d v="2014-10-10T12:50:40"/>
    <d v="2014-10-18T04:59:00"/>
    <x v="987"/>
    <n v="201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  <d v="2014-07-30T20:43:05"/>
    <d v="2014-08-29T20:43:05"/>
    <x v="1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  <d v="2014-07-11T17:49:52"/>
    <d v="2014-08-09T03:00:00"/>
    <x v="988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  <d v="2016-02-15T21:12:08"/>
    <d v="2016-04-15T20:12:08"/>
    <x v="82"/>
    <n v="201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  <d v="2014-08-18T17:08:24"/>
    <d v="2014-08-25T21:00:00"/>
    <x v="989"/>
    <n v="2014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  <d v="2014-11-10T18:33:15"/>
    <d v="2015-01-09T02:00:00"/>
    <x v="990"/>
    <n v="2014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d v="2015-02-02T23:40:15"/>
    <d v="2015-04-03T22:40:15"/>
    <x v="82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  <d v="2014-06-21T13:19:52"/>
    <d v="2014-06-22T21:00:00"/>
    <x v="991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  <d v="2016-11-27T21:48:41"/>
    <d v="2016-12-12T06:00:00"/>
    <x v="992"/>
    <n v="201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  <d v="2015-09-11T15:30:58"/>
    <d v="2015-10-11T15:29:05"/>
    <x v="993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  <d v="2015-10-01T15:57:33"/>
    <d v="2015-10-31T15:57:33"/>
    <x v="1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d v="2016-05-25T01:52:38"/>
    <d v="2016-07-24T01:52:38"/>
    <x v="14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  <d v="2014-07-10T05:37:12"/>
    <d v="2014-08-09T05:37:12"/>
    <x v="1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  <d v="2014-12-09T21:42:19"/>
    <d v="2015-02-07T21:42:19"/>
    <x v="14"/>
    <n v="2014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d v="2015-07-25T10:33:16"/>
    <d v="2015-08-24T10:33:16"/>
    <x v="1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  <d v="2015-07-11T04:00:18"/>
    <d v="2015-09-09T04:00:18"/>
    <x v="14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  <x v="994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  <d v="2016-08-24T01:21:53"/>
    <d v="2016-09-07T01:21:53"/>
    <x v="60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  <d v="2015-07-14T15:34:26"/>
    <d v="2015-08-01T01:00:00"/>
    <x v="995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  <d v="2016-03-15T21:03:57"/>
    <d v="2016-05-14T21:03:57"/>
    <x v="14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  <d v="2016-05-09T17:33:39"/>
    <d v="2016-06-08T17:33:39"/>
    <x v="1"/>
    <n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d v="2014-10-17T06:23:21"/>
    <d v="2014-11-25T19:46:00"/>
    <x v="996"/>
    <n v="2014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d v="2015-04-13T20:11:27"/>
    <d v="2015-06-12T20:11:27"/>
    <x v="14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  <d v="2015-05-18T18:27:06"/>
    <d v="2015-06-27T18:27:06"/>
    <x v="4"/>
    <n v="2015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  <d v="2015-12-16T03:09:34"/>
    <d v="2016-01-15T03:09:34"/>
    <x v="1"/>
    <n v="2015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d v="2014-07-08T22:08:59"/>
    <d v="2014-09-06T22:08:59"/>
    <x v="14"/>
    <n v="2014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d v="2015-01-13T21:46:34"/>
    <d v="2015-03-14T20:46:34"/>
    <x v="130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  <d v="2016-02-15T09:33:10"/>
    <d v="2016-03-16T08:33:10"/>
    <x v="23"/>
    <n v="201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  <d v="2014-04-26T11:26:29"/>
    <d v="2014-05-19T11:26:29"/>
    <x v="57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  <d v="2015-08-29T05:37:27"/>
    <d v="2015-09-16T05:37:27"/>
    <x v="19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  <d v="2015-10-01T15:06:47"/>
    <d v="2015-10-29T15:06:47"/>
    <x v="272"/>
    <n v="2015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  <d v="2014-07-06T14:52:09"/>
    <d v="2014-08-05T14:52:09"/>
    <x v="1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  <d v="2015-02-23T19:01:10"/>
    <d v="2015-03-25T18:01:10"/>
    <x v="23"/>
    <n v="2015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  <x v="1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  <d v="2015-04-03T20:58:47"/>
    <d v="2015-05-18T20:58:47"/>
    <x v="27"/>
    <n v="201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  <x v="997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  <d v="2015-04-09T13:21:50"/>
    <d v="2015-05-09T03:59:00"/>
    <x v="998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  <d v="2014-08-12T14:01:08"/>
    <d v="2014-09-11T14:01:08"/>
    <x v="1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  <x v="60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  <d v="2014-06-16T16:03:49"/>
    <d v="2014-07-15T05:00:00"/>
    <x v="999"/>
    <n v="20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  <d v="2016-02-03T23:57:26"/>
    <d v="2016-03-04T23:57:26"/>
    <x v="1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  <d v="2014-04-25T13:32:38"/>
    <d v="2014-05-25T13:32:38"/>
    <x v="1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  <d v="2015-04-07T14:01:04"/>
    <d v="2015-05-07T14:01:04"/>
    <x v="1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  <d v="2014-08-21T06:59:23"/>
    <d v="2014-09-15T06:08:00"/>
    <x v="1000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  <d v="2015-01-21T03:57:17"/>
    <d v="2015-02-21T11:00:00"/>
    <x v="1001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  <d v="2016-05-05T22:57:33"/>
    <d v="2016-06-04T22:57:33"/>
    <x v="1"/>
    <n v="201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  <d v="2014-05-16T15:16:04"/>
    <d v="2014-06-15T15:16:04"/>
    <x v="1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  <d v="2016-07-02T14:00:08"/>
    <d v="2016-08-29T17:00:00"/>
    <x v="1002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  <d v="2014-09-30T15:37:03"/>
    <d v="2014-10-13T04:59:00"/>
    <x v="1003"/>
    <n v="2014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  <d v="2014-06-13T10:58:33"/>
    <d v="2014-07-13T10:58:33"/>
    <x v="1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  <d v="2014-12-31T16:53:34"/>
    <d v="2015-01-30T16:53:34"/>
    <x v="1"/>
    <n v="201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  <d v="2014-07-25T19:25:12"/>
    <d v="2014-08-28T01:00:00"/>
    <x v="1004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  <d v="2014-12-09T18:33:38"/>
    <d v="2015-01-18T18:33:38"/>
    <x v="4"/>
    <n v="2014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d v="2015-01-30T23:02:35"/>
    <d v="2015-03-01T23:02:35"/>
    <x v="1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  <d v="2015-11-26T19:17:39"/>
    <d v="2015-12-16T20:18:00"/>
    <x v="1005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d v="2015-03-14T03:06:20"/>
    <d v="2015-04-13T03:06:20"/>
    <x v="1"/>
    <n v="2015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  <x v="1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d v="2015-04-24T03:21:00"/>
    <d v="2015-05-24T03:21:00"/>
    <x v="1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  <d v="2016-07-16T12:44:52"/>
    <d v="2016-08-15T12:44:52"/>
    <x v="1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  <d v="2016-10-06T13:29:27"/>
    <d v="2016-11-24T17:11:00"/>
    <x v="1006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  <d v="2015-04-03T15:34:53"/>
    <d v="2015-06-02T15:34:53"/>
    <x v="14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  <d v="2015-10-20T19:45:17"/>
    <d v="2015-11-19T20:45:17"/>
    <x v="18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d v="2015-12-24T08:45:52"/>
    <d v="2016-01-23T08:45:52"/>
    <x v="1"/>
    <n v="2015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  <d v="2014-08-21T19:16:13"/>
    <d v="2014-10-05T19:16:13"/>
    <x v="27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  <d v="2016-09-15T16:33:59"/>
    <d v="2016-10-17T04:00:00"/>
    <x v="1007"/>
    <n v="2016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  <d v="2015-09-08T19:00:21"/>
    <d v="2015-10-08T19:00:21"/>
    <x v="1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d v="2017-02-24T14:00:03"/>
    <d v="2017-03-16T13:00:03"/>
    <x v="1008"/>
    <n v="2017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  <d v="2015-05-17T17:47:29"/>
    <d v="2015-06-16T17:47:29"/>
    <x v="1"/>
    <n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  <d v="2016-04-04T23:00:50"/>
    <d v="2016-05-04T23:00:50"/>
    <x v="1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  <d v="2015-01-27T00:16:12"/>
    <d v="2015-03-27T23:16:12"/>
    <x v="130"/>
    <n v="2015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d v="2016-03-09T18:41:57"/>
    <d v="2016-05-08T17:41:57"/>
    <x v="130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d v="2016-05-08T00:12:05"/>
    <d v="2016-06-07T00:12:05"/>
    <x v="1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d v="2014-08-12T18:10:23"/>
    <d v="2014-09-11T18:10:23"/>
    <x v="1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  <d v="2015-02-26T05:05:59"/>
    <d v="2015-03-26T04:00:00"/>
    <x v="1009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  <d v="2015-02-01T05:51:46"/>
    <d v="2015-03-01T06:59:00"/>
    <x v="1010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  <d v="2015-06-02T11:17:04"/>
    <d v="2015-07-02T11:17:04"/>
    <x v="1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  <d v="2014-07-07T21:50:19"/>
    <d v="2014-08-06T21:32:00"/>
    <x v="1011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  <d v="2015-06-07T17:30:33"/>
    <d v="2015-07-07T17:30:33"/>
    <x v="1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  <d v="2015-08-17T17:43:32"/>
    <d v="2015-09-16T17:43:32"/>
    <x v="1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  <d v="2015-02-07T04:44:52"/>
    <d v="2015-03-09T03:44:52"/>
    <x v="70"/>
    <n v="2015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  <d v="2016-08-03T12:34:20"/>
    <d v="2016-08-17T03:59:00"/>
    <x v="1012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  <d v="2015-04-03T18:52:33"/>
    <d v="2015-05-03T22:51:00"/>
    <x v="1013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  <d v="2014-06-18T16:04:11"/>
    <d v="2014-07-18T16:04:11"/>
    <x v="1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  <d v="2014-08-01T15:47:58"/>
    <d v="2014-08-31T15:47:58"/>
    <x v="1"/>
    <n v="2014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  <d v="2016-11-20T02:38:40"/>
    <d v="2016-12-05T01:00:00"/>
    <x v="1014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  <d v="2015-12-03T19:38:28"/>
    <d v="2016-01-01T04:00:00"/>
    <x v="1015"/>
    <n v="2015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  <d v="2014-08-29T01:27:51"/>
    <d v="2014-09-26T01:35:00"/>
    <x v="1016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  <d v="2014-10-29T16:24:46"/>
    <d v="2014-11-27T03:00:00"/>
    <x v="1017"/>
    <n v="201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  <d v="2016-02-25T17:32:10"/>
    <d v="2016-03-13T12:00:00"/>
    <x v="1018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  <d v="2015-01-22T21:08:54"/>
    <d v="2015-03-23T02:14:00"/>
    <x v="1019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  <d v="2014-10-10T15:22:27"/>
    <d v="2014-10-20T05:59:00"/>
    <x v="1020"/>
    <n v="201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  <d v="2014-12-20T19:47:03"/>
    <d v="2015-01-06T06:00:00"/>
    <x v="1021"/>
    <n v="2014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  <d v="2015-08-03T21:58:50"/>
    <d v="2015-08-24T02:00:00"/>
    <x v="1022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  <d v="2015-08-09T13:25:56"/>
    <d v="2015-09-23T13:25:56"/>
    <x v="27"/>
    <n v="201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  <d v="2016-01-12T16:29:03"/>
    <d v="2016-02-11T16:29:03"/>
    <x v="1"/>
    <n v="2016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  <d v="2014-09-12T15:10:36"/>
    <d v="2014-11-11T16:10:36"/>
    <x v="28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  <d v="2016-07-25T06:41:21"/>
    <d v="2016-08-24T06:41:21"/>
    <x v="1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  <d v="2016-10-11T23:22:08"/>
    <d v="2016-10-31T04:00:00"/>
    <x v="1023"/>
    <n v="201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  <d v="2016-03-02T12:00:06"/>
    <d v="2016-05-01T11:00:06"/>
    <x v="82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  <d v="2016-09-14T07:22:31"/>
    <d v="2016-10-13T00:00:00"/>
    <x v="1024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  <d v="2016-05-21T08:41:21"/>
    <d v="2016-06-20T08:41:21"/>
    <x v="1"/>
    <n v="201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  <d v="2015-11-29T00:29:22"/>
    <d v="2015-12-21T04:59:00"/>
    <x v="1025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  <d v="2015-12-03T13:47:00"/>
    <d v="2016-01-07T13:47:00"/>
    <x v="6"/>
    <n v="2015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  <d v="2017-01-05T20:05:30"/>
    <d v="2017-01-27T20:05:30"/>
    <x v="36"/>
    <n v="201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  <d v="2016-09-09T18:25:10"/>
    <d v="2016-10-09T18:25:10"/>
    <x v="1"/>
    <n v="2016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  <d v="2016-01-21T20:07:47"/>
    <d v="2016-02-20T20:07:47"/>
    <x v="1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  <d v="2014-09-03T11:29:32"/>
    <d v="2014-10-03T11:29:32"/>
    <x v="1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  <d v="2016-12-20T15:57:51"/>
    <d v="2017-01-19T15:57:51"/>
    <x v="1"/>
    <n v="2016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  <d v="2015-03-27T21:54:00"/>
    <d v="2015-05-26T21:54:00"/>
    <x v="14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  <d v="2017-02-09T17:36:33"/>
    <d v="2017-02-27T04:59:00"/>
    <x v="1026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  <d v="2014-05-19T04:38:49"/>
    <d v="2014-06-16T04:25:00"/>
    <x v="1027"/>
    <n v="201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  <d v="2017-02-14T17:46:00"/>
    <d v="2017-03-01T02:00:00"/>
    <x v="1028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  <x v="1029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  <d v="2016-06-13T21:29:42"/>
    <d v="2016-07-13T21:29:42"/>
    <x v="1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  <d v="2012-11-26T20:04:12"/>
    <d v="2012-12-26T20:04:12"/>
    <x v="1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  <d v="2016-01-29T20:22:56"/>
    <d v="2016-03-01T05:59:00"/>
    <x v="1030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  <d v="2014-10-16T21:08:44"/>
    <d v="2014-11-15T22:08:44"/>
    <x v="13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  <d v="2014-09-06T16:11:45"/>
    <d v="2014-10-06T16:11:45"/>
    <x v="1"/>
    <n v="2014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  <d v="2014-11-14T18:09:51"/>
    <d v="2014-12-14T18:09:51"/>
    <x v="1"/>
    <n v="2014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  <x v="32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  <d v="2015-12-22T05:05:19"/>
    <d v="2016-01-21T05:05:19"/>
    <x v="1"/>
    <n v="2015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  <d v="2014-10-27T13:40:40"/>
    <d v="2014-11-26T14:40:40"/>
    <x v="18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  <x v="14"/>
    <n v="2014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  <d v="2015-11-26T11:15:16"/>
    <d v="2015-12-23T22:59:00"/>
    <x v="1031"/>
    <n v="2015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  <d v="2015-01-20T16:52:10"/>
    <d v="2015-02-10T16:52:10"/>
    <x v="32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  <d v="2015-05-22T20:04:09"/>
    <d v="2015-06-21T20:04:09"/>
    <x v="1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  <d v="2014-10-08T02:58:00"/>
    <d v="2014-11-05T05:00:00"/>
    <x v="1032"/>
    <n v="2014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  <d v="2014-05-26T17:27:18"/>
    <d v="2014-06-11T04:00:00"/>
    <x v="1033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  <d v="2014-05-19T13:09:12"/>
    <d v="2014-07-18T13:09:12"/>
    <x v="14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  <d v="2014-07-21T20:24:03"/>
    <d v="2014-08-20T20:24:03"/>
    <x v="1"/>
    <n v="2014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  <d v="2015-06-08T07:09:36"/>
    <d v="2015-07-20T22:00:00"/>
    <x v="1034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  <d v="2014-04-29T20:00:20"/>
    <d v="2014-05-27T03:00:00"/>
    <x v="1035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  <d v="2015-06-15T20:18:53"/>
    <d v="2015-08-14T20:18:53"/>
    <x v="14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  <d v="2016-10-17T14:51:09"/>
    <d v="2016-11-22T05:59:00"/>
    <x v="1036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  <d v="2016-07-13T22:53:29"/>
    <d v="2016-08-27T22:53:29"/>
    <x v="27"/>
    <n v="2016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  <d v="2015-04-27T16:13:06"/>
    <d v="2015-06-11T16:13:06"/>
    <x v="27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  <d v="2012-09-06T23:51:15"/>
    <d v="2012-10-06T23:51:15"/>
    <x v="1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  <d v="2014-05-02T12:13:33"/>
    <d v="2014-05-30T16:00:00"/>
    <x v="1037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  <d v="2017-02-17T11:01:32"/>
    <d v="2017-03-03T11:01:32"/>
    <x v="60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  <d v="2015-02-18T16:54:11"/>
    <d v="2015-03-20T15:54:11"/>
    <x v="23"/>
    <n v="2015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  <d v="2016-07-16T06:20:25"/>
    <d v="2016-08-15T06:20:25"/>
    <x v="1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  <d v="2014-10-20T17:00:47"/>
    <d v="2014-11-18T04:35:00"/>
    <x v="1038"/>
    <n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  <d v="2015-08-17T17:56:11"/>
    <d v="2015-09-16T17:56:11"/>
    <x v="1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  <d v="2016-08-15T21:10:47"/>
    <d v="2016-10-14T21:10:47"/>
    <x v="14"/>
    <n v="201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  <d v="2015-08-12T01:04:19"/>
    <d v="2015-09-11T01:04:19"/>
    <x v="1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  <d v="2016-07-19T02:38:45"/>
    <d v="2016-08-18T02:38:45"/>
    <x v="1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  <d v="2016-10-01T12:50:55"/>
    <d v="2016-11-01T03:59:00"/>
    <x v="1039"/>
    <n v="201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  <d v="2013-04-04T13:26:49"/>
    <d v="2013-05-04T13:26:49"/>
    <x v="1"/>
    <n v="2013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  <d v="2013-07-11T18:50:44"/>
    <d v="2013-08-16T11:59:00"/>
    <x v="1040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  <d v="2010-07-19T21:26:13"/>
    <d v="2010-10-02T04:59:00"/>
    <x v="1041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  <d v="2016-01-04T06:03:17"/>
    <d v="2016-03-04T06:03:17"/>
    <x v="14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  <d v="2013-12-02T19:03:58"/>
    <d v="2013-12-29T07:59:00"/>
    <x v="1042"/>
    <n v="2013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  <d v="2015-06-22T19:00:21"/>
    <d v="2015-06-26T23:00:00"/>
    <x v="1043"/>
    <n v="201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  <d v="2015-12-21T20:50:48"/>
    <d v="2016-01-20T20:50:48"/>
    <x v="1"/>
    <n v="2015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  <d v="2015-09-06T16:30:47"/>
    <d v="2015-10-06T16:30:47"/>
    <x v="1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  <d v="2015-03-20T01:41:39"/>
    <d v="2015-04-16T02:50:00"/>
    <x v="1044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  <d v="2016-01-18T17:26:38"/>
    <d v="2016-02-02T17:26:38"/>
    <x v="21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  <d v="2014-07-23T03:44:15"/>
    <d v="2014-08-22T03:44:15"/>
    <x v="1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  <d v="2014-08-11T19:16:26"/>
    <d v="2014-09-10T04:52:00"/>
    <x v="1045"/>
    <n v="2014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  <x v="1046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  <d v="2014-12-02T21:37:42"/>
    <d v="2014-12-31T21:22:00"/>
    <x v="1047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  <d v="2015-05-15T00:20:55"/>
    <d v="2015-06-14T00:20:55"/>
    <x v="1"/>
    <n v="201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  <d v="2016-04-05T04:02:40"/>
    <d v="2016-05-05T04:02:40"/>
    <x v="1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  <d v="2017-01-09T09:59:05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  <d v="2015-04-28T16:04:54"/>
    <d v="2015-05-28T15:59:00"/>
    <x v="1048"/>
    <n v="201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  <d v="2014-08-11T18:16:53"/>
    <d v="2014-10-02T03:59:00"/>
    <x v="1049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d v="2015-01-23T19:59:14"/>
    <d v="2015-03-02T01:04:00"/>
    <x v="1050"/>
    <n v="2015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d v="2014-11-10T22:59:50"/>
    <d v="2015-01-09T22:59:50"/>
    <x v="14"/>
    <n v="2014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d v="2014-07-31T15:16:24"/>
    <d v="2014-09-29T15:16:24"/>
    <x v="14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d v="2016-03-04T15:36:51"/>
    <d v="2016-04-03T14:36:51"/>
    <x v="70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d v="2016-03-31T08:59:00"/>
    <d v="2016-05-20T08:59:00"/>
    <x v="78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d v="2014-07-09T22:27:26"/>
    <d v="2014-08-08T22:27:26"/>
    <x v="1"/>
    <n v="201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  <d v="2015-08-29T06:35:34"/>
    <d v="2015-09-28T06:35:34"/>
    <x v="1"/>
    <n v="201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d v="2014-07-14T18:49:08"/>
    <d v="2014-08-13T18:49:08"/>
    <x v="1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  <d v="2015-09-01T12:51:32"/>
    <d v="2015-09-30T18:00:00"/>
    <x v="1051"/>
    <n v="2015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  <d v="2016-09-17T22:08:58"/>
    <d v="2016-10-22T22:08:58"/>
    <x v="6"/>
    <n v="201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  <d v="2015-10-22T03:07:26"/>
    <d v="2015-11-22T06:59:00"/>
    <x v="1052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d v="2014-07-05T01:19:32"/>
    <d v="2014-07-30T01:19:32"/>
    <x v="37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  <d v="2016-06-10T05:28:57"/>
    <d v="2016-07-10T05:28:57"/>
    <x v="1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  <d v="2015-08-10T22:31:19"/>
    <d v="2015-09-09T22:31:19"/>
    <x v="1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  <d v="2015-09-16T16:35:52"/>
    <d v="2015-10-16T16:35:52"/>
    <x v="1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  <d v="2014-11-14T20:00:34"/>
    <d v="2014-12-14T20:00:34"/>
    <x v="1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  <d v="2016-11-16T17:36:09"/>
    <d v="2016-12-07T17:36:09"/>
    <x v="32"/>
    <n v="2016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  <d v="2015-04-03T17:34:41"/>
    <d v="2015-04-21T05:59:00"/>
    <x v="1053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d v="2016-10-15T16:34:22"/>
    <d v="2016-10-30T01:46:00"/>
    <x v="1054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  <d v="2015-04-17T16:25:00"/>
    <d v="2015-06-14T19:19:00"/>
    <x v="1055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  <d v="2016-02-09T13:42:39"/>
    <d v="2016-03-10T13:42:39"/>
    <x v="1"/>
    <n v="201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  <d v="2016-06-30T02:27:20"/>
    <d v="2016-08-19T02:27:20"/>
    <x v="78"/>
    <n v="201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  <d v="2015-08-10T15:38:43"/>
    <d v="2015-10-09T15:38:43"/>
    <x v="14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  <d v="2017-01-31T22:57:58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  <d v="2015-01-27T03:19:55"/>
    <d v="2015-02-26T03:19:55"/>
    <x v="1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  <d v="2015-02-20T17:07:15"/>
    <d v="2015-03-22T16:07:15"/>
    <x v="23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  <d v="2014-10-28T00:40:44"/>
    <d v="2014-12-27T01:40:44"/>
    <x v="28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  <d v="2015-08-21T04:21:31"/>
    <d v="2015-09-20T04:21:31"/>
    <x v="1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d v="2015-10-16T22:09:06"/>
    <d v="2015-11-15T23:09:06"/>
    <x v="18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  <d v="2014-08-02T13:31:18"/>
    <d v="2014-09-01T05:00:00"/>
    <x v="1056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  <d v="2015-04-06T17:22:11"/>
    <d v="2015-05-05T18:48:00"/>
    <x v="1057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  <d v="2015-08-30T21:12:39"/>
    <d v="2015-09-29T21:12:39"/>
    <x v="1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  <d v="2015-06-18T16:05:59"/>
    <d v="2015-08-17T16:05:59"/>
    <x v="14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  <d v="2016-10-22T03:36:30"/>
    <d v="2016-12-21T04:36:30"/>
    <x v="28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  <d v="2014-12-08T13:44:07"/>
    <d v="2015-01-08T13:41:00"/>
    <x v="1058"/>
    <n v="2014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  <d v="2016-06-07T13:01:23"/>
    <d v="2016-07-09T01:59:00"/>
    <x v="1059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  <d v="2015-03-02T19:39:05"/>
    <d v="2015-05-01T18:39:05"/>
    <x v="130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  <d v="2016-07-15T22:45:43"/>
    <d v="2016-08-14T22:45:43"/>
    <x v="1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  <d v="2015-09-08T14:51:52"/>
    <d v="2015-10-15T22:00:00"/>
    <x v="1060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  <d v="2014-05-01T21:49:01"/>
    <d v="2014-06-01T03:59:00"/>
    <x v="1061"/>
    <n v="2014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d v="2015-07-22T19:05:56"/>
    <d v="2015-09-20T19:05:56"/>
    <x v="14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  <d v="2016-06-02T00:36:20"/>
    <d v="2016-08-01T00:36:20"/>
    <x v="14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  <d v="2015-04-20T19:48:46"/>
    <d v="2015-05-20T19:48:46"/>
    <x v="1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  <d v="2016-09-16T12:05:01"/>
    <d v="2016-10-07T14:00:00"/>
    <x v="1062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  <d v="2015-12-21T19:00:49"/>
    <d v="2016-02-08T00:17:00"/>
    <x v="1063"/>
    <n v="2015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  <d v="2016-01-13T04:33:11"/>
    <d v="2016-02-12T04:33:11"/>
    <x v="1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  <d v="2014-09-20T14:56:15"/>
    <d v="2014-10-20T14:56:15"/>
    <x v="1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  <x v="1064"/>
    <n v="201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  <d v="2016-07-04T08:10:18"/>
    <d v="2016-08-23T08:10:18"/>
    <x v="78"/>
    <n v="201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  <d v="2015-04-13T03:45:06"/>
    <d v="2015-06-12T03:45:06"/>
    <x v="14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  <d v="2015-01-02T21:48:31"/>
    <d v="2015-02-03T02:00:00"/>
    <x v="1065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  <d v="2014-08-25T17:15:16"/>
    <d v="2014-10-19T05:00:00"/>
    <x v="1066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  <d v="2015-08-25T10:17:56"/>
    <d v="2015-09-16T22:00:00"/>
    <x v="1067"/>
    <n v="201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  <d v="2015-05-04T19:32:31"/>
    <d v="2015-05-11T19:32:31"/>
    <x v="408"/>
    <n v="201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  <d v="2015-02-27T16:19:54"/>
    <d v="2015-04-28T15:19:54"/>
    <x v="82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  <d v="2014-07-24T03:00:10"/>
    <d v="2014-08-28T03:00:10"/>
    <x v="6"/>
    <n v="2014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d v="2017-01-10T00:45:19"/>
    <d v="2017-02-19T00:45:19"/>
    <x v="4"/>
    <n v="2017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  <d v="2014-09-03T14:17:00"/>
    <d v="2014-10-04T14:17:00"/>
    <x v="105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  <d v="2016-09-02T02:55:34"/>
    <d v="2016-11-01T02:55:34"/>
    <x v="14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  <d v="2015-03-18T17:33:02"/>
    <d v="2015-04-17T17:33:02"/>
    <x v="1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d v="2014-07-23T15:10:50"/>
    <d v="2014-09-21T15:10:50"/>
    <x v="14"/>
    <n v="2014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  <x v="1"/>
    <n v="2016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  <d v="2015-03-18T12:22:05"/>
    <d v="2015-04-01T12:22:05"/>
    <x v="60"/>
    <n v="201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  <d v="2016-05-19T08:59:20"/>
    <d v="2016-05-27T13:12:00"/>
    <x v="1068"/>
    <n v="2016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  <d v="2016-06-13T15:35:23"/>
    <d v="2016-07-02T15:35:23"/>
    <x v="1069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  <d v="2015-02-25T01:05:32"/>
    <d v="2015-03-27T00:05:32"/>
    <x v="23"/>
    <n v="201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d v="2016-03-06T22:36:36"/>
    <d v="2016-05-05T21:36:36"/>
    <x v="130"/>
    <n v="201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  <d v="2014-07-28T16:18:55"/>
    <d v="2014-09-26T16:18:55"/>
    <x v="14"/>
    <n v="2014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  <d v="2016-11-04T22:22:12"/>
    <d v="2016-11-09T23:22:12"/>
    <x v="1070"/>
    <n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  <d v="2016-06-09T23:49:58"/>
    <d v="2016-07-09T23:49:58"/>
    <x v="1"/>
    <n v="2016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d v="2014-12-04T18:43:21"/>
    <d v="2015-02-02T18:43:21"/>
    <x v="14"/>
    <n v="2014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d v="2015-12-08T04:57:52"/>
    <d v="2016-01-07T04:57:52"/>
    <x v="1"/>
    <n v="2015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  <d v="2016-02-27T00:26:02"/>
    <d v="2016-03-27T23:26:02"/>
    <x v="23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d v="2015-01-30T20:33:49"/>
    <d v="2015-03-01T20:33:49"/>
    <x v="1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  <d v="2017-02-14T19:49:01"/>
    <d v="2017-03-16T18:49:01"/>
    <x v="207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  <d v="2017-03-09T20:13:39"/>
    <d v="2017-04-18T19:13:39"/>
    <x v="144"/>
    <n v="2017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  <d v="2017-03-14T15:21:56"/>
    <d v="2017-04-14T04:59:00"/>
    <x v="1071"/>
    <n v="201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  <d v="2017-03-09T13:54:05"/>
    <d v="2017-04-08T12:54:05"/>
    <x v="23"/>
    <n v="2017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d v="2017-02-20T08:24:20"/>
    <d v="2017-04-21T07:24:20"/>
    <x v="82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  <x v="70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  <d v="2017-03-06T17:16:59"/>
    <d v="2017-03-27T16:16:59"/>
    <x v="1072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  <d v="2017-03-13T03:38:41"/>
    <d v="2017-04-04T03:38:41"/>
    <x v="36"/>
    <n v="2017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  <d v="2017-02-23T11:05:54"/>
    <d v="2017-03-31T22:59:00"/>
    <x v="1073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  <d v="2017-03-13T21:14:29"/>
    <d v="2017-05-03T19:12:00"/>
    <x v="1074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d v="2017-03-15T15:30:07"/>
    <d v="2017-04-03T15:30:07"/>
    <x v="1069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  <d v="2017-02-19T06:29:20"/>
    <d v="2017-03-25T04:33:00"/>
    <x v="1075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d v="2017-03-08T17:15:03"/>
    <d v="2017-04-07T16:15:03"/>
    <x v="23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  <d v="2017-03-06T18:04:48"/>
    <d v="2017-04-16T20:00:00"/>
    <x v="1076"/>
    <n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  <d v="2017-02-17T12:18:59"/>
    <d v="2017-03-19T11:18:59"/>
    <x v="23"/>
    <n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d v="2017-03-14T08:35:56"/>
    <d v="2017-04-09T08:35:56"/>
    <x v="48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  <d v="2017-03-02T12:55:07"/>
    <d v="2017-03-19T06:00:00"/>
    <x v="1077"/>
    <n v="201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d v="2017-01-27T00:58:54"/>
    <d v="2017-03-27T23:58:54"/>
    <x v="82"/>
    <n v="2017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  <d v="2017-03-02T16:22:46"/>
    <d v="2017-04-16T15:22:46"/>
    <x v="392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  <d v="2014-09-27T23:15:55"/>
    <d v="2014-11-07T00:15:55"/>
    <x v="198"/>
    <n v="201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  <d v="2014-09-09T15:58:04"/>
    <d v="2014-10-01T04:00:00"/>
    <x v="1078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  <x v="1079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  <d v="2010-10-27T06:20:03"/>
    <d v="2011-01-25T04:00:00"/>
    <x v="1080"/>
    <n v="201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  <d v="2014-08-11T20:09:34"/>
    <d v="2014-09-10T20:09:34"/>
    <x v="1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  <d v="2013-10-03T20:49:27"/>
    <d v="2013-11-02T20:49:27"/>
    <x v="1"/>
    <n v="2013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  <d v="2011-03-31T03:42:17"/>
    <d v="2011-05-01T04:59:00"/>
    <x v="1081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  <d v="2012-03-02T21:00:58"/>
    <d v="2012-04-01T20:00:58"/>
    <x v="70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  <d v="2012-11-20T11:58:45"/>
    <d v="2012-12-20T11:58:45"/>
    <x v="1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  <d v="2012-04-27T22:52:24"/>
    <d v="2012-06-01T22:52:24"/>
    <x v="6"/>
    <n v="2012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  <d v="2014-07-09T18:55:05"/>
    <d v="2014-07-19T05:00:00"/>
    <x v="1082"/>
    <n v="201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  <d v="2013-06-22T20:09:12"/>
    <d v="2013-07-22T20:09:12"/>
    <x v="1"/>
    <n v="2013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  <d v="2011-12-07T01:36:01"/>
    <d v="2012-01-18T23:00:00"/>
    <x v="1083"/>
    <n v="2011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  <d v="2014-07-21T06:21:27"/>
    <d v="2014-08-13T04:59:00"/>
    <x v="1084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  <d v="2014-09-15T12:52:02"/>
    <d v="2014-10-15T12:52:02"/>
    <x v="1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  <d v="2014-06-09T16:27:42"/>
    <d v="2014-07-07T02:00:00"/>
    <x v="1085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  <d v="2014-05-16T18:05:25"/>
    <d v="2014-06-15T18:05:25"/>
    <x v="1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  <d v="2014-05-07T19:20:15"/>
    <d v="2014-06-09T19:20:15"/>
    <x v="155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  <d v="2011-04-11T03:49:20"/>
    <d v="2011-05-03T03:59:00"/>
    <x v="1086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  <d v="2014-10-28T16:35:53"/>
    <d v="2014-11-26T07:59:00"/>
    <x v="1087"/>
    <n v="201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  <d v="2014-07-19T04:13:01"/>
    <d v="2014-08-02T04:13:01"/>
    <x v="60"/>
    <n v="20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  <d v="2014-05-13T02:32:33"/>
    <d v="2014-06-13T22:00:00"/>
    <x v="1088"/>
    <n v="2014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d v="2013-11-13T17:42:41"/>
    <d v="2013-12-13T04:59:00"/>
    <x v="1089"/>
    <n v="2013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  <d v="2014-05-30T01:55:44"/>
    <d v="2014-07-02T04:00:00"/>
    <x v="1090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  <d v="2016-04-06T14:35:58"/>
    <d v="2016-05-06T14:35:58"/>
    <x v="1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  <d v="2012-01-15T17:31:08"/>
    <d v="2012-02-14T17:31:08"/>
    <x v="1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  <d v="2014-08-27T21:04:52"/>
    <d v="2014-09-26T21:04:52"/>
    <x v="1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  <d v="2014-08-11T20:45:08"/>
    <d v="2014-08-25T20:45:08"/>
    <x v="60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  <d v="2010-12-19T21:17:07"/>
    <d v="2011-02-17T21:17:07"/>
    <x v="14"/>
    <n v="201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  <d v="2013-07-22T22:20:31"/>
    <d v="2013-08-18T15:00:00"/>
    <x v="1091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  <d v="2014-05-22T16:00:09"/>
    <d v="2014-06-21T16:00:09"/>
    <x v="1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  <d v="2014-06-16T14:31:15"/>
    <d v="2014-07-16T14:31:15"/>
    <x v="1"/>
    <n v="2014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  <d v="2013-04-11T16:51:11"/>
    <d v="2013-05-06T16:51:11"/>
    <x v="37"/>
    <n v="2013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  <d v="2014-05-21T09:54:09"/>
    <d v="2014-06-20T09:54:09"/>
    <x v="1"/>
    <n v="2014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  <d v="2014-05-20T07:26:27"/>
    <d v="2014-06-15T16:00:00"/>
    <x v="1092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  <d v="2011-12-06T22:47:01"/>
    <d v="2012-01-31T17:00:00"/>
    <x v="1093"/>
    <n v="2011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  <d v="2013-08-05T19:04:29"/>
    <d v="2013-08-23T19:04:29"/>
    <x v="19"/>
    <n v="201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  <d v="2014-06-01T23:50:31"/>
    <d v="2014-07-01T23:50:31"/>
    <x v="1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  <d v="2014-07-09T23:27:21"/>
    <d v="2014-07-16T23:27:21"/>
    <x v="408"/>
    <n v="2014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  <d v="2014-08-17T22:10:38"/>
    <d v="2014-09-16T21:00:00"/>
    <x v="1094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  <d v="2014-07-15T15:59:33"/>
    <d v="2014-08-04T15:59:33"/>
    <x v="52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  <d v="2015-05-20T09:58:22"/>
    <d v="2015-06-10T09:58:22"/>
    <x v="32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  <d v="2015-04-24T08:18:52"/>
    <d v="2015-05-24T08:18:52"/>
    <x v="1"/>
    <n v="2015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d v="2016-11-09T03:37:55"/>
    <d v="2016-12-09T04:37:55"/>
    <x v="13"/>
    <n v="2016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d v="2016-06-17T18:07:49"/>
    <d v="2016-08-16T18:07:49"/>
    <x v="14"/>
    <n v="201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d v="2015-01-14T22:34:19"/>
    <d v="2015-02-28T22:00:00"/>
    <x v="1095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  <d v="2015-01-06T23:14:16"/>
    <d v="2015-02-20T23:14:16"/>
    <x v="27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d v="2015-06-27T01:29:58"/>
    <d v="2015-07-27T01:29:58"/>
    <x v="1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  <d v="2015-01-13T14:15:42"/>
    <d v="2015-02-12T14:15:42"/>
    <x v="1"/>
    <n v="2015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  <d v="2015-06-02T14:21:15"/>
    <d v="2015-08-01T14:00:00"/>
    <x v="1096"/>
    <n v="2015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  <d v="2015-01-05T11:50:18"/>
    <d v="2015-02-04T11:50:18"/>
    <x v="1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  <d v="2015-01-09T10:11:17"/>
    <d v="2015-02-16T10:11:17"/>
    <x v="373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  <d v="2014-08-07T18:16:58"/>
    <d v="2014-09-06T21:00:00"/>
    <x v="1097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d v="2016-03-31T07:41:41"/>
    <d v="2016-04-30T05:34:00"/>
    <x v="1098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  <d v="2014-08-10T18:24:37"/>
    <d v="2014-08-31T18:24:37"/>
    <x v="32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  <d v="2015-10-16T20:29:06"/>
    <d v="2015-12-14T05:59:00"/>
    <x v="1099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  <d v="2015-08-26T23:43:42"/>
    <d v="2015-09-25T23:43:42"/>
    <x v="1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d v="2015-06-17T16:27:59"/>
    <d v="2015-07-17T16:14:00"/>
    <x v="1100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  <d v="2015-04-01T08:59:32"/>
    <d v="2015-05-01T08:59:32"/>
    <x v="1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d v="2015-08-20T06:37:31"/>
    <d v="2015-09-19T06:37:31"/>
    <x v="1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  <d v="2015-02-22T06:40:07"/>
    <d v="2015-04-23T05:40:07"/>
    <x v="82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  <d v="2014-07-07T14:31:17"/>
    <d v="2014-07-28T14:31:17"/>
    <x v="32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  <d v="2014-05-19T15:17:38"/>
    <d v="2014-06-20T23:00:00"/>
    <x v="1101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  <d v="2012-04-14T22:28:39"/>
    <d v="2012-06-01T03:59:00"/>
    <x v="1102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  <d v="2014-07-14T14:04:40"/>
    <d v="2014-08-15T02:00:00"/>
    <x v="1103"/>
    <n v="201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  <d v="2014-07-09T19:05:51"/>
    <d v="2014-08-08T19:05:51"/>
    <x v="1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  <d v="2015-06-16T18:19:19"/>
    <d v="2015-07-26T18:19:19"/>
    <x v="4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  <d v="2015-11-29T19:01:13"/>
    <d v="2016-01-05T23:55:00"/>
    <x v="1104"/>
    <n v="2015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  <d v="2015-08-03T15:57:51"/>
    <d v="2015-09-10T03:59:00"/>
    <x v="1105"/>
    <n v="2015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  <d v="2015-06-10T11:06:11"/>
    <d v="2015-07-11T14:30:00"/>
    <x v="1106"/>
    <n v="2015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  <d v="2016-10-05T13:06:24"/>
    <d v="2016-11-04T13:06:24"/>
    <x v="1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  <d v="2014-11-28T00:03:06"/>
    <d v="2014-12-31T00:00:00"/>
    <x v="1107"/>
    <n v="2014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  <d v="2015-02-15T23:35:47"/>
    <d v="2015-03-22T22:35:47"/>
    <x v="91"/>
    <n v="2015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  <d v="2017-02-06T20:00:04"/>
    <d v="2017-03-12T21:00:00"/>
    <x v="1108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  <d v="2015-05-31T16:43:23"/>
    <d v="2015-07-05T16:43:23"/>
    <x v="6"/>
    <n v="201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  <d v="2015-09-23T13:58:17"/>
    <d v="2015-10-24T21:29:00"/>
    <x v="1109"/>
    <n v="20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  <d v="2015-07-21T20:02:56"/>
    <d v="2015-08-20T20:02:56"/>
    <x v="1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  <d v="2016-11-23T20:25:13"/>
    <d v="2017-01-10T05:00:00"/>
    <x v="1110"/>
    <n v="201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  <d v="2016-05-13T13:25:38"/>
    <d v="2016-06-03T21:00:00"/>
    <x v="1111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  <d v="2015-09-30T14:00:12"/>
    <d v="2015-10-30T14:00:12"/>
    <x v="1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  <x v="1"/>
    <n v="201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  <d v="2015-11-15T17:01:24"/>
    <d v="2015-12-17T04:59:00"/>
    <x v="1112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  <d v="2014-10-21T06:59:58"/>
    <d v="2014-11-20T07:59:58"/>
    <x v="18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  <d v="2014-09-16T04:02:06"/>
    <d v="2014-10-01T03:59:00"/>
    <x v="1113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  <x v="1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  <d v="2016-04-03T19:31:57"/>
    <d v="2016-05-04T03:59:00"/>
    <x v="1114"/>
    <n v="201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  <d v="2017-01-31T19:19:15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  <d v="2016-12-30T18:56:48"/>
    <d v="2017-02-01T23:31:00"/>
    <x v="1115"/>
    <n v="201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  <d v="2016-06-01T08:20:51"/>
    <d v="2016-07-01T08:20:51"/>
    <x v="1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  <d v="2016-11-28T22:00:33"/>
    <d v="2016-12-28T22:00:33"/>
    <x v="1"/>
    <n v="201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  <d v="2015-09-05T11:23:04"/>
    <d v="2015-09-29T03:59:00"/>
    <x v="1116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  <d v="2015-06-01T12:14:58"/>
    <d v="2015-07-01T12:14:58"/>
    <x v="1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  <d v="2015-10-01T02:08:13"/>
    <d v="2015-10-25T23:59:00"/>
    <x v="1117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  <d v="2017-01-19T16:39:08"/>
    <d v="2017-02-16T23:00:00"/>
    <x v="1118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  <d v="2014-09-11T07:47:50"/>
    <d v="2014-10-14T06:59:00"/>
    <x v="1119"/>
    <n v="2014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  <d v="2014-08-20T18:08:12"/>
    <d v="2014-09-19T18:08:12"/>
    <x v="1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  <d v="2015-09-15T02:19:22"/>
    <d v="2015-10-09T00:00:00"/>
    <x v="1120"/>
    <n v="201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  <d v="2016-11-01T16:39:42"/>
    <d v="2016-12-01T17:39:42"/>
    <x v="13"/>
    <n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  <d v="2015-05-11T14:24:18"/>
    <d v="2015-06-12T02:00:00"/>
    <x v="1121"/>
    <n v="2015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  <d v="2015-08-14T11:20:00"/>
    <d v="2015-09-12T03:59:00"/>
    <x v="1122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  <d v="2015-06-12T10:25:12"/>
    <d v="2015-07-12T10:25:12"/>
    <x v="1"/>
    <n v="2015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  <d v="2015-03-05T21:19:17"/>
    <d v="2015-04-04T20:19:17"/>
    <x v="70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  <d v="2015-05-21T17:55:14"/>
    <d v="2015-06-20T17:55:14"/>
    <x v="1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  <d v="2014-10-06T17:48:44"/>
    <d v="2014-11-05T18:48:44"/>
    <x v="18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  <d v="2015-05-22T17:32:46"/>
    <d v="2015-06-21T17:32:46"/>
    <x v="1"/>
    <n v="2015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  <d v="2016-08-08T11:20:40"/>
    <d v="2016-09-07T11:20:40"/>
    <x v="1"/>
    <n v="201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  <d v="2016-08-20T13:50:28"/>
    <d v="2016-09-08T03:45:00"/>
    <x v="1123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  <d v="2015-02-24T02:03:29"/>
    <d v="2015-03-26T01:03:29"/>
    <x v="23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  <d v="2014-09-07T18:26:15"/>
    <d v="2014-10-07T18:26:15"/>
    <x v="1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  <d v="2015-05-20T13:46:17"/>
    <d v="2015-06-11T03:59:00"/>
    <x v="1124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  <d v="2017-01-23T13:25:52"/>
    <d v="2017-02-22T13:25:52"/>
    <x v="1"/>
    <n v="201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  <d v="2014-12-09T21:17:41"/>
    <d v="2015-01-08T21:17:41"/>
    <x v="1"/>
    <n v="2014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  <d v="2016-09-01T18:15:45"/>
    <d v="2016-10-01T03:59:00"/>
    <x v="1125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  <d v="2015-10-26T16:08:38"/>
    <d v="2015-11-30T17:08:38"/>
    <x v="153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  <d v="2015-06-16T17:24:36"/>
    <d v="2015-07-16T17:24:36"/>
    <x v="1"/>
    <n v="2015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  <d v="2014-11-21T07:34:22"/>
    <d v="2014-12-22T04:00:00"/>
    <x v="1126"/>
    <n v="201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  <d v="2015-10-07T12:23:08"/>
    <d v="2015-10-30T21:00:00"/>
    <x v="1127"/>
    <n v="201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  <d v="2015-01-12T19:12:18"/>
    <d v="2015-01-28T22:00:00"/>
    <x v="1128"/>
    <n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  <d v="2015-11-03T17:05:15"/>
    <d v="2015-12-03T17:00:00"/>
    <x v="1129"/>
    <n v="201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  <d v="2015-05-12T12:52:02"/>
    <d v="2015-06-12T21:00:00"/>
    <x v="1130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  <d v="2015-06-17T18:11:00"/>
    <d v="2015-07-17T18:11:00"/>
    <x v="1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  <d v="2016-08-08T21:42:08"/>
    <d v="2016-08-24T21:42:08"/>
    <x v="200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  <d v="2015-05-13T09:29:57"/>
    <d v="2015-06-16T11:00:00"/>
    <x v="1131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  <d v="2015-06-12T12:47:45"/>
    <d v="2015-07-12T12:47:45"/>
    <x v="1"/>
    <n v="201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  <d v="2014-10-03T10:29:35"/>
    <d v="2014-11-02T11:29:35"/>
    <x v="18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  <d v="2015-10-07T12:00:09"/>
    <d v="2015-11-06T13:00:09"/>
    <x v="13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  <d v="2016-08-29T19:14:02"/>
    <d v="2016-09-14T19:00:00"/>
    <x v="1132"/>
    <n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  <d v="2016-01-31T16:54:32"/>
    <d v="2016-03-15T21:00:00"/>
    <x v="1133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  <d v="2015-01-13T21:07:51"/>
    <d v="2015-02-09T04:30:00"/>
    <x v="1134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  <d v="2016-02-26T22:47:59"/>
    <d v="2016-04-01T03:59:00"/>
    <x v="1135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  <d v="2014-10-19T16:23:26"/>
    <d v="2014-11-18T17:23:26"/>
    <x v="13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  <d v="2015-04-30T20:21:43"/>
    <d v="2015-05-30T20:21:43"/>
    <x v="1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  <d v="2016-03-02T02:27:39"/>
    <d v="2016-04-01T01:27:39"/>
    <x v="207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  <d v="2015-04-27T18:09:58"/>
    <d v="2015-06-01T05:00:00"/>
    <x v="1136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  <d v="2015-08-03T00:28:25"/>
    <d v="2015-09-02T00:28:25"/>
    <x v="1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  <d v="2016-03-16T04:39:48"/>
    <d v="2016-04-29T04:39:48"/>
    <x v="707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  <d v="2016-01-10T17:51:38"/>
    <d v="2016-02-10T21:00:00"/>
    <x v="1137"/>
    <n v="201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  <d v="2016-01-11T21:14:13"/>
    <d v="2016-01-29T05:59:00"/>
    <x v="1138"/>
    <n v="201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  <d v="2017-01-27T22:37:06"/>
    <d v="2017-02-28T05:00:00"/>
    <x v="1139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  <d v="2016-07-16T20:09:42"/>
    <d v="2016-08-15T20:09:42"/>
    <x v="1"/>
    <n v="201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  <d v="2015-11-03T18:00:28"/>
    <d v="2015-11-28T18:00:28"/>
    <x v="37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  <d v="2016-05-15T18:35:15"/>
    <d v="2016-06-20T23:00:00"/>
    <x v="1140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  <d v="2017-01-23T08:50:02"/>
    <d v="2017-02-20T08:50:02"/>
    <x v="272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  <d v="2017-02-09T12:21:31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  <d v="2015-08-16T16:51:40"/>
    <d v="2015-09-17T03:59:00"/>
    <x v="1141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  <d v="2015-10-05T18:29:08"/>
    <d v="2015-12-04T19:29:08"/>
    <x v="197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  <d v="2017-02-02T10:12:32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  <d v="2015-05-17T12:59:14"/>
    <d v="2015-06-16T12:59:14"/>
    <x v="1"/>
    <n v="2015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  <d v="2016-08-27T10:37:09"/>
    <d v="2016-09-26T10:37:09"/>
    <x v="1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  <d v="2015-11-01T18:09:32"/>
    <d v="2015-11-22T22:00:00"/>
    <x v="1142"/>
    <n v="2015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  <d v="2015-07-08T18:30:56"/>
    <d v="2015-07-27T22:59:00"/>
    <x v="1143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  <d v="2015-08-23T22:59:28"/>
    <d v="2015-09-13T00:00:00"/>
    <x v="1144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  <d v="2015-09-14T22:01:03"/>
    <d v="2015-10-14T22:01:03"/>
    <x v="1"/>
    <n v="2015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  <d v="2015-04-08T17:51:02"/>
    <d v="2015-04-29T17:51:02"/>
    <x v="32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  <d v="2016-06-17T17:39:36"/>
    <d v="2016-08-01T06:59:00"/>
    <x v="1145"/>
    <n v="201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  <d v="2016-11-07T08:26:16"/>
    <d v="2016-12-07T08:26:16"/>
    <x v="1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  <d v="2015-02-21T15:38:04"/>
    <d v="2015-03-28T14:38:04"/>
    <x v="1146"/>
    <n v="201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  <d v="2016-11-22T14:59:12"/>
    <d v="2016-12-22T14:59:12"/>
    <x v="1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d v="2015-07-01T20:32:28"/>
    <d v="2015-07-31T20:32:28"/>
    <x v="1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  <d v="2016-05-03T05:15:42"/>
    <d v="2016-06-10T03:00:00"/>
    <x v="1147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  <d v="2016-04-15T01:22:19"/>
    <d v="2016-05-15T01:22:19"/>
    <x v="1"/>
    <n v="201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  <d v="2016-03-23T21:02:45"/>
    <d v="2016-04-13T21:02:45"/>
    <x v="32"/>
    <n v="201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  <d v="2016-09-15T15:36:18"/>
    <d v="2016-10-16T15:36:18"/>
    <x v="105"/>
    <n v="201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  <d v="2015-09-06T22:17:05"/>
    <d v="2015-10-06T22:17:05"/>
    <x v="1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  <d v="2015-09-17T07:00:10"/>
    <d v="2015-10-17T07:00:10"/>
    <x v="1"/>
    <n v="2015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d v="2016-10-21T19:25:46"/>
    <d v="2016-11-11T22:00:00"/>
    <x v="1148"/>
    <n v="201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  <d v="2016-01-13T05:51:57"/>
    <d v="2016-01-27T01:00:00"/>
    <x v="1149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  <d v="2015-04-11T06:25:11"/>
    <d v="2015-05-08T20:05:00"/>
    <x v="1150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  <d v="2016-04-06T07:17:21"/>
    <d v="2016-05-06T07:17:21"/>
    <x v="1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  <d v="2014-07-06T20:54:35"/>
    <d v="2014-08-08T13:54:00"/>
    <x v="1151"/>
    <n v="2014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  <d v="2016-05-09T00:57:04"/>
    <d v="2016-06-08T00:57:04"/>
    <x v="1"/>
    <n v="201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  <d v="2016-03-02T07:14:53"/>
    <d v="2016-04-11T02:30:00"/>
    <x v="1152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  <x v="27"/>
    <n v="2014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  <d v="2016-05-23T01:05:57"/>
    <d v="2016-06-22T01:05:57"/>
    <x v="1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  <d v="2014-10-02T02:24:25"/>
    <d v="2014-10-16T03:59:00"/>
    <x v="1153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  <d v="2016-05-31T00:14:56"/>
    <d v="2016-06-22T03:55:00"/>
    <x v="1154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  <d v="2016-08-26T08:46:48"/>
    <d v="2016-09-25T08:46:48"/>
    <x v="1"/>
    <n v="201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  <d v="2016-05-22T13:59:50"/>
    <d v="2016-06-05T13:59:50"/>
    <x v="60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  <d v="2015-03-01T18:51:17"/>
    <d v="2015-04-05T17:51:17"/>
    <x v="820"/>
    <n v="201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  <d v="2015-02-06T17:08:25"/>
    <d v="2015-03-08T16:08:25"/>
    <x v="23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  <d v="2016-04-08T08:59:26"/>
    <d v="2016-05-08T08:59:26"/>
    <x v="1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  <d v="2014-07-02T13:48:03"/>
    <d v="2014-07-05T01:00:00"/>
    <x v="1155"/>
    <n v="2014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  <d v="2014-07-17T07:45:08"/>
    <d v="2014-07-27T23:00:00"/>
    <x v="1156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  <d v="2015-03-02T21:17:48"/>
    <d v="2015-04-01T20:17:48"/>
    <x v="7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  <d v="2015-09-01T16:44:46"/>
    <d v="2015-10-06T16:44:46"/>
    <x v="6"/>
    <n v="201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  <d v="2014-06-19T20:38:50"/>
    <d v="2014-07-19T20:38:50"/>
    <x v="1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  <d v="2015-05-24T16:14:40"/>
    <d v="2015-06-15T16:14:40"/>
    <x v="36"/>
    <n v="201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  <d v="2015-06-30T12:30:22"/>
    <d v="2015-07-30T12:30:22"/>
    <x v="1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  <d v="2014-07-07T16:10:46"/>
    <d v="2014-08-03T23:00:00"/>
    <x v="1157"/>
    <n v="2014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  <d v="2016-03-08T09:34:06"/>
    <d v="2016-04-05T08:34:06"/>
    <x v="536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  <d v="2014-09-19T06:46:07"/>
    <d v="2014-10-10T21:00:00"/>
    <x v="1158"/>
    <n v="201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  <d v="2017-02-03T13:48:00"/>
    <d v="2017-02-24T13:48:00"/>
    <x v="32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  <d v="2016-06-28T15:58:38"/>
    <d v="2016-07-28T15:58:38"/>
    <x v="1"/>
    <n v="201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  <d v="2016-11-11T23:22:34"/>
    <d v="2016-12-06T23:22:34"/>
    <x v="37"/>
    <n v="201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  <d v="2016-05-20T19:10:21"/>
    <d v="2016-06-12T17:00:00"/>
    <x v="1159"/>
    <n v="201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  <d v="2015-02-27T07:06:50"/>
    <d v="2015-04-01T04:59:00"/>
    <x v="1160"/>
    <n v="2015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  <d v="2016-03-23T21:59:44"/>
    <d v="2016-04-13T13:18:00"/>
    <x v="1161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  <d v="2014-07-31T04:48:13"/>
    <d v="2014-08-30T04:48:13"/>
    <x v="1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  <x v="1162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  <d v="2015-02-19T00:35:10"/>
    <d v="2015-02-26T00:35:10"/>
    <x v="408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  <d v="2016-04-24T13:14:14"/>
    <d v="2016-05-08T21:00:00"/>
    <x v="1163"/>
    <n v="201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  <d v="2016-04-06T13:24:40"/>
    <d v="2016-04-30T03:59:00"/>
    <x v="1164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  <d v="2016-05-23T02:39:32"/>
    <d v="2016-06-13T17:00:00"/>
    <x v="1165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  <d v="2015-10-25T16:50:11"/>
    <d v="2015-11-29T23:00:00"/>
    <x v="1166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  <d v="2014-06-16T09:29:25"/>
    <d v="2014-07-23T11:00:00"/>
    <x v="1167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  <d v="2016-05-05T23:49:38"/>
    <d v="2016-07-01T23:00:00"/>
    <x v="1168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  <d v="2016-04-19T10:22:30"/>
    <d v="2016-05-02T23:00:00"/>
    <x v="1169"/>
    <n v="201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  <d v="2015-09-23T17:26:46"/>
    <d v="2015-10-29T04:01:00"/>
    <x v="1170"/>
    <n v="2015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  <d v="2016-04-29T14:52:07"/>
    <d v="2016-05-10T11:17:00"/>
    <x v="1171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  <d v="2016-06-15T19:34:32"/>
    <d v="2016-07-15T19:34:32"/>
    <x v="1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  <d v="2014-07-02T10:01:50"/>
    <d v="2014-08-01T10:01:50"/>
    <x v="1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  <d v="2014-10-20T07:27:59"/>
    <d v="2014-11-19T08:27:59"/>
    <x v="18"/>
    <n v="2014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  <d v="2017-01-11T01:22:14"/>
    <d v="2017-02-25T01:22:14"/>
    <x v="27"/>
    <n v="2017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  <d v="2016-11-23T01:59:03"/>
    <d v="2016-12-14T15:59:00"/>
    <x v="1172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  <d v="2014-08-15T00:36:30"/>
    <d v="2014-09-01T15:59:00"/>
    <x v="1173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d v="2015-02-21T02:11:57"/>
    <d v="2015-03-07T04:55:00"/>
    <x v="1174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  <d v="2014-07-31T18:30:45"/>
    <d v="2014-08-19T16:00:00"/>
    <x v="1175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  <d v="2016-02-22T23:27:29"/>
    <d v="2016-03-15T21:00:00"/>
    <x v="1176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  <d v="2015-11-13T02:26:32"/>
    <d v="2015-12-13T02:26:32"/>
    <x v="1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  <d v="2015-04-13T01:37:17"/>
    <d v="2015-05-13T01:37:17"/>
    <x v="1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  <d v="2015-07-07T22:24:54"/>
    <d v="2015-08-01T22:24:54"/>
    <x v="37"/>
    <n v="201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  <d v="2014-11-26T04:47:39"/>
    <d v="2015-01-01T05:00:00"/>
    <x v="1177"/>
    <n v="2014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  <d v="2016-11-16T00:59:40"/>
    <d v="2017-01-15T00:59:40"/>
    <x v="14"/>
    <n v="201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  <d v="2016-11-16T08:01:25"/>
    <d v="2016-12-17T08:00:00"/>
    <x v="1178"/>
    <n v="201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  <d v="2015-11-04T20:59:25"/>
    <d v="2015-12-02T20:59:25"/>
    <x v="272"/>
    <n v="201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  <d v="2014-08-04T13:09:16"/>
    <d v="2014-08-25T04:59:00"/>
    <x v="1179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  <d v="2015-06-24T20:30:40"/>
    <d v="2015-07-18T16:00:00"/>
    <x v="1180"/>
    <n v="2015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  <d v="2015-09-28T17:33:36"/>
    <d v="2015-10-28T17:33:36"/>
    <x v="1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  <d v="2014-05-06T14:39:33"/>
    <d v="2014-05-18T14:39:33"/>
    <x v="635"/>
    <n v="2014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  <d v="2015-02-24T16:49:54"/>
    <d v="2015-04-25T15:49:54"/>
    <x v="82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  <d v="2015-02-18T17:34:59"/>
    <d v="2015-03-20T16:56:00"/>
    <x v="1181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  <d v="2014-08-07T08:31:46"/>
    <d v="2014-08-31T13:08:00"/>
    <x v="1182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  <d v="2015-08-09T12:20:00"/>
    <d v="2015-08-26T23:00:00"/>
    <x v="1183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  <d v="2014-10-25T22:52:58"/>
    <d v="2014-11-29T23:52:58"/>
    <x v="1184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  <d v="2015-02-09T04:26:23"/>
    <d v="2015-03-11T03:26:23"/>
    <x v="23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  <d v="2016-07-08T10:20:56"/>
    <d v="2016-08-01T22:59:00"/>
    <x v="1185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  <d v="2016-06-03T18:47:00"/>
    <d v="2016-06-23T18:47:00"/>
    <x v="52"/>
    <n v="201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  <d v="2015-10-15T02:06:08"/>
    <d v="2015-11-21T03:00:00"/>
    <x v="1186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  <d v="2014-11-10T20:49:12"/>
    <d v="2014-12-10T20:49:12"/>
    <x v="1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  <d v="2014-11-03T15:28:26"/>
    <d v="2014-12-03T15:28:26"/>
    <x v="1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  <d v="2014-11-04T18:18:08"/>
    <d v="2014-12-14T18:18:08"/>
    <x v="1187"/>
    <n v="2014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  <d v="2015-05-19T11:04:01"/>
    <d v="2015-06-18T11:04:01"/>
    <x v="1"/>
    <n v="2015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  <d v="2016-05-04T13:31:22"/>
    <d v="2016-06-03T13:31:22"/>
    <x v="1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  <d v="2014-06-25T18:35:45"/>
    <d v="2014-07-10T18:35:45"/>
    <x v="21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  <d v="2014-07-10T13:05:48"/>
    <d v="2014-08-08T22:28:00"/>
    <x v="1188"/>
    <n v="2014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  <d v="2016-03-17T20:17:35"/>
    <d v="2016-05-06T20:17:35"/>
    <x v="78"/>
    <n v="201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  <d v="2014-10-11T22:07:10"/>
    <d v="2014-11-06T00:46:00"/>
    <x v="1189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  <d v="2014-06-27T14:17:25"/>
    <d v="2014-07-27T14:17:25"/>
    <x v="1"/>
    <n v="201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  <d v="2015-05-16T17:05:44"/>
    <d v="2015-05-30T18:10:00"/>
    <x v="1190"/>
    <n v="201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  <d v="2014-05-05T10:43:09"/>
    <d v="2014-06-01T03:59:00"/>
    <x v="1191"/>
    <n v="2014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  <d v="2016-01-09T11:28:49"/>
    <d v="2016-02-18T22:00:00"/>
    <x v="1192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  <d v="2014-10-29T18:02:56"/>
    <d v="2014-11-21T17:00:00"/>
    <x v="1193"/>
    <n v="2014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  <d v="2015-01-22T22:05:25"/>
    <d v="2015-02-21T22:05:25"/>
    <x v="1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  <d v="2014-07-14T22:53:34"/>
    <d v="2014-08-28T22:53:34"/>
    <x v="27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  <d v="2015-07-08T17:22:26"/>
    <d v="2015-08-07T17:22:26"/>
    <x v="1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  <d v="2015-10-13T14:50:43"/>
    <d v="2015-11-12T02:31:00"/>
    <x v="1194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  <d v="2015-05-26T11:05:24"/>
    <d v="2015-06-25T11:05:24"/>
    <x v="1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  <d v="2015-05-28T12:05:02"/>
    <d v="2015-06-17T12:05:02"/>
    <x v="52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  <d v="2016-02-10T00:24:46"/>
    <d v="2016-03-01T23:59:00"/>
    <x v="1195"/>
    <n v="201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  <d v="2014-06-01T11:49:36"/>
    <d v="2014-07-16T11:49:36"/>
    <x v="27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  <d v="2014-06-06T10:08:09"/>
    <d v="2014-07-06T10:08:09"/>
    <x v="1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  <d v="2014-06-18T23:48:24"/>
    <d v="2014-07-18T23:48:24"/>
    <x v="1"/>
    <n v="201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  <d v="2016-06-23T19:32:38"/>
    <d v="2016-07-31T20:58:00"/>
    <x v="1196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  <d v="2016-05-10T00:59:50"/>
    <d v="2016-06-06T07:00:00"/>
    <x v="1197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  <d v="2015-09-18T00:32:52"/>
    <d v="2015-10-08T00:32:52"/>
    <x v="52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  <d v="2014-08-28T23:01:02"/>
    <d v="2014-09-27T23:01:02"/>
    <x v="1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  <d v="2015-02-18T17:35:38"/>
    <d v="2015-02-28T04:59:00"/>
    <x v="1198"/>
    <n v="2015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  <d v="2016-11-01T19:58:45"/>
    <d v="2016-12-01T07:59:00"/>
    <x v="1199"/>
    <n v="201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  <d v="2016-04-07T03:27:36"/>
    <d v="2016-04-17T23:30:00"/>
    <x v="1200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  <d v="2015-03-26T09:54:05"/>
    <d v="2015-04-23T18:30:00"/>
    <x v="1201"/>
    <n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  <d v="2014-09-12T21:55:48"/>
    <d v="2014-10-26T00:43:00"/>
    <x v="1202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  <d v="2014-04-23T20:01:47"/>
    <d v="2014-05-23T20:01:47"/>
    <x v="1"/>
    <n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  <d v="2016-03-19T19:43:05"/>
    <d v="2016-04-06T21:30:00"/>
    <x v="1203"/>
    <n v="201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  <d v="2016-02-05T02:10:02"/>
    <d v="2016-02-14T00:00:00"/>
    <x v="1204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  <d v="2015-02-02T18:59:23"/>
    <d v="2015-03-04T18:59:23"/>
    <x v="1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  <d v="2015-11-15T13:29:36"/>
    <d v="2015-12-14T00:00:00"/>
    <x v="1205"/>
    <n v="2015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  <x v="1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  <d v="2015-01-14T16:14:44"/>
    <d v="2015-02-05T06:59:00"/>
    <x v="1206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  <d v="2014-09-02T14:48:56"/>
    <d v="2014-10-04T14:48:56"/>
    <x v="429"/>
    <n v="2014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  <d v="2014-09-02T01:21:43"/>
    <d v="2014-09-21T02:00:00"/>
    <x v="1207"/>
    <n v="20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  <d v="2014-06-02T15:29:12"/>
    <d v="2014-07-02T15:29:12"/>
    <x v="1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  <d v="2015-02-03T17:17:27"/>
    <d v="2015-02-28T17:00:00"/>
    <x v="1208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  <x v="60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  <d v="2014-06-30T22:41:41"/>
    <d v="2014-07-30T22:41:41"/>
    <x v="1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  <d v="2014-07-19T17:32:33"/>
    <d v="2014-08-18T17:32:33"/>
    <x v="1"/>
    <n v="2014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  <d v="2016-01-11T13:56:54"/>
    <d v="2016-02-05T22:00:00"/>
    <x v="1209"/>
    <n v="201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  <d v="2014-05-17T01:30:55"/>
    <d v="2014-06-17T03:00:00"/>
    <x v="1210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  <d v="2014-06-10T09:07:49"/>
    <d v="2014-07-10T09:07:49"/>
    <x v="1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  <d v="2016-07-21T14:48:13"/>
    <d v="2016-08-07T03:00:00"/>
    <x v="1211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  <d v="2014-07-31T12:59:53"/>
    <d v="2014-08-21T16:28:00"/>
    <x v="1212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  <d v="2015-07-20T17:03:40"/>
    <d v="2015-08-19T17:03:40"/>
    <x v="1"/>
    <n v="201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  <d v="2015-04-06T22:16:07"/>
    <d v="2015-05-02T21:00:00"/>
    <x v="1213"/>
    <n v="2015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  <d v="2016-01-05T21:52:10"/>
    <d v="2016-01-19T04:59:00"/>
    <x v="1214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  <d v="2014-06-19T02:57:08"/>
    <d v="2014-07-11T16:15:00"/>
    <x v="1215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  <d v="2015-10-17T10:18:41"/>
    <d v="2015-11-13T20:17:00"/>
    <x v="1216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  <x v="1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  <d v="2014-08-10T12:35:46"/>
    <d v="2014-09-09T12:35:46"/>
    <x v="1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  <x v="1217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  <d v="2015-09-25T12:43:56"/>
    <d v="2015-10-23T12:43:56"/>
    <x v="272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  <d v="2015-01-12T19:58:45"/>
    <d v="2015-02-05T12:20:00"/>
    <x v="1218"/>
    <n v="2015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  <d v="2016-02-02T21:20:12"/>
    <d v="2016-03-18T20:20:12"/>
    <x v="392"/>
    <n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  <d v="2014-11-17T02:51:29"/>
    <d v="2014-12-17T02:51:29"/>
    <x v="1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  <d v="2016-06-11T01:15:38"/>
    <d v="2016-07-09T04:00:00"/>
    <x v="1219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  <d v="2015-02-01T16:54:31"/>
    <d v="2015-04-02T15:54:31"/>
    <x v="82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  <d v="2015-03-25T17:22:07"/>
    <d v="2015-04-21T17:22:07"/>
    <x v="83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  <d v="2014-06-30T15:20:26"/>
    <d v="2014-07-23T03:59:00"/>
    <x v="1220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  <d v="2016-06-14T23:29:16"/>
    <d v="2016-08-13T23:29:16"/>
    <x v="14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  <d v="2014-07-01T16:45:59"/>
    <d v="2014-07-31T16:45:59"/>
    <x v="1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  <d v="2016-09-13T18:00:27"/>
    <d v="2016-10-13T18:00:27"/>
    <x v="1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  <d v="2014-07-01T04:56:07"/>
    <d v="2014-08-01T06:59:00"/>
    <x v="1221"/>
    <n v="201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  <d v="2015-01-12T16:57:37"/>
    <d v="2015-02-12T05:59:00"/>
    <x v="1222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  <d v="2015-01-07T04:51:43"/>
    <d v="2015-02-03T04:27:00"/>
    <x v="1223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  <d v="2016-04-20T11:31:00"/>
    <d v="2016-05-20T11:31:00"/>
    <x v="1"/>
    <n v="201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  <x v="60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  <d v="2016-09-30T15:11:19"/>
    <d v="2016-10-29T03:00:00"/>
    <x v="1224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  <d v="2015-06-24T21:33:48"/>
    <d v="2015-07-10T18:00:00"/>
    <x v="1225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  <d v="2016-08-30T22:03:05"/>
    <d v="2016-10-11T03:59:00"/>
    <x v="1226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  <d v="2016-07-24T03:07:17"/>
    <d v="2016-08-23T03:07:17"/>
    <x v="1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  <d v="2015-07-15T15:01:12"/>
    <d v="2015-08-09T16:00:00"/>
    <x v="1227"/>
    <n v="201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  <d v="2016-02-20T00:27:30"/>
    <d v="2016-04-19T23:27:30"/>
    <x v="130"/>
    <n v="201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  <d v="2015-02-18T16:07:12"/>
    <d v="2015-03-20T15:07:12"/>
    <x v="207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  <d v="2016-08-23T18:22:09"/>
    <d v="2016-09-21T03:00:00"/>
    <x v="1228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  <d v="2016-03-29T15:24:05"/>
    <d v="2016-04-28T15:24:05"/>
    <x v="1"/>
    <n v="201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  <d v="2016-06-08T00:31:42"/>
    <d v="2016-07-15T21:38:00"/>
    <x v="1229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  <d v="2014-07-21T19:41:30"/>
    <d v="2014-08-31T20:00:00"/>
    <x v="1230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  <d v="2014-10-16T04:05:31"/>
    <d v="2014-11-06T05:59:00"/>
    <x v="1231"/>
    <n v="2014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  <d v="2015-02-27T20:01:36"/>
    <d v="2015-03-20T20:27:00"/>
    <x v="1232"/>
    <n v="2015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  <d v="2016-06-20T12:02:11"/>
    <d v="2016-07-20T12:02:11"/>
    <x v="1"/>
    <n v="201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  <d v="2014-10-06T21:08:24"/>
    <d v="2014-11-03T00:00:00"/>
    <x v="1233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  <x v="1234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  <d v="2015-05-04T17:40:43"/>
    <d v="2015-05-17T03:00:00"/>
    <x v="1235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  <d v="2015-02-18T22:00:22"/>
    <d v="2015-03-16T21:00:00"/>
    <x v="1236"/>
    <n v="2015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  <d v="2014-05-22T20:31:20"/>
    <d v="2014-06-21T20:31:20"/>
    <x v="1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  <d v="2015-06-16T07:37:07"/>
    <d v="2015-07-10T21:00:00"/>
    <x v="1237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  <d v="2014-12-16T05:56:28"/>
    <d v="2015-01-02T05:56:28"/>
    <x v="644"/>
    <n v="2014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  <d v="2014-06-06T18:31:06"/>
    <d v="2014-07-06T18:31:06"/>
    <x v="1"/>
    <n v="2014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  <d v="2014-06-03T16:03:01"/>
    <d v="2014-07-03T16:03:01"/>
    <x v="1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  <d v="2016-05-16T18:14:59"/>
    <d v="2016-06-15T18:14:59"/>
    <x v="1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  <d v="2016-01-03T16:38:00"/>
    <d v="2016-02-02T16:38:00"/>
    <x v="1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  <d v="2015-05-02T21:00:01"/>
    <d v="2015-06-03T06:59:00"/>
    <x v="1238"/>
    <n v="2015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  <d v="2015-05-25T22:34:12"/>
    <d v="2015-06-24T22:34:12"/>
    <x v="1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  <d v="2015-03-24T18:26:00"/>
    <d v="2015-04-17T16:00:00"/>
    <x v="1239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  <d v="2014-04-24T15:15:31"/>
    <d v="2014-05-24T21:00:00"/>
    <x v="1240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  <d v="2016-03-14T19:15:24"/>
    <d v="2016-04-13T19:15:24"/>
    <x v="1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  <d v="2015-04-27T05:59:44"/>
    <d v="2015-05-18T05:59:44"/>
    <x v="32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  <d v="2015-09-21T00:13:17"/>
    <d v="2015-10-26T00:13:17"/>
    <x v="6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  <d v="2014-07-28T20:47:16"/>
    <d v="2014-08-17T05:11:00"/>
    <x v="1241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  <d v="2016-11-15T05:09:35"/>
    <d v="2016-11-26T06:00:00"/>
    <x v="1242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  <d v="2014-10-03T18:18:29"/>
    <d v="2014-11-01T17:18:00"/>
    <x v="1243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  <d v="2016-08-02T20:19:26"/>
    <d v="2016-09-11T20:19:26"/>
    <x v="4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  <d v="2016-05-21T17:48:24"/>
    <d v="2016-06-02T22:00:00"/>
    <x v="1244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  <d v="2016-03-30T03:48:24"/>
    <d v="2016-05-28T21:44:00"/>
    <x v="1245"/>
    <n v="20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  <d v="2015-05-08T00:52:05"/>
    <d v="2015-07-01T06:59:00"/>
    <x v="1246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  <d v="2016-02-19T22:03:58"/>
    <d v="2016-03-07T04:59:00"/>
    <x v="1247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  <d v="2015-08-17T18:19:55"/>
    <d v="2015-09-11T18:19:55"/>
    <x v="37"/>
    <n v="201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  <d v="2016-03-01T20:08:44"/>
    <d v="2016-03-16T03:59:00"/>
    <x v="1248"/>
    <n v="201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  <d v="2016-06-24T11:28:48"/>
    <d v="2016-07-24T11:28:48"/>
    <x v="1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  <x v="13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  <d v="2014-05-01T22:27:25"/>
    <d v="2014-05-13T04:00:00"/>
    <x v="1249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  <d v="2014-07-09T17:37:20"/>
    <d v="2014-08-23T17:37:20"/>
    <x v="27"/>
    <n v="201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  <d v="2016-05-01T22:08:57"/>
    <d v="2016-05-31T22:08:57"/>
    <x v="1"/>
    <n v="201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  <x v="1250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  <d v="2014-11-07T20:37:46"/>
    <d v="2014-11-21T04:55:00"/>
    <x v="1251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  <d v="2014-06-12T14:54:06"/>
    <d v="2014-07-02T14:54:06"/>
    <x v="52"/>
    <n v="2014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  <d v="2014-10-15T20:58:15"/>
    <d v="2014-11-07T18:30:00"/>
    <x v="1252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  <d v="2015-02-22T12:53:12"/>
    <d v="2015-04-23T11:53:12"/>
    <x v="130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  <d v="2014-05-22T02:18:32"/>
    <d v="2014-06-04T04:59:00"/>
    <x v="125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d v="2015-01-16T20:19:12"/>
    <d v="2015-02-02T04:59:00"/>
    <x v="1254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  <d v="2015-05-01T18:32:51"/>
    <d v="2015-05-31T18:32:51"/>
    <x v="1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  <d v="2014-08-05T00:14:30"/>
    <d v="2014-09-08T03:00:00"/>
    <x v="1255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  <d v="2014-06-04T19:37:14"/>
    <d v="2014-07-04T11:00:00"/>
    <x v="1256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  <d v="2014-09-11T18:48:19"/>
    <d v="2014-10-02T14:21:00"/>
    <x v="1257"/>
    <n v="2014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  <d v="2015-02-02T14:22:30"/>
    <d v="2015-03-04T14:22:30"/>
    <x v="1"/>
    <n v="2015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  <d v="2015-08-11T19:46:52"/>
    <d v="2015-09-06T13:47:00"/>
    <x v="1258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  <d v="2014-08-30T08:40:20"/>
    <d v="2014-09-29T08:40:20"/>
    <x v="1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  <d v="2015-08-18T18:57:26"/>
    <d v="2015-09-15T10:06:00"/>
    <x v="1259"/>
    <n v="2015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  <d v="2016-07-30T09:32:28"/>
    <d v="2016-09-25T23:00:00"/>
    <x v="1260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  <d v="2014-08-29T18:19:33"/>
    <d v="2014-09-13T04:00:00"/>
    <x v="1261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  <d v="2015-07-29T16:41:46"/>
    <d v="2015-08-09T16:00:00"/>
    <x v="1262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  <x v="1263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  <d v="2015-06-12T00:33:25"/>
    <d v="2015-07-11T03:59:00"/>
    <x v="1264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  <d v="2016-12-29T12:01:58"/>
    <d v="2017-01-18T12:01:58"/>
    <x v="52"/>
    <n v="201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  <d v="2015-06-22T18:16:58"/>
    <d v="2015-07-13T01:00:00"/>
    <x v="1265"/>
    <n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  <x v="1266"/>
    <n v="201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  <d v="2016-05-31T15:42:14"/>
    <d v="2016-06-30T15:42:14"/>
    <x v="1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  <d v="2014-09-02T14:23:47"/>
    <d v="2014-09-18T03:59:00"/>
    <x v="1267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  <d v="2015-10-12T18:16:07"/>
    <d v="2015-11-11T19:16:07"/>
    <x v="171"/>
    <n v="201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  <d v="2015-08-27T15:00:23"/>
    <d v="2015-10-01T15:00:23"/>
    <x v="6"/>
    <n v="201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  <d v="2015-09-01T15:21:50"/>
    <d v="2015-10-02T18:00:00"/>
    <x v="1268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  <d v="2015-11-20T17:27:05"/>
    <d v="2015-12-20T11:59:00"/>
    <x v="1269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  <d v="2014-10-11T08:30:16"/>
    <d v="2014-11-17T07:59:00"/>
    <x v="1270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  <d v="2016-07-20T10:05:40"/>
    <d v="2016-08-17T10:05:40"/>
    <x v="272"/>
    <n v="201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  <d v="2016-08-18T18:08:42"/>
    <d v="2016-09-08T18:08:42"/>
    <x v="32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  <d v="2016-05-27T00:04:51"/>
    <d v="2016-06-26T00:04:51"/>
    <x v="1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  <d v="2015-08-06T17:31:15"/>
    <d v="2015-08-31T17:31:15"/>
    <x v="37"/>
    <n v="20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  <d v="2014-07-09T14:23:42"/>
    <d v="2014-09-07T14:23:42"/>
    <x v="14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  <d v="2015-05-26T18:07:39"/>
    <d v="2015-06-25T18:07:39"/>
    <x v="1"/>
    <n v="2015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  <d v="2015-02-05T19:57:37"/>
    <d v="2015-03-07T19:57:37"/>
    <x v="1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  <d v="2015-03-12T19:22:39"/>
    <d v="2015-04-11T19:22:39"/>
    <x v="1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  <d v="2015-03-10T15:51:24"/>
    <d v="2015-04-01T03:59:00"/>
    <x v="1271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  <d v="2016-04-20T01:53:21"/>
    <d v="2016-05-14T03:59:00"/>
    <x v="1272"/>
    <n v="201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  <d v="2016-02-11T22:36:54"/>
    <d v="2016-03-05T01:00:00"/>
    <x v="1273"/>
    <n v="201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  <d v="2015-08-07T09:27:53"/>
    <d v="2015-09-04T09:27:53"/>
    <x v="272"/>
    <n v="201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  <d v="2016-04-02T21:26:38"/>
    <d v="2016-05-02T21:26:38"/>
    <x v="1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  <d v="2014-04-24T12:22:50"/>
    <d v="2014-05-22T22:07:00"/>
    <x v="1274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  <x v="1"/>
    <n v="201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  <d v="2015-07-11T00:41:20"/>
    <d v="2015-08-12T00:00:00"/>
    <x v="1275"/>
    <n v="201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  <d v="2015-01-12T01:12:39"/>
    <d v="2015-02-11T17:00:00"/>
    <x v="1276"/>
    <n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  <d v="2016-10-18T10:36:34"/>
    <d v="2016-11-17T11:36:34"/>
    <x v="171"/>
    <n v="201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  <d v="2014-06-18T15:35:24"/>
    <d v="2014-08-17T15:35:24"/>
    <x v="14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  <d v="2014-04-01T06:38:31"/>
    <d v="2014-05-05T06:38:31"/>
    <x v="417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  <d v="2015-05-15T19:36:15"/>
    <d v="2015-06-26T21:00:00"/>
    <x v="1277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  <d v="2015-07-09T02:18:28"/>
    <d v="2015-07-31T08:58:00"/>
    <x v="1278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  <d v="2015-04-21T21:21:06"/>
    <d v="2015-05-27T02:45:00"/>
    <x v="1279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  <d v="2015-07-18T16:19:38"/>
    <d v="2015-08-05T18:36:00"/>
    <x v="128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  <d v="2016-03-04T18:17:07"/>
    <d v="2016-03-13T22:00:00"/>
    <x v="1281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  <d v="2016-07-04T16:07:36"/>
    <d v="2016-08-01T19:00:00"/>
    <x v="1282"/>
    <n v="201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  <d v="2015-08-20T14:57:29"/>
    <d v="2015-10-05T16:00:00"/>
    <x v="1283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  <d v="2014-12-01T17:50:08"/>
    <d v="2014-12-31T17:50:08"/>
    <x v="1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  <d v="2014-12-24T12:11:23"/>
    <d v="2015-01-23T12:11:23"/>
    <x v="1"/>
    <n v="2014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  <d v="2015-05-11T19:27:24"/>
    <d v="2015-06-10T19:27:24"/>
    <x v="1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  <d v="2014-08-18T17:46:34"/>
    <d v="2014-09-17T17:46:34"/>
    <x v="1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  <d v="2014-12-09T16:31:36"/>
    <d v="2015-01-08T16:31:36"/>
    <x v="1"/>
    <n v="2014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  <d v="2014-12-03T07:58:03"/>
    <d v="2014-12-31T07:00:00"/>
    <x v="1284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  <d v="2014-09-30T20:36:53"/>
    <d v="2014-10-30T20:36:53"/>
    <x v="1"/>
    <n v="2014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  <d v="2015-05-22T13:41:22"/>
    <d v="2015-06-21T13:41:22"/>
    <x v="1"/>
    <n v="2015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  <d v="2014-10-09T09:00:46"/>
    <d v="2014-11-08T10:00:46"/>
    <x v="13"/>
    <n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  <d v="2014-10-14T22:37:28"/>
    <d v="2014-11-13T23:37:28"/>
    <x v="13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  <d v="2016-07-10T18:48:47"/>
    <d v="2016-08-11T03:59:00"/>
    <x v="1285"/>
    <n v="201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  <x v="197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  <d v="2015-03-30T18:53:03"/>
    <d v="2015-04-26T06:28:00"/>
    <x v="1286"/>
    <n v="2015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  <d v="2016-03-31T17:36:17"/>
    <d v="2016-04-30T17:36:17"/>
    <x v="1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  <d v="2016-03-01T18:17:36"/>
    <d v="2016-03-31T17:17:36"/>
    <x v="23"/>
    <n v="201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  <d v="2015-01-22T04:13:42"/>
    <d v="2015-03-01T04:59:00"/>
    <x v="1287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  <d v="2014-07-16T11:18:30"/>
    <d v="2014-07-30T11:18:30"/>
    <x v="60"/>
    <n v="20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  <d v="2016-03-22T02:18:02"/>
    <d v="2016-04-05T02:18:02"/>
    <x v="60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  <d v="2016-02-18T10:13:25"/>
    <d v="2016-04-18T09:13:25"/>
    <x v="130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  <d v="2015-06-13T07:35:44"/>
    <d v="2015-07-13T07:35:44"/>
    <x v="1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  <d v="2014-11-21T17:11:30"/>
    <d v="2014-12-21T17:11:30"/>
    <x v="1"/>
    <n v="2014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  <d v="2016-07-25T16:44:30"/>
    <d v="2016-09-23T16:44:30"/>
    <x v="14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  <d v="2016-05-13T12:57:34"/>
    <d v="2016-06-27T19:00:00"/>
    <x v="1288"/>
    <n v="201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  <d v="2015-04-07T19:53:30"/>
    <d v="2015-04-29T23:00:00"/>
    <x v="1289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  <d v="2015-05-01T15:32:27"/>
    <d v="2015-05-26T15:32:27"/>
    <x v="37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  <d v="2014-09-20T08:00:34"/>
    <d v="2014-10-20T08:00:34"/>
    <x v="1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  <d v="2014-12-30T22:45:44"/>
    <d v="2015-01-24T04:59:00"/>
    <x v="1290"/>
    <n v="2014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  <d v="2014-12-15T19:55:07"/>
    <d v="2015-02-11T04:59:00"/>
    <x v="1291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  <d v="2014-12-01T21:33:59"/>
    <d v="2015-01-05T20:26:00"/>
    <x v="1292"/>
    <n v="2014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  <d v="2016-08-10T01:36:22"/>
    <d v="2016-09-04T01:36:22"/>
    <x v="37"/>
    <n v="201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  <d v="2015-02-15T00:12:03"/>
    <d v="2015-03-13T06:59:00"/>
    <x v="1293"/>
    <n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  <d v="2014-08-05T17:09:42"/>
    <d v="2014-08-26T17:09:42"/>
    <x v="32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  <d v="2016-02-17T14:03:10"/>
    <d v="2016-03-03T05:59:00"/>
    <x v="1294"/>
    <n v="201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  <d v="2014-08-15T19:10:22"/>
    <d v="2014-09-03T04:59:00"/>
    <x v="1295"/>
    <n v="201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  <d v="2015-08-04T19:04:37"/>
    <d v="2015-08-30T00:00:00"/>
    <x v="1296"/>
    <n v="201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  <x v="272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  <d v="2014-12-17T23:58:02"/>
    <d v="2015-01-16T23:58:02"/>
    <x v="1"/>
    <n v="2014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  <d v="2016-03-18T21:27:59"/>
    <d v="2016-05-17T21:27:59"/>
    <x v="14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  <d v="2015-10-06T20:44:40"/>
    <d v="2015-11-05T21:44:40"/>
    <x v="18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  <d v="2016-04-23T00:22:36"/>
    <d v="2016-04-29T06:59:00"/>
    <x v="1297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  <d v="2016-01-14T19:02:06"/>
    <d v="2016-02-13T19:02:06"/>
    <x v="1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  <d v="2016-07-15T14:30:57"/>
    <d v="2016-08-14T14:30:57"/>
    <x v="1"/>
    <n v="201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  <d v="2015-11-30T23:08:02"/>
    <d v="2015-12-15T00:00:00"/>
    <x v="1298"/>
    <n v="201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  <d v="2016-05-16T17:01:30"/>
    <d v="2016-06-17T14:00:00"/>
    <x v="1299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  <d v="2016-02-29T23:48:05"/>
    <d v="2016-03-30T22:48:05"/>
    <x v="207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  <d v="2015-07-18T10:22:16"/>
    <d v="2015-08-17T10:22:16"/>
    <x v="1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  <d v="2015-03-09T08:53:21"/>
    <d v="2015-04-08T08:53:21"/>
    <x v="1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  <d v="2014-05-30T17:26:51"/>
    <d v="2014-06-09T17:26:51"/>
    <x v="2"/>
    <n v="2014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  <x v="1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  <d v="2015-05-20T01:00:16"/>
    <d v="2015-06-19T01:00:16"/>
    <x v="1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  <d v="2015-11-10T14:14:56"/>
    <d v="2015-12-10T14:14:56"/>
    <x v="1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  <d v="2015-02-17T22:47:44"/>
    <d v="2015-03-19T21:47:44"/>
    <x v="70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  <d v="2017-02-13T14:38:49"/>
    <d v="2017-02-28T00:00:00"/>
    <x v="1300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  <d v="2015-05-04T15:04:10"/>
    <d v="2015-06-03T15:04:10"/>
    <x v="1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  <d v="2016-10-18T03:10:26"/>
    <d v="2016-11-19T22:00:00"/>
    <x v="1301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  <d v="2015-02-02T22:31:01"/>
    <d v="2015-03-05T04:00:00"/>
    <x v="1302"/>
    <n v="2015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  <d v="2016-09-06T22:27:24"/>
    <d v="2016-09-30T21:00:00"/>
    <x v="1303"/>
    <n v="201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  <d v="2014-08-26T05:19:31"/>
    <d v="2014-09-28T03:23:00"/>
    <x v="1304"/>
    <n v="201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  <d v="2014-07-08T17:41:10"/>
    <d v="2014-07-26T07:00:00"/>
    <x v="1305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  <d v="2016-06-24T18:34:50"/>
    <d v="2016-08-23T18:34:50"/>
    <x v="14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  <d v="2015-06-02T15:39:37"/>
    <d v="2015-07-02T15:39:37"/>
    <x v="1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  <d v="2014-07-26T16:00:57"/>
    <d v="2014-08-16T16:00:57"/>
    <x v="32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  <d v="2016-03-31T17:48:07"/>
    <d v="2016-05-21T03:59:00"/>
    <x v="1306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d v="2015-10-14T19:59:56"/>
    <d v="2015-12-13T20:59:56"/>
    <x v="197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d v="2016-03-08T02:16:04"/>
    <d v="2016-05-05T17:00:00"/>
    <x v="1307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d v="2014-10-30T20:19:50"/>
    <d v="2014-11-29T21:19:50"/>
    <x v="18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  <d v="2014-08-29T18:04:57"/>
    <d v="2014-09-23T03:59:00"/>
    <x v="1308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  <x v="52"/>
    <n v="2014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  <d v="2016-10-06T14:57:47"/>
    <d v="2016-11-19T01:00:00"/>
    <x v="1309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  <d v="2016-11-27T03:59:34"/>
    <d v="2017-01-14T03:59:00"/>
    <x v="1310"/>
    <n v="201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  <d v="2016-03-21T21:11:16"/>
    <d v="2016-04-20T21:11:16"/>
    <x v="1"/>
    <n v="20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d v="2015-08-10T16:40:29"/>
    <d v="2015-09-14T16:40:29"/>
    <x v="6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  <d v="2014-12-02T16:48:55"/>
    <d v="2015-01-01T16:48:55"/>
    <x v="1"/>
    <n v="2014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  <d v="2015-02-18T16:08:52"/>
    <d v="2015-04-19T15:08:52"/>
    <x v="82"/>
    <n v="2015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d v="2016-08-08T16:15:06"/>
    <d v="2016-10-07T15:11:00"/>
    <x v="1311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  <d v="2015-04-10T18:45:30"/>
    <d v="2015-05-10T18:45:30"/>
    <x v="1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d v="2014-09-17T15:02:59"/>
    <d v="2014-10-05T05:00:00"/>
    <x v="1312"/>
    <n v="20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  <d v="2015-10-20T19:35:27"/>
    <d v="2015-11-30T17:00:00"/>
    <x v="1313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d v="2015-10-08T03:27:19"/>
    <d v="2015-11-17T04:27:19"/>
    <x v="198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  <d v="2016-02-09T05:48:07"/>
    <d v="2016-03-08T04:59:00"/>
    <x v="1314"/>
    <n v="2016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  <d v="2016-10-22T23:17:18"/>
    <d v="2016-11-22T00:17:18"/>
    <x v="18"/>
    <n v="201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  <d v="2015-05-16T10:06:42"/>
    <d v="2015-06-16T23:30:00"/>
    <x v="1315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  <x v="27"/>
    <n v="201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  <d v="2014-09-05T07:00:45"/>
    <d v="2014-10-05T07:00:45"/>
    <x v="1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  <x v="48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  <d v="2016-01-12T11:29:44"/>
    <d v="2016-02-02T11:29:44"/>
    <x v="32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  <d v="2014-07-08T15:30:42"/>
    <d v="2014-08-10T15:59:00"/>
    <x v="1316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  <d v="2016-08-14T15:28:22"/>
    <d v="2016-08-25T03:59:00"/>
    <x v="1317"/>
    <n v="201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  <d v="2015-07-06T08:43:27"/>
    <d v="2015-08-05T08:43:27"/>
    <x v="1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  <d v="2016-03-11T09:59:46"/>
    <d v="2016-04-03T17:00:00"/>
    <x v="1318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  <d v="2015-06-18T19:16:38"/>
    <d v="2015-07-18T06:59:00"/>
    <x v="1319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  <d v="2017-01-02T21:50:36"/>
    <d v="2017-02-01T22:59:00"/>
    <x v="1320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  <d v="2016-05-09T15:06:59"/>
    <d v="2016-06-01T21:42:00"/>
    <x v="1321"/>
    <n v="201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  <d v="2014-05-16T20:36:20"/>
    <d v="2014-07-02T03:59:00"/>
    <x v="1322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  <d v="2015-02-20T06:39:10"/>
    <d v="2015-03-19T14:39:00"/>
    <x v="1323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  <d v="2014-11-28T21:08:45"/>
    <d v="2014-12-23T21:08:45"/>
    <x v="37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d v="2016-03-18T21:31:12"/>
    <d v="2016-04-10T04:00:00"/>
    <x v="1324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  <d v="2015-03-01T05:16:54"/>
    <d v="2015-03-31T04:16:54"/>
    <x v="23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  <x v="197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  <d v="2016-06-02T05:58:09"/>
    <d v="2016-06-16T05:58:09"/>
    <x v="60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  <d v="2015-10-17T19:23:42"/>
    <d v="2015-10-28T19:54:00"/>
    <x v="1325"/>
    <n v="201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  <d v="2014-07-02T21:43:02"/>
    <d v="2014-07-24T07:00:00"/>
    <x v="1326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  <d v="2015-06-18T23:16:59"/>
    <d v="2015-07-18T23:16:59"/>
    <x v="1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  <d v="2015-06-30T13:20:52"/>
    <d v="2015-07-23T18:33:00"/>
    <x v="1327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  <d v="2015-05-12T16:12:17"/>
    <d v="2015-06-11T16:12:17"/>
    <x v="1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  <d v="2015-05-18T12:20:11"/>
    <d v="2015-05-31T23:00:00"/>
    <x v="1328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  <d v="2014-06-30T15:04:27"/>
    <d v="2014-07-21T03:59:00"/>
    <x v="1329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  <d v="2014-08-27T22:43:04"/>
    <d v="2014-09-26T22:43:04"/>
    <x v="1"/>
    <n v="201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  <d v="2014-10-02T07:04:57"/>
    <d v="2014-11-05T12:52:00"/>
    <x v="1330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  <d v="2016-07-05T20:57:09"/>
    <d v="2016-09-03T20:57:09"/>
    <x v="14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  <d v="2016-05-03T14:19:42"/>
    <d v="2016-05-15T23:00:00"/>
    <x v="1331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  <d v="2014-08-25T19:34:44"/>
    <d v="2014-09-12T19:34:44"/>
    <x v="19"/>
    <n v="201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  <d v="2014-06-12T13:46:58"/>
    <d v="2014-07-03T03:59:00"/>
    <x v="1332"/>
    <n v="2014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  <d v="2015-04-26T12:44:58"/>
    <d v="2015-05-31T12:44:58"/>
    <x v="6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  <d v="2014-05-27T18:16:21"/>
    <d v="2014-07-01T04:59:00"/>
    <x v="1333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  <d v="2016-09-14T10:53:54"/>
    <d v="2016-10-05T10:53:54"/>
    <x v="3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  <d v="2016-01-05T15:38:10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  <d v="2014-05-13T16:26:58"/>
    <d v="2014-06-16T06:59:00"/>
    <x v="1334"/>
    <n v="2014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  <d v="2016-09-20T02:48:16"/>
    <d v="2016-10-20T02:48:16"/>
    <x v="1"/>
    <n v="20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  <d v="2015-08-03T04:19:46"/>
    <d v="2015-09-02T04:19:46"/>
    <x v="1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  <d v="2014-04-24T14:14:19"/>
    <d v="2014-05-19T21:00:00"/>
    <x v="1335"/>
    <n v="2014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  <d v="2015-08-14T15:54:20"/>
    <d v="2015-08-29T03:59:00"/>
    <x v="1336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  <d v="2014-05-28T05:14:15"/>
    <d v="2014-06-27T05:14:15"/>
    <x v="1"/>
    <n v="2014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  <d v="2014-07-09T18:53:24"/>
    <d v="2014-08-08T18:53:24"/>
    <x v="1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  <d v="2015-05-23T19:50:39"/>
    <d v="2015-06-21T22:25:00"/>
    <x v="1337"/>
    <n v="201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  <d v="2014-10-28T14:21:23"/>
    <d v="2014-11-27T15:21:23"/>
    <x v="13"/>
    <n v="2014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  <d v="2015-01-16T16:48:49"/>
    <d v="2015-03-02T04:59:00"/>
    <x v="1338"/>
    <n v="201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  <d v="2014-09-09T23:09:39"/>
    <d v="2014-09-19T00:00:00"/>
    <x v="1339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  <d v="2015-11-01T04:35:29"/>
    <d v="2015-11-30T22:30:00"/>
    <x v="1340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  <d v="2016-04-30T03:12:47"/>
    <d v="2016-06-06T02:00:00"/>
    <x v="1341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  <d v="2014-12-22T20:53:30"/>
    <d v="2015-01-11T20:53:30"/>
    <x v="52"/>
    <n v="20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  <d v="2014-12-15T14:48:36"/>
    <d v="2015-02-13T14:48:36"/>
    <x v="14"/>
    <n v="2014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  <x v="32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  <d v="2016-02-01T19:21:27"/>
    <d v="2016-03-02T19:21:27"/>
    <x v="1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  <d v="2014-09-15T14:26:56"/>
    <d v="2014-10-15T14:26:56"/>
    <x v="1"/>
    <n v="2014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  <d v="2014-08-31T14:03:20"/>
    <d v="2014-09-30T16:00:00"/>
    <x v="1342"/>
    <n v="2014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  <d v="2015-05-05T12:59:53"/>
    <d v="2015-06-04T12:59:53"/>
    <x v="1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  <d v="2016-06-03T12:54:44"/>
    <d v="2016-07-10T22:59:00"/>
    <x v="1343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  <d v="2016-07-05T12:06:28"/>
    <d v="2016-08-13T06:59:00"/>
    <x v="1344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  <d v="2016-04-01T16:33:14"/>
    <d v="2016-05-31T16:33:14"/>
    <x v="14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  <d v="2014-06-02T13:01:54"/>
    <d v="2014-06-23T18:00:00"/>
    <x v="1345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  <d v="2014-08-28T21:55:49"/>
    <d v="2014-09-12T21:55:49"/>
    <x v="21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  <d v="2016-07-01T01:09:38"/>
    <d v="2016-07-22T05:26:00"/>
    <x v="1346"/>
    <n v="201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  <d v="2014-06-20T03:24:46"/>
    <d v="2014-07-04T03:24:46"/>
    <x v="60"/>
    <n v="20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  <d v="2014-05-26T16:59:06"/>
    <d v="2014-06-25T16:59:06"/>
    <x v="1"/>
    <n v="2014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  <d v="2015-03-09T13:49:48"/>
    <d v="2015-04-03T13:49:48"/>
    <x v="37"/>
    <n v="201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  <d v="2014-05-20T17:22:53"/>
    <d v="2014-06-15T16:00:00"/>
    <x v="1347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  <d v="2015-05-10T04:07:47"/>
    <d v="2015-05-31T06:59:00"/>
    <x v="1348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  <d v="2016-05-15T17:42:46"/>
    <d v="2016-06-04T17:42:46"/>
    <x v="52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  <d v="2015-04-24T13:21:07"/>
    <d v="2015-05-26T03:59:00"/>
    <x v="1349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  <d v="2015-02-01T23:53:39"/>
    <d v="2015-03-31T12:52:00"/>
    <x v="1350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  <d v="2015-12-22T21:18:29"/>
    <d v="2016-01-21T21:18:29"/>
    <x v="1"/>
    <n v="2015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  <d v="2015-04-08T20:47:29"/>
    <d v="2015-05-09T20:47:29"/>
    <x v="105"/>
    <n v="2015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  <d v="2015-01-28T17:11:15"/>
    <d v="2015-02-27T17:11:15"/>
    <x v="1"/>
    <n v="20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  <x v="1"/>
    <n v="2015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  <d v="2015-06-10T23:50:06"/>
    <d v="2015-07-02T23:50:06"/>
    <x v="36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  <d v="2014-10-15T22:28:04"/>
    <d v="2014-11-05T23:28:04"/>
    <x v="80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  <d v="2016-01-12T16:07:27"/>
    <d v="2016-02-11T22:59:00"/>
    <x v="1351"/>
    <n v="201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  <d v="2014-10-31T18:04:22"/>
    <d v="2014-11-30T19:04:22"/>
    <x v="13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  <d v="2016-04-05T11:47:40"/>
    <d v="2016-05-04T23:00:00"/>
    <x v="1352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  <x v="1353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  <d v="2016-04-02T03:22:51"/>
    <d v="2016-04-29T21:00:00"/>
    <x v="1354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  <d v="2016-09-19T08:21:34"/>
    <d v="2016-10-20T04:55:00"/>
    <x v="1355"/>
    <n v="201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  <d v="2015-07-20T04:06:16"/>
    <d v="2015-08-19T04:06:16"/>
    <x v="1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  <d v="2015-02-06T04:55:12"/>
    <d v="2015-03-23T03:55:12"/>
    <x v="392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  <x v="1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  <d v="2014-12-10T18:04:06"/>
    <d v="2015-01-10T03:23:00"/>
    <x v="1356"/>
    <n v="2014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  <d v="2014-11-25T16:15:33"/>
    <d v="2015-01-24T12:00:00"/>
    <x v="1357"/>
    <n v="2014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d v="2015-04-09T00:35:08"/>
    <d v="2015-04-18T22:30:00"/>
    <x v="1358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  <d v="2015-03-26T21:38:16"/>
    <d v="2015-05-25T21:38:16"/>
    <x v="14"/>
    <n v="2015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  <d v="2015-04-28T16:38:09"/>
    <d v="2015-05-28T16:38:09"/>
    <x v="1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  <d v="2015-02-13T17:04:53"/>
    <d v="2015-03-23T18:00:00"/>
    <x v="1359"/>
    <n v="2015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  <d v="2015-10-20T16:35:03"/>
    <d v="2015-11-12T06:59:00"/>
    <x v="1360"/>
    <n v="201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  <x v="1361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  <d v="2016-06-27T10:47:48"/>
    <d v="2016-07-17T10:47:48"/>
    <x v="52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  <d v="2014-07-13T02:09:15"/>
    <d v="2014-08-12T01:53:58"/>
    <x v="1362"/>
    <n v="2014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d v="2015-11-17T22:05:50"/>
    <d v="2015-12-17T22:05:50"/>
    <x v="1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  <x v="1"/>
    <n v="201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d v="2014-06-03T17:02:44"/>
    <d v="2014-07-03T17:02:44"/>
    <x v="1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d v="2014-06-03T19:32:32"/>
    <d v="2014-07-05T03:59:00"/>
    <x v="1363"/>
    <n v="2014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  <x v="1"/>
    <n v="2014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  <d v="2016-09-08T09:20:39"/>
    <d v="2016-10-08T09:20:39"/>
    <x v="1"/>
    <n v="201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  <x v="1364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  <d v="2016-01-26T16:57:16"/>
    <d v="2016-02-16T05:59:00"/>
    <x v="1365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  <x v="1366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  <d v="2015-01-12T23:33:28"/>
    <d v="2015-02-10T07:59:00"/>
    <x v="1367"/>
    <n v="201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  <d v="2016-02-03T00:51:13"/>
    <d v="2016-04-02T23:51:13"/>
    <x v="82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  <d v="2016-09-06T19:15:35"/>
    <d v="2016-10-16T21:00:00"/>
    <x v="1368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  <d v="2015-05-04T19:46:40"/>
    <d v="2015-06-03T00:00:00"/>
    <x v="1369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  <d v="2014-06-18T21:08:57"/>
    <d v="2014-07-26T04:59:00"/>
    <x v="1370"/>
    <n v="2014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  <d v="2016-03-16T20:48:27"/>
    <d v="2016-04-15T20:48:27"/>
    <x v="1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  <d v="2014-05-12T19:33:18"/>
    <d v="2014-06-11T19:33:18"/>
    <x v="1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  <d v="2014-11-11T20:25:15"/>
    <d v="2014-12-01T20:25:15"/>
    <x v="52"/>
    <n v="2014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  <d v="2014-04-18T11:18:58"/>
    <d v="2014-05-19T05:00:00"/>
    <x v="1371"/>
    <n v="2014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  <d v="2015-06-27T02:35:53"/>
    <d v="2015-08-26T02:35:53"/>
    <x v="14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  <d v="2014-04-10T12:36:26"/>
    <d v="2014-05-05T12:36:26"/>
    <x v="37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  <d v="2015-06-18T11:12:17"/>
    <d v="2015-08-10T23:00:00"/>
    <x v="1372"/>
    <n v="2015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  <d v="2015-07-08T19:31:29"/>
    <d v="2015-08-02T19:31:29"/>
    <x v="37"/>
    <n v="201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  <d v="2015-03-02T18:00:26"/>
    <d v="2015-04-01T17:00:26"/>
    <x v="70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  <d v="2016-05-09T20:13:52"/>
    <d v="2016-05-29T00:36:00"/>
    <x v="1373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  <d v="2014-06-30T18:38:02"/>
    <d v="2014-07-30T18:38:02"/>
    <x v="1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  <d v="2014-05-29T04:00:45"/>
    <d v="2014-07-03T04:00:45"/>
    <x v="6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  <d v="2015-02-15T00:28:17"/>
    <d v="2015-03-01T04:59:00"/>
    <x v="1374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d v="2014-05-13T17:28:10"/>
    <d v="2014-06-12T17:28:10"/>
    <x v="1"/>
    <n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  <d v="2016-03-16T14:21:19"/>
    <d v="2016-04-15T14:21:19"/>
    <x v="1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  <x v="1"/>
    <n v="2015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  <d v="2016-05-03T20:34:12"/>
    <d v="2016-05-18T00:00:00"/>
    <x v="1375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  <d v="2016-11-08T14:48:26"/>
    <d v="2016-11-29T06:00:00"/>
    <x v="1376"/>
    <n v="201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  <d v="2016-10-13T00:07:27"/>
    <d v="2016-11-15T02:08:00"/>
    <x v="1377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  <x v="200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  <d v="2015-03-12T22:37:23"/>
    <d v="2015-04-09T04:00:00"/>
    <x v="1378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  <d v="2014-06-24T08:49:38"/>
    <d v="2014-08-01T01:00:00"/>
    <x v="1379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  <d v="2014-09-05T02:40:21"/>
    <d v="2014-09-27T04:00:00"/>
    <x v="1380"/>
    <n v="201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  <d v="2014-12-16T19:39:40"/>
    <d v="2015-02-14T19:39:40"/>
    <x v="14"/>
    <n v="2014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  <d v="2016-02-25T17:39:00"/>
    <d v="2016-03-26T16:39:00"/>
    <x v="207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  <x v="1381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  <d v="2014-08-14T21:11:25"/>
    <d v="2014-09-08T21:11:25"/>
    <x v="37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  <d v="2016-06-25T20:41:37"/>
    <d v="2016-07-24T23:00:00"/>
    <x v="1382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  <d v="2016-02-20T03:22:00"/>
    <d v="2016-03-15T16:00:00"/>
    <x v="1383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d v="2016-06-10T23:32:12"/>
    <d v="2016-07-10T23:32:12"/>
    <x v="1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  <d v="2016-06-27T15:19:29"/>
    <d v="2016-08-02T10:03:00"/>
    <x v="1384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  <d v="2016-04-27T00:54:35"/>
    <d v="2016-05-27T00:54:35"/>
    <x v="1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  <d v="2015-06-12T12:50:06"/>
    <d v="2015-07-11T03:59:00"/>
    <x v="1385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  <d v="2015-11-25T16:41:59"/>
    <d v="2015-12-23T16:18:00"/>
    <x v="1386"/>
    <n v="2015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  <d v="2015-05-14T19:10:18"/>
    <d v="2015-06-15T19:10:18"/>
    <x v="429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d v="2016-10-23T16:00:23"/>
    <d v="2016-11-22T17:00:23"/>
    <x v="13"/>
    <n v="2016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d v="2014-05-07T16:36:32"/>
    <d v="2014-07-06T16:36:32"/>
    <x v="14"/>
    <n v="201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  <d v="2015-06-15T10:43:42"/>
    <d v="2015-07-15T10:43:42"/>
    <x v="1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  <d v="2014-11-25T22:32:09"/>
    <d v="2014-12-16T22:32:09"/>
    <x v="32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  <x v="1"/>
    <n v="2015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  <d v="2015-07-16T10:28:10"/>
    <d v="2015-08-28T22:30:00"/>
    <x v="1387"/>
    <n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d v="2016-11-15T00:42:36"/>
    <d v="2017-01-14T00:42:36"/>
    <x v="14"/>
    <n v="201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  <d v="2015-03-21T21:09:25"/>
    <d v="2015-04-20T21:09:25"/>
    <x v="1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  <d v="2014-07-11T17:20:48"/>
    <d v="2014-08-10T17:20:48"/>
    <x v="1"/>
    <n v="2014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d v="2016-02-10T22:20:43"/>
    <d v="2016-03-11T22:20:43"/>
    <x v="1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  <d v="2014-12-09T17:41:23"/>
    <d v="2015-01-11T04:59:00"/>
    <x v="1388"/>
    <n v="2014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  <d v="2014-12-02T16:13:36"/>
    <d v="2015-01-02T16:13:36"/>
    <x v="105"/>
    <n v="201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d v="2015-09-22T03:01:46"/>
    <d v="2015-10-22T03:01:46"/>
    <x v="1"/>
    <n v="201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  <d v="2016-02-03T23:19:28"/>
    <d v="2016-03-04T23:19:28"/>
    <x v="1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d v="2016-06-06T00:13:44"/>
    <d v="2016-07-31T07:00:00"/>
    <x v="1389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d v="2014-07-29T21:17:20"/>
    <d v="2014-09-27T21:17:20"/>
    <x v="14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  <d v="2014-06-09T06:13:01"/>
    <d v="2014-06-29T06:13:01"/>
    <x v="52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  <d v="2015-03-27T21:48:59"/>
    <d v="2015-04-03T21:48:59"/>
    <x v="408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  <d v="2015-02-24T10:53:39"/>
    <d v="2015-04-25T09:53:39"/>
    <x v="82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  <d v="2014-06-10T12:38:27"/>
    <d v="2014-07-30T23:00:00"/>
    <x v="1390"/>
    <n v="2014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  <d v="2015-02-19T20:22:38"/>
    <d v="2015-03-21T19:22:38"/>
    <x v="23"/>
    <n v="2015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  <d v="2016-04-27T15:02:53"/>
    <d v="2016-05-31T11:00:00"/>
    <x v="1391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  <d v="2015-04-15T18:01:48"/>
    <d v="2015-06-01T03:59:00"/>
    <x v="1392"/>
    <n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  <d v="2016-05-07T06:37:01"/>
    <d v="2016-06-14T21:43:00"/>
    <x v="1393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  <d v="2015-02-23T21:41:52"/>
    <d v="2015-04-01T03:59:00"/>
    <x v="1394"/>
    <n v="2015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  <d v="2015-07-22T06:14:17"/>
    <d v="2015-08-20T23:00:00"/>
    <x v="1395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  <d v="2014-06-17T16:33:43"/>
    <d v="2014-07-17T16:33:43"/>
    <x v="1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  <d v="2015-10-07T16:43:36"/>
    <d v="2015-10-24T03:59:00"/>
    <x v="1396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d v="2015-02-10T20:13:02"/>
    <d v="2015-03-12T19:13:02"/>
    <x v="23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  <d v="2015-06-29T05:01:44"/>
    <d v="2015-07-17T21:02:00"/>
    <x v="1397"/>
    <n v="2015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  <d v="2015-06-05T15:38:37"/>
    <d v="2015-07-05T15:38:37"/>
    <x v="1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  <d v="2015-12-03T04:20:07"/>
    <d v="2016-01-04T04:20:07"/>
    <x v="429"/>
    <n v="2015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  <d v="2015-11-21T20:06:57"/>
    <d v="2016-01-19T22:59:00"/>
    <x v="1398"/>
    <n v="2015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  <d v="2015-06-15T21:50:44"/>
    <d v="2015-07-20T03:59:00"/>
    <x v="1399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  <d v="2016-07-20T15:01:43"/>
    <d v="2016-08-01T13:41:00"/>
    <x v="1400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  <d v="2015-05-27T01:40:14"/>
    <d v="2015-06-17T01:40:14"/>
    <x v="32"/>
    <n v="2015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  <d v="2015-04-07T10:09:54"/>
    <d v="2015-05-07T10:09:54"/>
    <x v="1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  <d v="2015-01-30T22:16:41"/>
    <d v="2015-03-27T00:00:00"/>
    <x v="1401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  <d v="2014-11-01T12:39:47"/>
    <d v="2014-12-31T13:39:47"/>
    <x v="28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  <d v="2016-08-11T20:46:11"/>
    <d v="2016-08-31T20:46:11"/>
    <x v="52"/>
    <n v="201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  <x v="60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  <d v="2014-10-15T20:22:25"/>
    <d v="2014-11-05T21:22:25"/>
    <x v="80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  <d v="2016-01-06T02:45:35"/>
    <d v="2016-02-20T02:45:35"/>
    <x v="27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  <d v="2014-11-20T20:56:12"/>
    <d v="2014-12-01T19:09:00"/>
    <x v="1402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  <d v="2015-05-19T10:41:07"/>
    <d v="2015-06-18T10:41:07"/>
    <x v="1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  <x v="32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  <d v="2016-07-02T22:14:12"/>
    <d v="2016-08-03T04:09:00"/>
    <x v="1403"/>
    <n v="201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  <d v="2015-05-28T18:22:38"/>
    <d v="2015-07-03T18:22:38"/>
    <x v="26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  <d v="2015-04-22T17:03:29"/>
    <d v="2015-05-22T17:03:29"/>
    <x v="1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  <d v="2015-05-31T03:25:24"/>
    <d v="2015-07-30T03:25:24"/>
    <x v="14"/>
    <n v="201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  <d v="2016-03-03T16:50:29"/>
    <d v="2016-03-28T15:50:29"/>
    <x v="208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  <d v="2014-05-21T18:51:27"/>
    <d v="2014-07-20T18:51:27"/>
    <x v="14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  <d v="2014-04-11T11:50:52"/>
    <d v="2014-05-11T11:50:52"/>
    <x v="1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  <d v="2014-05-07T01:44:24"/>
    <d v="2014-06-01T01:44:24"/>
    <x v="37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  <d v="2014-05-07T14:48:54"/>
    <d v="2014-06-03T06:59:00"/>
    <x v="1404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  <d v="2015-09-01T15:02:54"/>
    <d v="2015-10-01T15:02:54"/>
    <x v="1"/>
    <n v="2015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  <d v="2014-09-03T05:19:02"/>
    <d v="2014-10-04T06:59:00"/>
    <x v="1405"/>
    <n v="2014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  <d v="2015-06-04T05:23:11"/>
    <d v="2015-07-19T05:23:11"/>
    <x v="2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  <d v="2015-09-18T19:36:29"/>
    <d v="2015-10-18T19:36:29"/>
    <x v="1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  <d v="2015-05-12T18:24:44"/>
    <d v="2015-06-11T18:24:44"/>
    <x v="1"/>
    <n v="2015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  <d v="2014-12-02T02:59:03"/>
    <d v="2015-01-01T02:59:03"/>
    <x v="1"/>
    <n v="2014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  <d v="2015-06-17T10:32:59"/>
    <d v="2015-07-17T10:32:59"/>
    <x v="1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  <d v="2015-03-02T04:34:36"/>
    <d v="2015-03-27T03:34:36"/>
    <x v="208"/>
    <n v="2015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d v="2014-07-28T20:09:38"/>
    <d v="2014-09-01T20:09:38"/>
    <x v="6"/>
    <n v="201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  <d v="2015-04-09T21:14:18"/>
    <d v="2015-05-09T21:14:18"/>
    <x v="1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  <d v="2015-02-24T23:17:51"/>
    <d v="2015-03-26T22:17:51"/>
    <x v="23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d v="2015-02-06T17:50:03"/>
    <d v="2015-03-08T16:50:03"/>
    <x v="70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  <d v="2014-07-09T17:41:30"/>
    <d v="2014-08-01T17:12:00"/>
    <x v="1406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  <x v="1407"/>
    <n v="2015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d v="2014-05-30T21:26:47"/>
    <d v="2014-06-25T21:00:00"/>
    <x v="1408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  <d v="2014-07-13T15:51:50"/>
    <d v="2014-08-12T15:51:50"/>
    <x v="1"/>
    <n v="2014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  <x v="1409"/>
    <n v="2014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d v="2016-08-29T06:15:56"/>
    <d v="2016-09-12T16:59:00"/>
    <x v="1410"/>
    <n v="201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d v="2015-09-06T15:11:45"/>
    <d v="2015-11-05T16:11:45"/>
    <x v="28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  <d v="2015-10-18T21:24:14"/>
    <d v="2015-11-17T22:24:14"/>
    <x v="171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  <d v="2014-07-21T15:38:18"/>
    <d v="2014-08-30T05:30:00"/>
    <x v="1411"/>
    <n v="201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  <d v="2016-02-02T22:43:41"/>
    <d v="2016-03-23T03:29:00"/>
    <x v="1412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  <d v="2016-05-19T19:32:19"/>
    <d v="2016-06-18T19:32:19"/>
    <x v="1"/>
    <n v="201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  <d v="2014-08-14T15:50:05"/>
    <d v="2014-09-08T15:50:05"/>
    <x v="37"/>
    <n v="2014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  <d v="2015-02-12T17:23:12"/>
    <d v="2015-03-14T03:11:00"/>
    <x v="1413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  <x v="1"/>
    <n v="2014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  <d v="2017-01-28T18:44:10"/>
    <d v="2017-03-29T17:44:10"/>
    <x v="101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d v="2015-06-25T03:29:56"/>
    <d v="2015-08-14T03:29:56"/>
    <x v="78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d v="2015-09-08T16:42:15"/>
    <d v="2015-10-08T16:42:15"/>
    <x v="1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d v="2015-01-03T00:23:42"/>
    <d v="2015-01-24T01:00:00"/>
    <x v="1414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d v="2016-09-02T08:19:25"/>
    <d v="2016-09-03T10:00:00"/>
    <x v="1415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  <d v="2016-01-03T14:58:48"/>
    <d v="2016-02-02T14:58:48"/>
    <x v="1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  <d v="2016-11-08T16:15:52"/>
    <d v="2016-12-08T16:15:52"/>
    <x v="1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  <d v="2015-05-30T19:39:06"/>
    <d v="2015-06-30T03:59:00"/>
    <x v="1416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d v="2014-12-26T20:39:56"/>
    <d v="2015-01-25T20:39:56"/>
    <x v="1"/>
    <n v="2014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  <d v="2014-06-25T19:33:40"/>
    <d v="2014-07-30T23:00:00"/>
    <x v="1417"/>
    <n v="201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d v="2016-01-04T23:36:10"/>
    <d v="2016-01-31T23:03:00"/>
    <x v="1418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d v="2014-08-03T14:27:49"/>
    <d v="2014-09-02T14:27:49"/>
    <x v="1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d v="2015-03-02T18:59:52"/>
    <d v="2015-03-27T17:59:52"/>
    <x v="1419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d v="2016-04-09T22:49:51"/>
    <d v="2016-05-09T22:49:51"/>
    <x v="1"/>
    <n v="2016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d v="2014-11-11T05:28:22"/>
    <d v="2014-12-11T05:28:22"/>
    <x v="1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  <d v="2015-03-16T20:35:29"/>
    <d v="2015-05-01T22:00:00"/>
    <x v="1420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  <d v="2017-01-27T13:05:5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  <d v="2014-12-04T00:07:10"/>
    <d v="2015-01-04T23:26:00"/>
    <x v="1421"/>
    <n v="2014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  <d v="2015-06-16T18:12:24"/>
    <d v="2015-08-15T18:12:24"/>
    <x v="14"/>
    <n v="2015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  <d v="2015-02-21T03:10:44"/>
    <d v="2015-03-23T04:59:00"/>
    <x v="1422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d v="2014-08-16T15:39:17"/>
    <d v="2014-08-24T07:00:00"/>
    <x v="1423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  <d v="2014-05-20T15:47:20"/>
    <d v="2014-07-01T06:00:00"/>
    <x v="1424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  <d v="2016-11-05T23:00:12"/>
    <d v="2016-12-06T04:59:00"/>
    <x v="1425"/>
    <n v="20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  <x v="105"/>
    <n v="201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  <d v="2014-06-03T04:36:18"/>
    <d v="2014-06-17T04:36:18"/>
    <x v="60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  <d v="2014-12-09T20:58:03"/>
    <d v="2015-01-08T20:58:03"/>
    <x v="1"/>
    <n v="2014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  <d v="2015-07-08T11:34:30"/>
    <d v="2015-08-17T16:00:00"/>
    <x v="1426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  <d v="2014-07-23T18:36:01"/>
    <d v="2014-08-12T18:36:01"/>
    <x v="52"/>
    <n v="2014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  <d v="2015-05-12T02:13:11"/>
    <d v="2015-06-11T02:13:11"/>
    <x v="1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  <d v="2015-11-09T19:49:59"/>
    <d v="2015-12-19T19:49:59"/>
    <x v="4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  <d v="2016-10-20T11:14:02"/>
    <d v="2016-11-14T12:14:02"/>
    <x v="673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d v="2015-07-01T00:16:05"/>
    <d v="2015-08-14T19:38:00"/>
    <x v="1427"/>
    <n v="2015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d v="2015-04-01T05:30:00"/>
    <d v="2015-04-15T05:04:00"/>
    <x v="1428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  <d v="2015-04-30T14:58:23"/>
    <d v="2015-06-11T23:00:00"/>
    <x v="1429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  <d v="2015-05-19T22:01:33"/>
    <d v="2015-06-26T13:25:00"/>
    <x v="1430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  <d v="2014-09-24T19:40:06"/>
    <d v="2014-10-26T20:08:00"/>
    <x v="1431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  <d v="2014-07-14T03:14:56"/>
    <d v="2014-07-29T03:14:56"/>
    <x v="21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  <d v="2014-08-12T08:37:22"/>
    <d v="2014-09-11T08:37:22"/>
    <x v="1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  <d v="2015-08-08T18:09:57"/>
    <d v="2015-09-07T18:09:57"/>
    <x v="1"/>
    <n v="2015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  <d v="2014-10-27T19:29:37"/>
    <d v="2014-11-26T20:29:37"/>
    <x v="13"/>
    <n v="2014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d v="2015-02-24T06:28:50"/>
    <d v="2015-04-25T04:35:00"/>
    <x v="1432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  <d v="2015-10-31T05:04:09"/>
    <d v="2015-11-30T06:04:09"/>
    <x v="13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  <d v="2015-04-20T19:39:16"/>
    <d v="2015-05-10T22:59:00"/>
    <x v="1433"/>
    <n v="2015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  <d v="2016-05-02T23:38:29"/>
    <d v="2016-06-01T23:38:29"/>
    <x v="1"/>
    <n v="201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d v="2016-05-04T11:19:12"/>
    <d v="2016-06-03T11:19:12"/>
    <x v="1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  <d v="2014-08-12T12:39:21"/>
    <d v="2014-09-11T12:39:21"/>
    <x v="1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  <d v="2014-07-23T15:57:03"/>
    <d v="2014-08-04T16:00:00"/>
    <x v="1434"/>
    <n v="2014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  <d v="2015-12-20T16:26:13"/>
    <d v="2016-01-18T00:00:00"/>
    <x v="1435"/>
    <n v="201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  <d v="2016-10-14T09:17:40"/>
    <d v="2016-11-13T10:17:40"/>
    <x v="18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d v="2014-10-14T13:00:55"/>
    <d v="2014-10-26T18:00:00"/>
    <x v="1436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  <d v="2015-01-16T18:26:50"/>
    <d v="2015-03-02T23:00:00"/>
    <x v="1437"/>
    <n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  <d v="2015-03-12T23:31:11"/>
    <d v="2015-04-09T23:31:11"/>
    <x v="272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  <d v="2014-05-27T23:02:02"/>
    <d v="2014-06-26T23:02:02"/>
    <x v="1"/>
    <n v="201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  <x v="1"/>
    <n v="2014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  <d v="2014-11-27T02:02:28"/>
    <d v="2014-12-27T02:02:28"/>
    <x v="1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  <x v="1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d v="2015-09-18T16:23:47"/>
    <d v="2015-10-16T04:59:00"/>
    <x v="1438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  <d v="2016-08-19T19:51:05"/>
    <d v="2016-09-18T19:51:05"/>
    <x v="1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d v="2016-03-04T08:07:48"/>
    <d v="2016-04-01T06:00:00"/>
    <x v="1439"/>
    <n v="201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d v="2015-08-12T03:38:27"/>
    <d v="2015-09-06T03:38:27"/>
    <x v="37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d v="2016-02-15T04:02:44"/>
    <d v="2016-03-16T03:02:44"/>
    <x v="70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  <d v="2016-06-17T23:14:22"/>
    <d v="2016-07-17T00:43:00"/>
    <x v="1440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  <d v="2015-08-17T16:07:19"/>
    <d v="2015-10-01T13:00:00"/>
    <x v="1441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  <d v="2015-08-05T15:45:46"/>
    <d v="2015-10-04T15:45:46"/>
    <x v="14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d v="2016-11-01T06:18:40"/>
    <d v="2016-12-01T07:18:40"/>
    <x v="13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  <d v="2016-06-13T15:09:20"/>
    <d v="2016-07-11T15:09:20"/>
    <x v="272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  <d v="2015-05-27T21:44:14"/>
    <d v="2015-06-27T21:44:14"/>
    <x v="105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  <d v="2014-10-03T09:36:19"/>
    <d v="2014-10-07T04:30:00"/>
    <x v="1442"/>
    <n v="2014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  <d v="2014-11-18T11:49:11"/>
    <d v="2015-01-02T11:49:11"/>
    <x v="27"/>
    <n v="2014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  <d v="2014-10-28T14:05:37"/>
    <d v="2014-11-25T01:00:00"/>
    <x v="1443"/>
    <n v="2014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d v="2015-04-17T21:41:54"/>
    <d v="2015-06-16T21:41:54"/>
    <x v="14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  <d v="2015-10-02T18:41:08"/>
    <d v="2015-11-02T16:50:00"/>
    <x v="1444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d v="2015-07-28T15:54:35"/>
    <d v="2015-08-27T15:54:35"/>
    <x v="1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  <d v="2015-04-15T19:14:28"/>
    <d v="2015-05-15T19:14:28"/>
    <x v="1"/>
    <n v="201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  <d v="2015-01-27T20:00:22"/>
    <d v="2015-02-28T08:00:00"/>
    <x v="1445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  <d v="2016-09-02T03:25:44"/>
    <d v="2016-10-02T03:25:44"/>
    <x v="1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d v="2014-07-09T07:48:43"/>
    <d v="2014-09-07T07:48:43"/>
    <x v="14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  <d v="2015-01-12T02:53:41"/>
    <d v="2015-02-11T02:53:41"/>
    <x v="1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  <d v="2016-03-10T16:51:20"/>
    <d v="2016-04-08T18:35:00"/>
    <x v="1446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d v="2016-03-04T19:49:02"/>
    <d v="2016-05-03T18:49:02"/>
    <x v="82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  <d v="2015-08-27T18:58:10"/>
    <d v="2015-10-26T18:58:10"/>
    <x v="14"/>
    <n v="201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d v="2016-06-29T01:09:46"/>
    <d v="2016-07-29T23:29:00"/>
    <x v="1447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d v="2014-05-15T15:37:44"/>
    <d v="2014-07-14T15:37:44"/>
    <x v="14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  <d v="2015-10-29T20:22:21"/>
    <d v="2015-11-28T21:22:21"/>
    <x v="13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d v="2016-03-28T22:22:07"/>
    <d v="2016-04-25T00:20:00"/>
    <x v="1448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d v="2016-05-23T23:25:54"/>
    <d v="2016-07-08T23:25:54"/>
    <x v="292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  <d v="2014-06-26T22:48:32"/>
    <d v="2014-08-02T14:00:00"/>
    <x v="1449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  <d v="2014-08-29T18:55:56"/>
    <d v="2014-09-28T18:55:56"/>
    <x v="1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  <d v="2015-12-04T20:17:36"/>
    <d v="2016-01-03T20:17:36"/>
    <x v="1"/>
    <n v="2015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  <d v="2014-04-16T21:23:30"/>
    <d v="2014-05-08T21:23:30"/>
    <x v="36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  <d v="2015-11-03T14:54:54"/>
    <d v="2015-11-28T14:54:54"/>
    <x v="37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d v="2015-10-19T03:41:57"/>
    <d v="2015-11-18T04:41:57"/>
    <x v="13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  <d v="2015-02-18T17:19:46"/>
    <d v="2015-04-19T16:19:46"/>
    <x v="82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  <d v="2016-02-14T05:39:40"/>
    <d v="2016-04-14T04:39:40"/>
    <x v="82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  <d v="2014-06-11T17:04:38"/>
    <d v="2014-07-24T02:59:00"/>
    <x v="1450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  <d v="2017-02-04T06:58:2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  <d v="2016-03-23T19:34:33"/>
    <d v="2016-05-22T19:34:33"/>
    <x v="14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  <d v="2016-08-19T20:30:46"/>
    <d v="2016-08-29T03:55:00"/>
    <x v="1451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  <d v="2016-03-18T20:43:31"/>
    <d v="2016-04-17T20:43:31"/>
    <x v="1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  <d v="2014-06-21T12:52:06"/>
    <d v="2014-07-21T12:52:06"/>
    <x v="1"/>
    <n v="2014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  <d v="2014-12-08T01:37:14"/>
    <d v="2015-02-06T01:37:14"/>
    <x v="14"/>
    <n v="20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  <d v="2016-04-09T16:25:10"/>
    <d v="2016-05-09T04:00:00"/>
    <x v="1452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  <d v="2016-05-03T13:07:28"/>
    <d v="2016-06-02T13:07:28"/>
    <x v="1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d v="2016-06-13T20:48:18"/>
    <d v="2016-07-13T20:48:18"/>
    <x v="1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  <d v="2014-07-10T20:36:01"/>
    <d v="2014-08-01T07:00:00"/>
    <x v="1453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  <d v="2016-06-22T18:55:32"/>
    <d v="2016-07-22T18:55:32"/>
    <x v="1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  <d v="2014-12-02T15:25:53"/>
    <d v="2015-01-31T15:25:53"/>
    <x v="14"/>
    <n v="2014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  <d v="2015-03-06T21:40:57"/>
    <d v="2015-03-29T20:00:00"/>
    <x v="1454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  <d v="2014-06-05T14:22:27"/>
    <d v="2014-07-05T14:22:27"/>
    <x v="1"/>
    <n v="2014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  <d v="2016-05-18T04:19:09"/>
    <d v="2016-07-17T04:19:09"/>
    <x v="14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  <x v="14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  <d v="2014-04-18T20:52:36"/>
    <d v="2014-05-20T06:59:00"/>
    <x v="1455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  <d v="2014-10-08T23:07:24"/>
    <d v="2014-11-08T00:00:00"/>
    <x v="1456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  <d v="2016-01-30T16:58:40"/>
    <d v="2016-02-20T21:05:00"/>
    <x v="1457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  <d v="2016-04-07T13:09:54"/>
    <d v="2016-05-06T13:04:00"/>
    <x v="1458"/>
    <n v="201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  <d v="2014-05-06T22:11:30"/>
    <d v="2014-05-16T22:11:30"/>
    <x v="2"/>
    <n v="2014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  <d v="2015-08-14T01:56:53"/>
    <d v="2015-08-29T01:56:53"/>
    <x v="21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d v="2015-10-09T17:59:41"/>
    <d v="2015-11-08T18:59:41"/>
    <x v="18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  <d v="2016-02-01T16:08:13"/>
    <d v="2016-03-02T16:08:13"/>
    <x v="1"/>
    <n v="201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  <x v="1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  <d v="2015-10-12T22:34:19"/>
    <d v="2015-12-11T23:34:19"/>
    <x v="197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d v="2015-04-13T20:45:12"/>
    <d v="2015-05-13T20:45:12"/>
    <x v="1"/>
    <n v="2015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  <d v="2014-06-19T09:21:30"/>
    <d v="2014-07-19T09:21:30"/>
    <x v="1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  <x v="1459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  <d v="2014-11-07T06:24:24"/>
    <d v="2014-11-20T16:04:00"/>
    <x v="1460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d v="2015-03-06T09:23:41"/>
    <d v="2015-04-05T08:23:41"/>
    <x v="207"/>
    <n v="201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  <d v="2015-02-26T23:07:06"/>
    <d v="2015-03-28T22:07:06"/>
    <x v="70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  <d v="2014-07-22T19:53:18"/>
    <d v="2014-08-31T19:51:49"/>
    <x v="1461"/>
    <n v="2014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  <d v="2016-03-08T15:29:18"/>
    <d v="2016-05-07T14:29:18"/>
    <x v="130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  <d v="2017-02-09T23:08:28"/>
    <d v="2017-03-01T19:00:00"/>
    <x v="1462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  <d v="2014-08-28T01:02:41"/>
    <d v="2014-09-27T01:02:41"/>
    <x v="1"/>
    <n v="2014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  <d v="2015-01-16T14:05:47"/>
    <d v="2015-02-15T14:05:47"/>
    <x v="1"/>
    <n v="2015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  <d v="2014-09-08T03:54:17"/>
    <d v="2014-10-08T03:54:17"/>
    <x v="1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  <d v="2014-08-21T19:23:05"/>
    <d v="2014-10-20T19:23:05"/>
    <x v="14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d v="2016-01-22T18:33:07"/>
    <d v="2016-02-16T18:33:07"/>
    <x v="37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  <d v="2014-07-28T18:33:01"/>
    <d v="2014-08-26T16:28:00"/>
    <x v="1463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  <x v="1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  <d v="2014-07-31T16:49:20"/>
    <d v="2014-09-09T16:49:20"/>
    <x v="4"/>
    <n v="2014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  <d v="2014-10-09T18:29:26"/>
    <d v="2014-10-26T18:29:26"/>
    <x v="644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  <d v="2014-12-29T13:04:38"/>
    <d v="2015-01-28T13:04:38"/>
    <x v="1"/>
    <n v="2014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d v="2015-04-02T13:04:09"/>
    <d v="2015-05-02T13:04:09"/>
    <x v="1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  <d v="2015-01-17T07:13:43"/>
    <d v="2015-02-16T07:13:43"/>
    <x v="1"/>
    <n v="2015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d v="2016-02-19T05:54:29"/>
    <d v="2016-03-05T05:54:29"/>
    <x v="21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d v="2015-06-19T18:44:23"/>
    <d v="2015-07-19T18:44:23"/>
    <x v="1"/>
    <n v="201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d v="2014-08-18T20:56:40"/>
    <d v="2014-09-17T20:56:40"/>
    <x v="1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  <d v="2014-08-05T16:07:54"/>
    <d v="2014-09-04T16:07:54"/>
    <x v="1"/>
    <n v="201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  <d v="2016-09-07T21:51:48"/>
    <d v="2016-10-07T21:51:48"/>
    <x v="1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  <d v="2016-02-17T16:13:16"/>
    <d v="2016-04-15T16:28:00"/>
    <x v="1464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  <d v="2015-02-22T04:34:59"/>
    <d v="2015-03-24T03:34:59"/>
    <x v="23"/>
    <n v="2015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  <d v="2014-08-27T21:52:38"/>
    <d v="2014-10-26T21:52:38"/>
    <x v="14"/>
    <n v="2014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  <d v="2014-12-17T14:01:07"/>
    <d v="2015-02-01T02:54:00"/>
    <x v="1465"/>
    <n v="2014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d v="2016-02-08T23:59:23"/>
    <d v="2016-03-24T22:59:23"/>
    <x v="627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  <d v="2015-08-01T16:04:57"/>
    <d v="2015-08-31T16:04:57"/>
    <x v="1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  <x v="14"/>
    <n v="201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d v="2015-10-05T15:43:59"/>
    <d v="2015-12-04T16:43:59"/>
    <x v="28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  <d v="2017-02-02T23:18:01"/>
    <d v="2017-02-23T01:00:00"/>
    <x v="1466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  <d v="2014-05-06T22:31:40"/>
    <d v="2014-06-05T22:31:40"/>
    <x v="1"/>
    <n v="2014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d v="2015-11-14T00:36:10"/>
    <d v="2015-12-14T00:36:10"/>
    <x v="1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  <d v="2016-01-05T15:43:19"/>
    <d v="2016-02-03T18:49:00"/>
    <x v="1467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d v="2014-10-29T14:02:44"/>
    <d v="2014-12-18T15:02:44"/>
    <x v="115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  <d v="2015-10-16T19:25:16"/>
    <d v="2015-12-15T20:25:16"/>
    <x v="28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  <d v="2016-09-01T06:27:04"/>
    <d v="2016-10-02T09:00:00"/>
    <x v="1468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  <d v="2015-03-04T22:44:10"/>
    <d v="2015-04-03T21:44:10"/>
    <x v="23"/>
    <n v="2015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  <d v="2014-09-21T21:11:27"/>
    <d v="2014-10-21T21:11:27"/>
    <x v="1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  <d v="2014-06-14T22:29:24"/>
    <d v="2014-07-01T22:30:00"/>
    <x v="1469"/>
    <n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  <d v="2016-05-07T01:41:55"/>
    <d v="2016-05-24T14:25:00"/>
    <x v="1470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d v="2014-08-18T19:10:10"/>
    <d v="2014-10-17T19:10:10"/>
    <x v="14"/>
    <n v="2014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  <x v="1471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  <d v="2015-05-20T05:33:24"/>
    <d v="2015-07-18T03:00:00"/>
    <x v="1472"/>
    <n v="2015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  <d v="2016-07-08T11:22:34"/>
    <d v="2016-09-06T11:22:34"/>
    <x v="14"/>
    <n v="201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  <d v="2014-12-22T02:01:04"/>
    <d v="2015-01-20T19:16:00"/>
    <x v="1473"/>
    <n v="2014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d v="2014-11-05T22:58:45"/>
    <d v="2014-11-20T22:58:45"/>
    <x v="21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  <d v="2015-03-11T05:16:22"/>
    <d v="2015-04-10T05:00:00"/>
    <x v="1474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d v="2014-07-22T04:49:49"/>
    <d v="2014-08-21T04:49:49"/>
    <x v="1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  <d v="2014-09-22T15:36:50"/>
    <d v="2014-10-22T15:36:50"/>
    <x v="1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  <d v="2014-12-18T00:32:23"/>
    <d v="2015-01-11T01:00:00"/>
    <x v="1475"/>
    <n v="2014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  <d v="2016-03-07T12:13:07"/>
    <d v="2016-04-11T11:13:07"/>
    <x v="820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  <d v="2015-06-14T23:00:15"/>
    <d v="2015-07-14T23:00:15"/>
    <x v="1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  <d v="2014-09-23T15:16:31"/>
    <d v="2014-10-23T15:16:31"/>
    <x v="1"/>
    <n v="2014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d v="2014-05-02T19:26:37"/>
    <d v="2014-05-09T06:53:00"/>
    <x v="1476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  <d v="2014-08-14T21:05:16"/>
    <d v="2014-10-13T21:05:16"/>
    <x v="14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  <x v="1477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d v="2016-08-31T20:11:25"/>
    <d v="2016-10-01T04:00:00"/>
    <x v="1478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  <d v="2014-05-20T15:33:51"/>
    <d v="2014-06-19T15:33:51"/>
    <x v="1"/>
    <n v="201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  <d v="2016-06-13T22:23:59"/>
    <d v="2016-07-03T19:59:00"/>
    <x v="1479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  <d v="2015-11-02T23:14:40"/>
    <d v="2015-11-25T23:00:00"/>
    <x v="1480"/>
    <n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  <d v="2016-03-17T01:27:24"/>
    <d v="2016-04-01T03:59:00"/>
    <x v="1481"/>
    <n v="201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  <d v="2014-08-15T15:22:32"/>
    <d v="2014-09-16T03:00:00"/>
    <x v="1482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  <d v="2014-05-20T16:40:56"/>
    <d v="2014-06-23T16:00:00"/>
    <x v="1483"/>
    <n v="2014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d v="2016-02-21T03:23:43"/>
    <d v="2016-04-21T02:23:43"/>
    <x v="82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  <d v="2016-06-02T17:44:28"/>
    <d v="2016-07-02T17:44:28"/>
    <x v="1"/>
    <n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  <d v="2014-05-28T16:21:24"/>
    <d v="2014-06-27T16:21:24"/>
    <x v="1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  <d v="2015-03-30T14:07:06"/>
    <d v="2015-04-29T14:07:06"/>
    <x v="1"/>
    <n v="2015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  <d v="2014-07-13T22:50:11"/>
    <d v="2014-08-12T22:50:11"/>
    <x v="1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  <d v="2016-04-19T00:56:28"/>
    <d v="2016-05-19T00:56:28"/>
    <x v="1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  <d v="2015-08-19T02:49:10"/>
    <d v="2015-09-28T02:49:10"/>
    <x v="4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  <x v="1484"/>
    <n v="201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  <d v="2015-01-18T15:52:36"/>
    <d v="2015-02-28T12:00:00"/>
    <x v="1485"/>
    <n v="2015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  <d v="2015-01-27T16:00:20"/>
    <d v="2015-03-01T03:00:00"/>
    <x v="1486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d v="2016-11-26T19:18:51"/>
    <d v="2016-12-26T19:18:51"/>
    <x v="1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  <d v="2014-06-22T18:35:11"/>
    <d v="2014-08-21T18:35:11"/>
    <x v="14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  <d v="2015-03-15T08:17:06"/>
    <d v="2015-05-09T04:00:00"/>
    <x v="1487"/>
    <n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  <d v="2015-10-06T13:16:15"/>
    <d v="2015-11-05T14:16:15"/>
    <x v="13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  <d v="2014-05-20T01:06:09"/>
    <d v="2014-06-30T17:28:00"/>
    <x v="1488"/>
    <n v="201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d v="2014-09-23T19:05:49"/>
    <d v="2014-10-21T19:51:00"/>
    <x v="1489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  <d v="2016-11-21T17:03:14"/>
    <d v="2016-12-21T17:03:14"/>
    <x v="1"/>
    <n v="201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d v="2016-12-28T18:54:02"/>
    <d v="2017-01-27T18:54:02"/>
    <x v="1"/>
    <n v="201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  <d v="2016-05-20T22:32:01"/>
    <d v="2016-06-19T22:32:01"/>
    <x v="1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d v="2016-05-21T16:45:16"/>
    <d v="2016-06-14T18:54:00"/>
    <x v="1490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  <d v="2015-02-06T13:57:05"/>
    <d v="2015-03-08T12:57:05"/>
    <x v="207"/>
    <n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  <x v="1491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  <d v="2015-12-15T18:16:56"/>
    <d v="2016-01-14T18:16:56"/>
    <x v="1"/>
    <n v="2015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  <d v="2016-09-09T10:28:26"/>
    <d v="2016-10-09T10:28:26"/>
    <x v="1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  <d v="2015-02-23T14:29:35"/>
    <d v="2015-03-24T03:59:00"/>
    <x v="1492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  <d v="2015-10-27T22:34:59"/>
    <d v="2015-11-21T04:00:00"/>
    <x v="1493"/>
    <n v="2015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d v="2016-06-17T17:49:46"/>
    <d v="2016-07-17T17:49:46"/>
    <x v="1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  <d v="2014-12-17T14:42:04"/>
    <d v="2015-01-16T10:26:00"/>
    <x v="1494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  <d v="2015-04-28T17:34:48"/>
    <d v="2015-05-31T17:35:00"/>
    <x v="1495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  <d v="2015-07-24T16:08:57"/>
    <d v="2015-08-07T15:00:00"/>
    <x v="1496"/>
    <n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  <d v="2014-12-17T12:09:11"/>
    <d v="2015-01-16T12:09:11"/>
    <x v="1"/>
    <n v="2014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d v="2015-02-04T04:40:47"/>
    <d v="2015-04-05T03:40:47"/>
    <x v="101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  <d v="2015-06-23T19:34:53"/>
    <d v="2015-08-22T19:34:53"/>
    <x v="14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  <d v="2014-09-08T02:05:00"/>
    <d v="2014-10-22T04:59:00"/>
    <x v="1497"/>
    <n v="2014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  <d v="2016-11-19T00:45:50"/>
    <d v="2016-12-19T00:45:50"/>
    <x v="1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  <d v="2017-01-15T12:43:39"/>
    <d v="2017-02-28T08:51:00"/>
    <x v="1498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d v="2015-12-06T19:47:17"/>
    <d v="2016-01-31T23:55:00"/>
    <x v="1499"/>
    <n v="201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d v="2016-05-05T17:19:57"/>
    <d v="2016-06-04T17:19:57"/>
    <x v="1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  <d v="2016-07-19T20:24:33"/>
    <d v="2016-09-02T20:24:33"/>
    <x v="27"/>
    <n v="201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d v="2014-10-15T02:59:50"/>
    <d v="2014-10-25T02:59:50"/>
    <x v="2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d v="2016-12-26T21:41:22"/>
    <d v="2017-01-25T21:41:22"/>
    <x v="1"/>
    <n v="201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  <d v="2016-04-15T20:21:13"/>
    <d v="2016-05-15T20:21:13"/>
    <x v="1"/>
    <n v="201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  <d v="2015-07-03T19:59:26"/>
    <d v="2015-08-26T18:32:00"/>
    <x v="1500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  <d v="2016-09-27T06:40:34"/>
    <d v="2016-10-27T06:40:34"/>
    <x v="1"/>
    <n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  <d v="2016-11-23T00:15:09"/>
    <d v="2016-12-26T00:15:09"/>
    <x v="155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  <d v="2015-02-18T01:11:06"/>
    <d v="2015-04-02T01:00:00"/>
    <x v="1501"/>
    <n v="2015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  <d v="2014-09-01T22:00:01"/>
    <d v="2014-09-24T22:00:01"/>
    <x v="57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d v="2017-02-01T00:45:37"/>
    <d v="2017-03-03T05:00:00"/>
    <x v="1502"/>
    <n v="2017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d v="2015-10-30T12:56:44"/>
    <d v="2015-11-29T13:56:44"/>
    <x v="18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  <d v="2016-05-22T15:02:31"/>
    <d v="2016-07-21T15:02:31"/>
    <x v="14"/>
    <n v="201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  <d v="2015-01-25T03:15:40"/>
    <d v="2015-02-24T03:15:40"/>
    <x v="1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d v="2016-01-31T22:43:06"/>
    <d v="2016-02-28T00:00:00"/>
    <x v="1503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  <d v="2015-12-20T13:45:23"/>
    <d v="2016-01-08T06:34:00"/>
    <x v="1504"/>
    <n v="2015"/>
  </r>
  <r>
    <m/>
    <m/>
    <m/>
    <x v="445"/>
    <m/>
    <x v="4"/>
    <x v="21"/>
    <m/>
    <m/>
    <m/>
    <m/>
    <m/>
    <m/>
    <m/>
    <m/>
    <m/>
    <x v="9"/>
    <x v="41"/>
    <m/>
    <m/>
    <x v="1505"/>
    <m/>
  </r>
  <r>
    <m/>
    <m/>
    <m/>
    <x v="445"/>
    <m/>
    <x v="4"/>
    <x v="21"/>
    <m/>
    <m/>
    <m/>
    <m/>
    <m/>
    <m/>
    <m/>
    <m/>
    <m/>
    <x v="9"/>
    <x v="41"/>
    <m/>
    <m/>
    <x v="1505"/>
    <m/>
  </r>
  <r>
    <m/>
    <m/>
    <m/>
    <x v="445"/>
    <m/>
    <x v="4"/>
    <x v="21"/>
    <m/>
    <m/>
    <m/>
    <m/>
    <m/>
    <m/>
    <m/>
    <m/>
    <m/>
    <x v="9"/>
    <x v="41"/>
    <m/>
    <m/>
    <x v="1505"/>
    <m/>
  </r>
  <r>
    <m/>
    <m/>
    <m/>
    <x v="445"/>
    <m/>
    <x v="4"/>
    <x v="21"/>
    <m/>
    <m/>
    <m/>
    <m/>
    <m/>
    <m/>
    <m/>
    <m/>
    <m/>
    <x v="9"/>
    <x v="41"/>
    <m/>
    <m/>
    <x v="150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690A2C-5D29-444D-B24A-84AE3A031E58}" name="PivotTable8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9F7506-CFBB-46F5-B2F2-D85202221666}" name="PivotTable17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9:D66" firstHeaderRow="1" firstDataRow="2" firstDataCol="1" rowPageCount="1" colPageCount="1"/>
  <pivotFields count="22">
    <pivotField showAll="0"/>
    <pivotField showAll="0"/>
    <pivotField showAll="0"/>
    <pivotField axis="axisRow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dataField="1" showAll="0" sortType="descending">
      <items count="6">
        <item x="4"/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</pivotFields>
  <rowFields count="1">
    <field x="3"/>
  </rowFields>
  <rowItems count="2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6"/>
    </i>
    <i>
      <x v="28"/>
    </i>
    <i>
      <x v="2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7" item="24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424819-C95B-4373-B322-8B2D1B56DF2D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FFFFF9-E113-4620-B57F-CD7A09CC53CF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0597BE-79B4-4785-B47C-565B32337595}" name="PivotTable16" cacheId="1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9:E62" firstHeaderRow="1" firstDataRow="2" firstDataCol="1" rowPageCount="2" colPageCount="1"/>
  <pivotFields count="22">
    <pivotField showAll="0"/>
    <pivotField showAll="0"/>
    <pivotField showAll="0"/>
    <pivotField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axis="axisRow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</pivotFields>
  <rowFields count="1">
    <field x="2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3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D4759-7F1E-4CBE-A64C-471966F93FAA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7:F41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86531-1E60-4367-989D-DB2106BDAF71}" name="PivotTable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BDA0E-8DD0-44A4-AE13-D37DE15AD3EC}">
  <sheetPr codeName="Sheet1"/>
  <dimension ref="A1:E18"/>
  <sheetViews>
    <sheetView workbookViewId="0">
      <selection activeCell="F9" sqref="F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8371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7" t="s">
        <v>8372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7" t="s">
        <v>8373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7" t="s">
        <v>8378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7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7" t="s">
        <v>8374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7" t="s">
        <v>8375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7" t="s">
        <v>8368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7" t="s">
        <v>8369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7" t="s">
        <v>8376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7" t="s">
        <v>8370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7" t="s">
        <v>8377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7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7F659-1689-49A9-A95B-7FC4B1643FE3}">
  <sheetPr codeName="Sheet2"/>
  <dimension ref="A1:L69"/>
  <sheetViews>
    <sheetView zoomScaleNormal="100" workbookViewId="0">
      <selection activeCell="K3" sqref="K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10.77734375" bestFit="1" customWidth="1"/>
    <col min="5" max="5" width="12.44140625" bestFit="1" customWidth="1"/>
    <col min="6" max="6" width="14.77734375" customWidth="1"/>
    <col min="7" max="7" width="15.88671875" bestFit="1" customWidth="1"/>
    <col min="8" max="8" width="18.77734375" bestFit="1" customWidth="1"/>
  </cols>
  <sheetData>
    <row r="1" spans="1:12" x14ac:dyDescent="0.3">
      <c r="A1" s="16" t="s">
        <v>8383</v>
      </c>
      <c r="B1" s="16" t="s">
        <v>8385</v>
      </c>
      <c r="C1" s="16" t="s">
        <v>8386</v>
      </c>
      <c r="D1" s="16" t="s">
        <v>8387</v>
      </c>
      <c r="E1" s="16" t="s">
        <v>8388</v>
      </c>
      <c r="F1" s="16" t="s">
        <v>8389</v>
      </c>
      <c r="G1" s="16" t="s">
        <v>8390</v>
      </c>
      <c r="H1" s="16" t="s">
        <v>8391</v>
      </c>
    </row>
    <row r="2" spans="1:12" x14ac:dyDescent="0.3">
      <c r="A2" t="s">
        <v>8392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>
        <f>SUM(B2:D2)</f>
        <v>186</v>
      </c>
      <c r="F2" s="19">
        <f>B2/$E2</f>
        <v>0.75806451612903225</v>
      </c>
      <c r="G2" s="19">
        <f>C2/$E2</f>
        <v>0.24193548387096775</v>
      </c>
      <c r="H2" s="19">
        <f>D2/$E2</f>
        <v>0</v>
      </c>
    </row>
    <row r="3" spans="1:12" x14ac:dyDescent="0.3">
      <c r="A3" t="s">
        <v>8393</v>
      </c>
      <c r="B3">
        <f>COUNTIFS(Kickstarter!F:F,"successful",Kickstarter!R:R,"plays",Kickstarter!D:D,"&gt;=1000",Kickstarter!D:D,"&lt;5000")</f>
        <v>388</v>
      </c>
      <c r="C3">
        <f>COUNTIFS(Kickstarter!F:F,"failed",Kickstarter!R:R,"plays",Kickstarter!D:D,"&gt;=1000",Kickstarter!D:D,"&lt;5000")</f>
        <v>146</v>
      </c>
      <c r="D3">
        <f>COUNTIFS(Kickstarter!F:F,"canceled",Kickstarter!R:R,"plays",Kickstarter!D:D,"&gt;=1000",Kickstarter!D:D,"&lt;5000")</f>
        <v>0</v>
      </c>
      <c r="E3">
        <f t="shared" ref="E3:E13" si="0">SUM(B3:D3)</f>
        <v>534</v>
      </c>
      <c r="F3" s="19">
        <f t="shared" ref="F3:F13" si="1">B3/$E3</f>
        <v>0.72659176029962547</v>
      </c>
      <c r="G3" s="19">
        <f t="shared" ref="G3:G13" si="2">C3/$E3</f>
        <v>0.27340823970037453</v>
      </c>
      <c r="H3" s="19">
        <f t="shared" ref="H3:H13" si="3">D3/$E3</f>
        <v>0</v>
      </c>
    </row>
    <row r="4" spans="1:12" x14ac:dyDescent="0.3">
      <c r="A4" t="s">
        <v>8394</v>
      </c>
      <c r="B4">
        <f>COUNTIFS(Kickstarter!F:F,"successful",Kickstarter!R:R,"plays",Kickstarter!D:D,"&gt;=5000",Kickstarter!D:D,"&lt;10000")</f>
        <v>93</v>
      </c>
      <c r="C4">
        <f>COUNTIFS(Kickstarter!F:F,"failed",Kickstarter!R:R,"plays",Kickstarter!D:D,"&gt;=5000",Kickstarter!D:D,"&lt;10000")</f>
        <v>76</v>
      </c>
      <c r="D4">
        <f>COUNTIFS(Kickstarter!F:F,"canceled",Kickstarter!R:R,"plays",Kickstarter!D:D,"&gt;=5000",Kickstarter!D:D,"&lt;10000")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12" x14ac:dyDescent="0.3">
      <c r="A5" t="s">
        <v>8395</v>
      </c>
      <c r="B5">
        <f>COUNTIFS(Kickstarter!F:F,"successful",Kickstarter!R:R,"plays",Kickstarter!D:D,"&gt;=10000",Kickstarter!D:D,"&lt;15000")</f>
        <v>39</v>
      </c>
      <c r="C5">
        <f>COUNTIFS(Kickstarter!F:F,"failed",Kickstarter!R:R,"plays",Kickstarter!D:D,"&gt;=10000",Kickstarter!D:D,"&lt;15000")</f>
        <v>33</v>
      </c>
      <c r="D5">
        <f>COUNTIFS(Kickstarter!F:F,"canceled",Kickstarter!R:R,"plays",Kickstarter!D:D,"&gt;=10000",Kickstarter!D:D,"&lt;15000")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12" x14ac:dyDescent="0.3">
      <c r="A6" t="s">
        <v>8396</v>
      </c>
      <c r="B6">
        <f>COUNTIFS(Kickstarter!F:F,"successful",Kickstarter!R:R,"plays",Kickstarter!D:D,"&gt;=15000",Kickstarter!D:D,"&lt;20000")</f>
        <v>12</v>
      </c>
      <c r="C6">
        <f>COUNTIFS(Kickstarter!F:F,"failed",Kickstarter!R:R,"plays",Kickstarter!D:D,"&gt;=15000",Kickstarter!D:D,"&lt;20000")</f>
        <v>12</v>
      </c>
      <c r="D6">
        <f>COUNTIFS(Kickstarter!F:F,"canceled",Kickstarter!R:R,"plays",Kickstarter!D:D,"&gt;=15000",Kickstarter!D:D,"&lt;20000")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12" x14ac:dyDescent="0.3">
      <c r="A7" t="s">
        <v>8397</v>
      </c>
      <c r="B7">
        <f>COUNTIFS(Kickstarter!F:F,"successful",Kickstarter!R:R,"plays",Kickstarter!D:D,"&gt;=20000",Kickstarter!D:D,"&lt;25000")</f>
        <v>9</v>
      </c>
      <c r="C7">
        <f>COUNTIFS(Kickstarter!F:F,"failed",Kickstarter!R:R,"plays",Kickstarter!D:D,"&gt;=20000",Kickstarter!D:D,"&lt;25000")</f>
        <v>11</v>
      </c>
      <c r="D7">
        <f>COUNTIFS(Kickstarter!F:F,"canceled",Kickstarter!R:R,"plays",Kickstarter!D:D,"&gt;=20000",Kickstarter!D:D,"&lt;25000")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12" x14ac:dyDescent="0.3">
      <c r="A8" t="s">
        <v>8398</v>
      </c>
      <c r="B8">
        <f>COUNTIFS(Kickstarter!F:F,"successful",Kickstarter!R:R,"plays",Kickstarter!D:D,"&gt;=25000",Kickstarter!D:D,"&lt;30000")</f>
        <v>1</v>
      </c>
      <c r="C8">
        <f>COUNTIFS(Kickstarter!F:F,"failed",Kickstarter!R:R,"plays",Kickstarter!D:D,"&gt;=25000",Kickstarter!D:D,"&lt;30000")</f>
        <v>4</v>
      </c>
      <c r="D8">
        <f>COUNTIFS(Kickstarter!F:F,"canceled",Kickstarter!R:R,"plays",Kickstarter!D:D,"&gt;=25000",Kickstarter!D:D,"&lt;30000")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  <c r="L8" s="20"/>
    </row>
    <row r="9" spans="1:12" x14ac:dyDescent="0.3">
      <c r="A9" t="s">
        <v>8399</v>
      </c>
      <c r="B9">
        <f>COUNTIFS(Kickstarter!F:F,"successful",Kickstarter!R:R,"plays",Kickstarter!D:D,"&gt;=30000",Kickstarter!D:D,"&lt;35000")</f>
        <v>3</v>
      </c>
      <c r="C9">
        <f>COUNTIFS(Kickstarter!F:F,"failed",Kickstarter!R:R,"plays",Kickstarter!D:D,"&gt;=30000",Kickstarter!D:D,"&lt;35000")</f>
        <v>8</v>
      </c>
      <c r="D9">
        <f>COUNTIFS(Kickstarter!F:F,"canceled",Kickstarter!R:R,"plays",Kickstarter!D:D,"&gt;=30000",Kickstarter!D:D,"&lt;35000")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12" x14ac:dyDescent="0.3">
      <c r="A10" t="s">
        <v>8400</v>
      </c>
      <c r="B10">
        <f>COUNTIFS(Kickstarter!F:F,"successful",Kickstarter!R:R,"plays",Kickstarter!D:D,"&gt;=35000",Kickstarter!D:D,"&lt;40000")</f>
        <v>4</v>
      </c>
      <c r="C10">
        <f>COUNTIFS(Kickstarter!F:F,"failed",Kickstarter!R:R,"plays",Kickstarter!D:D,"&gt;=35000",Kickstarter!D:D,"&lt;40000")</f>
        <v>2</v>
      </c>
      <c r="D10">
        <f>COUNTIFS(Kickstarter!F:F,"canceled",Kickstarter!R:R,"plays",Kickstarter!D:D,"&gt;=35000",Kickstarter!D:D,"&lt;40000")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12" x14ac:dyDescent="0.3">
      <c r="A11" t="s">
        <v>8401</v>
      </c>
      <c r="B11">
        <f>COUNTIFS(Kickstarter!F:F,"successful",Kickstarter!R:R,"plays",Kickstarter!D:D,"&gt;=40000",Kickstarter!D:D,"&lt;45000")</f>
        <v>2</v>
      </c>
      <c r="C11">
        <f>COUNTIFS(Kickstarter!F:F,"failed",Kickstarter!R:R,"plays",Kickstarter!D:D,"&gt;=40000",Kickstarter!D:D,"&lt;45000")</f>
        <v>1</v>
      </c>
      <c r="D11">
        <f>COUNTIFS(Kickstarter!F:F,"canceled",Kickstarter!R:R,"plays",Kickstarter!D:D,"&gt;=40000",Kickstarter!D:D,"&lt;45000")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12" x14ac:dyDescent="0.3">
      <c r="A12" t="s">
        <v>8402</v>
      </c>
      <c r="B12">
        <f>COUNTIFS(Kickstarter!F:F,"successful",Kickstarter!R:R,"plays",Kickstarter!D:D,"&gt;=45000",Kickstarter!D:D,"&lt;50000")</f>
        <v>0</v>
      </c>
      <c r="C12">
        <f>COUNTIFS(Kickstarter!F:F,"failed",Kickstarter!R:R,"plays",Kickstarter!D:D,"&gt;=45000",Kickstarter!D:D,"&lt;50000")</f>
        <v>1</v>
      </c>
      <c r="D12">
        <f>COUNTIFS(Kickstarter!F:F,"canceled",Kickstarter!R:R,"plays",Kickstarter!D:D,"&gt;=45000",Kickstarter!D:D,"&lt;50000")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12" x14ac:dyDescent="0.3">
      <c r="A13" t="s">
        <v>8403</v>
      </c>
      <c r="B13">
        <f>COUNTIFS(Kickstarter!F:F,"successful",Kickstarter!R:R,"plays",Kickstarter!D:D,"&gt;=50000")</f>
        <v>2</v>
      </c>
      <c r="C13">
        <f>COUNTIFS(Kickstarter!F:F,"failed",Kickstarter!R:R,"plays",Kickstarter!D:D,"&gt;=50000")</f>
        <v>14</v>
      </c>
      <c r="D13">
        <f>COUNTIFS(Kickstarter!F:F,"canceled",Kickstarter!R:R,"plays",Kickstarter!D:D,"&gt;=50000")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37" spans="1:6" x14ac:dyDescent="0.3">
      <c r="A37" s="13" t="s">
        <v>8359</v>
      </c>
      <c r="B37" t="s">
        <v>8316</v>
      </c>
    </row>
    <row r="39" spans="1:6" x14ac:dyDescent="0.3">
      <c r="A39" s="13" t="s">
        <v>8363</v>
      </c>
      <c r="B39" s="13" t="s">
        <v>8360</v>
      </c>
    </row>
    <row r="40" spans="1:6" x14ac:dyDescent="0.3">
      <c r="A40" s="13" t="s">
        <v>8362</v>
      </c>
      <c r="B40" t="s">
        <v>8218</v>
      </c>
      <c r="C40" t="s">
        <v>8220</v>
      </c>
      <c r="D40" t="s">
        <v>8361</v>
      </c>
    </row>
    <row r="41" spans="1:6" x14ac:dyDescent="0.3">
      <c r="A41" s="14" t="s">
        <v>8415</v>
      </c>
      <c r="B41" s="10">
        <v>260</v>
      </c>
      <c r="C41" s="10">
        <v>94</v>
      </c>
      <c r="D41" s="10">
        <v>354</v>
      </c>
      <c r="E41" s="21">
        <f>GETPIVOTDATA("outcomes",$A$39,"goal",0,"outcomes","successful")/GETPIVOTDATA("outcomes",$A$39,"goal",0)</f>
        <v>0.7344632768361582</v>
      </c>
      <c r="F41" s="19">
        <f>E41-$I$67</f>
        <v>0.21705022682373798</v>
      </c>
    </row>
    <row r="42" spans="1:6" x14ac:dyDescent="0.3">
      <c r="A42" s="14" t="s">
        <v>8416</v>
      </c>
      <c r="B42" s="10">
        <v>229</v>
      </c>
      <c r="C42" s="10">
        <v>89</v>
      </c>
      <c r="D42" s="10">
        <v>318</v>
      </c>
      <c r="E42" s="21">
        <f>GETPIVOTDATA("outcomes",$A$39,"goal",1800,"outcomes","successful")/GETPIVOTDATA("outcomes",$A$39,"goal",1800)</f>
        <v>0.72012578616352196</v>
      </c>
      <c r="F42" s="19">
        <f t="shared" ref="F42:F65" si="4">E42-$I$67</f>
        <v>0.20271273615110175</v>
      </c>
    </row>
    <row r="43" spans="1:6" x14ac:dyDescent="0.3">
      <c r="A43" s="14" t="s">
        <v>8417</v>
      </c>
      <c r="B43" s="10">
        <v>89</v>
      </c>
      <c r="C43" s="10">
        <v>43</v>
      </c>
      <c r="D43" s="10">
        <v>132</v>
      </c>
      <c r="E43" s="21">
        <f>GETPIVOTDATA("outcomes",$A$39,"goal",3600,"outcomes","successful")/GETPIVOTDATA("outcomes",$A$39,"goal",3600)</f>
        <v>0.6742424242424242</v>
      </c>
      <c r="F43" s="19">
        <f t="shared" si="4"/>
        <v>0.15682937423000398</v>
      </c>
    </row>
    <row r="44" spans="1:6" x14ac:dyDescent="0.3">
      <c r="A44" s="14" t="s">
        <v>8418</v>
      </c>
      <c r="B44" s="10">
        <v>25</v>
      </c>
      <c r="C44" s="10">
        <v>21</v>
      </c>
      <c r="D44" s="10">
        <v>46</v>
      </c>
      <c r="E44" s="21">
        <f>GETPIVOTDATA("outcomes",$A$39,"goal",5400,"outcomes","successful")/GETPIVOTDATA("outcomes",$A$39,"goal",5400)</f>
        <v>0.54347826086956519</v>
      </c>
      <c r="F44" s="19">
        <f t="shared" si="4"/>
        <v>2.6065210857144971E-2</v>
      </c>
    </row>
    <row r="45" spans="1:6" x14ac:dyDescent="0.3">
      <c r="A45" s="14" t="s">
        <v>8419</v>
      </c>
      <c r="B45" s="10">
        <v>15</v>
      </c>
      <c r="C45" s="10">
        <v>14</v>
      </c>
      <c r="D45" s="10">
        <v>29</v>
      </c>
      <c r="E45" s="21">
        <f>GETPIVOTDATA("outcomes",$A$39,"goal",7200,"outcomes","successful")/GETPIVOTDATA("outcomes",$A$39,"goal",7200)</f>
        <v>0.51724137931034486</v>
      </c>
      <c r="F45" s="19">
        <f t="shared" si="4"/>
        <v>-1.7167070207535495E-4</v>
      </c>
    </row>
    <row r="46" spans="1:6" x14ac:dyDescent="0.3">
      <c r="A46" s="14" t="s">
        <v>8420</v>
      </c>
      <c r="B46" s="10">
        <v>34</v>
      </c>
      <c r="C46" s="10">
        <v>27</v>
      </c>
      <c r="D46" s="10">
        <v>61</v>
      </c>
      <c r="E46" s="21">
        <f>GETPIVOTDATA("outcomes",$A$39,"goal",9000,"outcomes","successful")/GETPIVOTDATA("outcomes",$A$39,"goal",9000)</f>
        <v>0.55737704918032782</v>
      </c>
      <c r="F46" s="19">
        <f t="shared" si="4"/>
        <v>3.9963999167907605E-2</v>
      </c>
    </row>
    <row r="47" spans="1:6" x14ac:dyDescent="0.3">
      <c r="A47" s="14" t="s">
        <v>8421</v>
      </c>
      <c r="B47" s="10">
        <v>7</v>
      </c>
      <c r="C47" s="10">
        <v>7</v>
      </c>
      <c r="D47" s="10">
        <v>14</v>
      </c>
      <c r="E47" s="21">
        <f>GETPIVOTDATA("outcomes",$A$39,"goal",10800,"outcomes","successful")/GETPIVOTDATA("outcomes",$A$39,"goal",10800)</f>
        <v>0.5</v>
      </c>
      <c r="F47" s="19">
        <f t="shared" si="4"/>
        <v>-1.7413050012420217E-2</v>
      </c>
    </row>
    <row r="48" spans="1:6" x14ac:dyDescent="0.3">
      <c r="A48" s="14" t="s">
        <v>8422</v>
      </c>
      <c r="B48" s="10">
        <v>2</v>
      </c>
      <c r="C48" s="10">
        <v>4</v>
      </c>
      <c r="D48" s="10">
        <v>6</v>
      </c>
      <c r="E48" s="21">
        <f>GETPIVOTDATA("outcomes",$A$39,"goal",12600,"outcomes","successful")/GETPIVOTDATA("outcomes",$A$39,"goal",12600)</f>
        <v>0.33333333333333331</v>
      </c>
      <c r="F48" s="19">
        <f t="shared" si="4"/>
        <v>-0.1840797166790869</v>
      </c>
    </row>
    <row r="49" spans="1:6" x14ac:dyDescent="0.3">
      <c r="A49" s="14" t="s">
        <v>8423</v>
      </c>
      <c r="B49" s="10">
        <v>12</v>
      </c>
      <c r="C49" s="10">
        <v>10</v>
      </c>
      <c r="D49" s="10">
        <v>22</v>
      </c>
      <c r="E49" s="21">
        <f>GETPIVOTDATA("outcomes",$A$39,"goal",14400,"outcomes","successful")/GETPIVOTDATA("outcomes",$A$39,"goal",14400)</f>
        <v>0.54545454545454541</v>
      </c>
      <c r="F49" s="19">
        <f t="shared" si="4"/>
        <v>2.8041495442125197E-2</v>
      </c>
    </row>
    <row r="50" spans="1:6" x14ac:dyDescent="0.3">
      <c r="A50" s="14" t="s">
        <v>8424</v>
      </c>
      <c r="B50" s="10"/>
      <c r="C50" s="10">
        <v>2</v>
      </c>
      <c r="D50" s="10">
        <v>2</v>
      </c>
      <c r="E50" s="21">
        <f>GETPIVOTDATA("outcomes",$A$39,"goal",16200,"outcomes","successful")/GETPIVOTDATA("outcomes",$A$39,"goal",16200)</f>
        <v>0</v>
      </c>
      <c r="F50" s="19"/>
    </row>
    <row r="51" spans="1:6" x14ac:dyDescent="0.3">
      <c r="A51" s="14" t="s">
        <v>8425</v>
      </c>
      <c r="B51" s="10"/>
      <c r="C51" s="10">
        <v>1</v>
      </c>
      <c r="D51" s="10">
        <v>1</v>
      </c>
      <c r="E51" s="21">
        <f>GETPIVOTDATA("outcomes",$A$39,"goal",18000,"outcomes","successful")/GETPIVOTDATA("outcomes",$A$39,"goal",18000)</f>
        <v>0</v>
      </c>
      <c r="F51" s="19"/>
    </row>
    <row r="52" spans="1:6" x14ac:dyDescent="0.3">
      <c r="A52" s="14" t="s">
        <v>8426</v>
      </c>
      <c r="B52" s="10">
        <v>7</v>
      </c>
      <c r="C52" s="10">
        <v>10</v>
      </c>
      <c r="D52" s="10">
        <v>17</v>
      </c>
      <c r="E52" s="21">
        <f>GETPIVOTDATA("outcomes",$A$39,"goal",19800,"outcomes","successful")/GETPIVOTDATA("outcomes",$A$39,"goal",19800)</f>
        <v>0.41176470588235292</v>
      </c>
      <c r="F52" s="19">
        <f t="shared" si="4"/>
        <v>-0.1056483441300673</v>
      </c>
    </row>
    <row r="53" spans="1:6" x14ac:dyDescent="0.3">
      <c r="A53" s="14" t="s">
        <v>8427</v>
      </c>
      <c r="B53" s="10">
        <v>2</v>
      </c>
      <c r="C53" s="10"/>
      <c r="D53" s="10">
        <v>2</v>
      </c>
      <c r="E53" s="21">
        <f>GETPIVOTDATA("outcomes",$A$39,"goal",21600,"outcomes","successful")/GETPIVOTDATA("outcomes",$A$39,"goal",21600)</f>
        <v>1</v>
      </c>
      <c r="F53" s="19"/>
    </row>
    <row r="54" spans="1:6" x14ac:dyDescent="0.3">
      <c r="A54" s="14" t="s">
        <v>8428</v>
      </c>
      <c r="B54" s="10">
        <v>1</v>
      </c>
      <c r="C54" s="10">
        <v>3</v>
      </c>
      <c r="D54" s="10">
        <v>4</v>
      </c>
      <c r="E54" s="21">
        <f>GETPIVOTDATA("outcomes",$A$39,"goal",23400,"outcomes","successful")/GETPIVOTDATA("outcomes",$A$39,"goal",23400)</f>
        <v>0.25</v>
      </c>
      <c r="F54" s="19">
        <f t="shared" si="4"/>
        <v>-0.26741305001242022</v>
      </c>
    </row>
    <row r="55" spans="1:6" x14ac:dyDescent="0.3">
      <c r="A55" s="14" t="s">
        <v>8429</v>
      </c>
      <c r="B55" s="10"/>
      <c r="C55" s="10">
        <v>1</v>
      </c>
      <c r="D55" s="10">
        <v>1</v>
      </c>
      <c r="E55" s="21">
        <f>GETPIVOTDATA("outcomes",$A$39,"goal",25200,"outcomes","successful")/GETPIVOTDATA("outcomes",$A$39,"goal",25200)</f>
        <v>0</v>
      </c>
      <c r="F55" s="19"/>
    </row>
    <row r="56" spans="1:6" x14ac:dyDescent="0.3">
      <c r="A56" s="14" t="s">
        <v>8430</v>
      </c>
      <c r="B56" s="10"/>
      <c r="C56" s="10">
        <v>1</v>
      </c>
      <c r="D56" s="10">
        <v>1</v>
      </c>
      <c r="E56" s="21">
        <f>GETPIVOTDATA("outcomes",$A$39,"goal",27000,"outcomes","successful")/GETPIVOTDATA("outcomes",$A$39,"goal",27000)</f>
        <v>0</v>
      </c>
      <c r="F56" s="19"/>
    </row>
    <row r="57" spans="1:6" x14ac:dyDescent="0.3">
      <c r="A57" s="14" t="s">
        <v>8431</v>
      </c>
      <c r="B57" s="10">
        <v>2</v>
      </c>
      <c r="C57" s="10">
        <v>7</v>
      </c>
      <c r="D57" s="10">
        <v>9</v>
      </c>
      <c r="E57" s="21">
        <f>GETPIVOTDATA("outcomes",$A$39,"goal",28800,"outcomes","successful")/GETPIVOTDATA("outcomes",$A$39,"goal",28800)</f>
        <v>0.22222222222222221</v>
      </c>
      <c r="F57" s="19">
        <f t="shared" si="4"/>
        <v>-0.29519082779019801</v>
      </c>
    </row>
    <row r="58" spans="1:6" x14ac:dyDescent="0.3">
      <c r="A58" s="14" t="s">
        <v>8432</v>
      </c>
      <c r="B58" s="10">
        <v>1</v>
      </c>
      <c r="C58" s="10"/>
      <c r="D58" s="10">
        <v>1</v>
      </c>
      <c r="E58" s="21">
        <f>GETPIVOTDATA("outcomes",$A$39,"goal",30600,"outcomes","successful")/GETPIVOTDATA("outcomes",$A$39,"goal",30600)</f>
        <v>1</v>
      </c>
      <c r="F58" s="19"/>
    </row>
    <row r="59" spans="1:6" x14ac:dyDescent="0.3">
      <c r="A59" s="14" t="s">
        <v>8433</v>
      </c>
      <c r="B59" s="10"/>
      <c r="C59" s="10">
        <v>1</v>
      </c>
      <c r="D59" s="10">
        <v>1</v>
      </c>
      <c r="E59" s="21">
        <f>GETPIVOTDATA("outcomes",$A$39,"goal",32400,"outcomes","successful")/GETPIVOTDATA("outcomes",$A$39,"goal",32400)</f>
        <v>0</v>
      </c>
      <c r="F59" s="19"/>
    </row>
    <row r="60" spans="1:6" x14ac:dyDescent="0.3">
      <c r="A60" s="14" t="s">
        <v>8434</v>
      </c>
      <c r="B60" s="10">
        <v>4</v>
      </c>
      <c r="C60" s="10">
        <v>1</v>
      </c>
      <c r="D60" s="10">
        <v>5</v>
      </c>
      <c r="E60" s="21">
        <f>GETPIVOTDATA("outcomes",$A$39,"goal",34200,"outcomes","successful")/GETPIVOTDATA("outcomes",$A$39,"goal",34200)</f>
        <v>0.8</v>
      </c>
      <c r="F60" s="19">
        <f t="shared" si="4"/>
        <v>0.28258694998757983</v>
      </c>
    </row>
    <row r="61" spans="1:6" x14ac:dyDescent="0.3">
      <c r="A61" s="14" t="s">
        <v>8435</v>
      </c>
      <c r="B61" s="10"/>
      <c r="C61" s="10">
        <v>1</v>
      </c>
      <c r="D61" s="10">
        <v>1</v>
      </c>
      <c r="E61" s="21">
        <f>GETPIVOTDATA("outcomes",$A$39,"goal",37800,"outcomes","successful")/GETPIVOTDATA("outcomes",$A$39,"goal",37800)</f>
        <v>0</v>
      </c>
      <c r="F61" s="19"/>
    </row>
    <row r="62" spans="1:6" x14ac:dyDescent="0.3">
      <c r="A62" s="14" t="s">
        <v>8436</v>
      </c>
      <c r="B62" s="10">
        <v>2</v>
      </c>
      <c r="C62" s="10">
        <v>1</v>
      </c>
      <c r="D62" s="10">
        <v>3</v>
      </c>
      <c r="E62" s="21">
        <f>GETPIVOTDATA("outcomes",$A$39,"goal",39600,"outcomes","successful")/GETPIVOTDATA("outcomes",$A$39,"goal",39600)</f>
        <v>0.66666666666666663</v>
      </c>
      <c r="F62" s="19">
        <f t="shared" si="4"/>
        <v>0.14925361665424641</v>
      </c>
    </row>
    <row r="63" spans="1:6" x14ac:dyDescent="0.3">
      <c r="A63" s="14" t="s">
        <v>8437</v>
      </c>
      <c r="B63" s="10"/>
      <c r="C63" s="10">
        <v>1</v>
      </c>
      <c r="D63" s="10">
        <v>1</v>
      </c>
      <c r="E63" s="21">
        <f>GETPIVOTDATA("outcomes",$A$39,"goal",45000,"outcomes","successful")/GETPIVOTDATA("outcomes",$A$39,"goal",45000)</f>
        <v>0</v>
      </c>
      <c r="F63" s="19"/>
    </row>
    <row r="64" spans="1:6" x14ac:dyDescent="0.3">
      <c r="A64" s="14" t="s">
        <v>8438</v>
      </c>
      <c r="B64" s="10"/>
      <c r="C64" s="10">
        <v>4</v>
      </c>
      <c r="D64" s="10">
        <v>4</v>
      </c>
      <c r="E64" s="21">
        <f>GETPIVOTDATA("outcomes",$A$39,"goal",48600,"outcomes","successful")/GETPIVOTDATA("outcomes",$A$39,"goal",48600)</f>
        <v>0</v>
      </c>
      <c r="F64" s="19">
        <f t="shared" si="4"/>
        <v>-0.51741305001242022</v>
      </c>
    </row>
    <row r="65" spans="1:9" x14ac:dyDescent="0.3">
      <c r="A65" s="14" t="s">
        <v>8439</v>
      </c>
      <c r="B65" s="10">
        <v>2</v>
      </c>
      <c r="C65" s="10">
        <v>10</v>
      </c>
      <c r="D65" s="10">
        <v>12</v>
      </c>
      <c r="E65" s="21">
        <f>GETPIVOTDATA("outcomes",$A$39,"goal","&gt;","outcomes","successful")/GETPIVOTDATA("outcomes",$A$39,"goal","&gt;")</f>
        <v>0.16666666666666666</v>
      </c>
      <c r="F65" s="19">
        <f t="shared" si="4"/>
        <v>-0.35074638334575359</v>
      </c>
    </row>
    <row r="66" spans="1:9" x14ac:dyDescent="0.3">
      <c r="A66" s="14" t="s">
        <v>8361</v>
      </c>
      <c r="B66" s="10">
        <v>694</v>
      </c>
      <c r="C66" s="10">
        <v>353</v>
      </c>
      <c r="D66" s="10">
        <v>1047</v>
      </c>
      <c r="E66" s="21"/>
      <c r="F66" s="22" t="s">
        <v>8440</v>
      </c>
      <c r="G66" t="s">
        <v>8442</v>
      </c>
      <c r="H66" t="s">
        <v>8441</v>
      </c>
      <c r="I66" t="s">
        <v>8443</v>
      </c>
    </row>
    <row r="67" spans="1:9" x14ac:dyDescent="0.3">
      <c r="E67" s="21"/>
      <c r="F67" s="22">
        <f>AVERAGE(E41:E65)</f>
        <v>0.38572145267312519</v>
      </c>
      <c r="G67" s="24">
        <f>AVERAGE(E41:E49,E52,E54,E57,E60,E62,E65,E50,E53,E64)</f>
        <v>0.48016868426822945</v>
      </c>
      <c r="H67" s="23">
        <f>AVERAGE(E41:E49,E52,E54,E57,E60,E62,E64:E65)</f>
        <v>0.47768976980175815</v>
      </c>
      <c r="I67" s="23">
        <f>AVERAGE(E41:E49,E52,E57,E60,E65)</f>
        <v>0.51741305001242022</v>
      </c>
    </row>
    <row r="68" spans="1:9" x14ac:dyDescent="0.3">
      <c r="F68" s="22">
        <f>_xlfn.STDEV.P(E41:E65)</f>
        <v>0.329785242014979</v>
      </c>
      <c r="G68" s="22">
        <f>_xlfn.STDEV.P(E41:E49,E52,E54,E57,E60,E62,E65,E50,E53,E64)</f>
        <v>0.26753693890799846</v>
      </c>
      <c r="H68" s="21">
        <f>_xlfn.STDEV.P(E41:E49,E52,E54,E57,E60,E62,E64:E65)</f>
        <v>0.22185064849557265</v>
      </c>
      <c r="I68" s="21">
        <f>_xlfn.STDEV.P(E41:E49,E52,E57,E60,E65)</f>
        <v>0.18630573341298273</v>
      </c>
    </row>
    <row r="69" spans="1:9" x14ac:dyDescent="0.3">
      <c r="F69">
        <f>COUNT(E41:E67)</f>
        <v>25</v>
      </c>
      <c r="G69">
        <f>COUNT(E41:E49,E52,E54,E57,E60,E62,E65,E50,E53,E64)</f>
        <v>18</v>
      </c>
      <c r="H69">
        <f>COUNT(E41:E49,E52,E54,E57,E60,E62,E64:E65)</f>
        <v>16</v>
      </c>
      <c r="I69">
        <f>COUNT(E41:E49,E52,E57,E60,E65)</f>
        <v>13</v>
      </c>
    </row>
  </sheetData>
  <conditionalFormatting sqref="F41:F65">
    <cfRule type="colorScale" priority="1">
      <colorScale>
        <cfvo type="min"/>
        <cfvo type="num" val="0"/>
        <cfvo type="max"/>
        <color rgb="FFF8696B"/>
        <color rgb="FF00B0F0"/>
        <color rgb="FF63BE7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W4118"/>
  <sheetViews>
    <sheetView tabSelected="1" zoomScaleNormal="100" workbookViewId="0">
      <pane ySplit="1" topLeftCell="A2" activePane="bottomLeft" state="frozen"/>
      <selection activeCell="K1" sqref="K1"/>
      <selection pane="bottomLeft" activeCell="A2" sqref="A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8" customWidth="1"/>
    <col min="15" max="15" width="19" customWidth="1"/>
    <col min="16" max="16" width="17.33203125" style="10" customWidth="1"/>
    <col min="17" max="17" width="18" customWidth="1"/>
    <col min="18" max="18" width="15.5546875" bestFit="1" customWidth="1"/>
    <col min="19" max="19" width="22.109375" bestFit="1" customWidth="1"/>
    <col min="20" max="20" width="18.4414062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2" t="s">
        <v>8358</v>
      </c>
      <c r="R1" s="9" t="s">
        <v>8359</v>
      </c>
      <c r="S1" s="9" t="s">
        <v>8365</v>
      </c>
      <c r="T1" s="9" t="s">
        <v>8366</v>
      </c>
      <c r="U1" s="9" t="s">
        <v>8380</v>
      </c>
      <c r="V1" s="9" t="s">
        <v>8379</v>
      </c>
      <c r="W1" s="9"/>
    </row>
    <row r="2" spans="1:23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T2-S2</f>
        <v>31.117928240739275</v>
      </c>
      <c r="V2">
        <f>YEAR((((J2/60)/60)/24)+DATE(1970,1,1))</f>
        <v>2015</v>
      </c>
    </row>
    <row r="3" spans="1:23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 s="10">
        <f t="shared" ref="P3:P66" si="0">IFERROR(ROUND(E3/L3,2),0)</f>
        <v>185.48</v>
      </c>
      <c r="Q3" s="11" t="s">
        <v>8308</v>
      </c>
      <c r="R3" s="11" t="s">
        <v>8309</v>
      </c>
      <c r="S3" s="15">
        <f t="shared" ref="S3:S66" si="1">(((J3/60)/60)/24)+DATE(1970,1,1)</f>
        <v>42766.600497685184</v>
      </c>
      <c r="T3" s="15">
        <f t="shared" ref="T3:T66" si="2">(((I3/60)/60)/24)+DATE(1970,1,1)</f>
        <v>42796.600497685184</v>
      </c>
      <c r="U3">
        <f t="shared" ref="U3:U66" si="3">T3-S3</f>
        <v>30</v>
      </c>
      <c r="V3">
        <f t="shared" ref="V3:V66" si="4">YEAR((((J3/60)/60)/24)+DATE(1970,1,1))</f>
        <v>2017</v>
      </c>
    </row>
    <row r="4" spans="1:23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 s="10">
        <f t="shared" si="0"/>
        <v>15</v>
      </c>
      <c r="Q4" s="11" t="s">
        <v>8308</v>
      </c>
      <c r="R4" s="11" t="s">
        <v>8309</v>
      </c>
      <c r="S4" s="15">
        <f t="shared" si="1"/>
        <v>42405.702349537038</v>
      </c>
      <c r="T4" s="15">
        <f t="shared" si="2"/>
        <v>42415.702349537038</v>
      </c>
      <c r="U4">
        <f t="shared" si="3"/>
        <v>10</v>
      </c>
      <c r="V4">
        <f t="shared" si="4"/>
        <v>2016</v>
      </c>
    </row>
    <row r="5" spans="1:23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 s="10">
        <f t="shared" si="0"/>
        <v>69.27</v>
      </c>
      <c r="Q5" s="11" t="s">
        <v>8308</v>
      </c>
      <c r="R5" s="11" t="s">
        <v>8309</v>
      </c>
      <c r="S5" s="15">
        <f t="shared" si="1"/>
        <v>41828.515127314815</v>
      </c>
      <c r="T5" s="15">
        <f t="shared" si="2"/>
        <v>41858.515127314815</v>
      </c>
      <c r="U5">
        <f t="shared" si="3"/>
        <v>30</v>
      </c>
      <c r="V5">
        <f t="shared" si="4"/>
        <v>2014</v>
      </c>
    </row>
    <row r="6" spans="1:23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 s="10">
        <f t="shared" si="0"/>
        <v>190.55</v>
      </c>
      <c r="Q6" s="11" t="s">
        <v>8308</v>
      </c>
      <c r="R6" s="11" t="s">
        <v>8309</v>
      </c>
      <c r="S6" s="15">
        <f t="shared" si="1"/>
        <v>42327.834247685183</v>
      </c>
      <c r="T6" s="15">
        <f t="shared" si="2"/>
        <v>42357.834247685183</v>
      </c>
      <c r="U6">
        <f t="shared" si="3"/>
        <v>30</v>
      </c>
      <c r="V6">
        <f t="shared" si="4"/>
        <v>2015</v>
      </c>
    </row>
    <row r="7" spans="1:23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 s="10">
        <f t="shared" si="0"/>
        <v>93.4</v>
      </c>
      <c r="Q7" s="11" t="s">
        <v>8308</v>
      </c>
      <c r="R7" s="11" t="s">
        <v>8309</v>
      </c>
      <c r="S7" s="15">
        <f t="shared" si="1"/>
        <v>42563.932951388888</v>
      </c>
      <c r="T7" s="15">
        <f t="shared" si="2"/>
        <v>42580.232638888891</v>
      </c>
      <c r="U7">
        <f t="shared" si="3"/>
        <v>16.299687500002619</v>
      </c>
      <c r="V7">
        <f t="shared" si="4"/>
        <v>2016</v>
      </c>
    </row>
    <row r="8" spans="1:23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 s="10">
        <f t="shared" si="0"/>
        <v>146.88</v>
      </c>
      <c r="Q8" s="11" t="s">
        <v>8308</v>
      </c>
      <c r="R8" s="11" t="s">
        <v>8309</v>
      </c>
      <c r="S8" s="15">
        <f t="shared" si="1"/>
        <v>41794.072337962964</v>
      </c>
      <c r="T8" s="15">
        <f t="shared" si="2"/>
        <v>41804.072337962964</v>
      </c>
      <c r="U8">
        <f t="shared" si="3"/>
        <v>10</v>
      </c>
      <c r="V8">
        <f t="shared" si="4"/>
        <v>2014</v>
      </c>
    </row>
    <row r="9" spans="1:23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 s="10">
        <f t="shared" si="0"/>
        <v>159.82</v>
      </c>
      <c r="Q9" s="11" t="s">
        <v>8308</v>
      </c>
      <c r="R9" s="11" t="s">
        <v>8309</v>
      </c>
      <c r="S9" s="15">
        <f t="shared" si="1"/>
        <v>42516.047071759262</v>
      </c>
      <c r="T9" s="15">
        <f t="shared" si="2"/>
        <v>42556.047071759262</v>
      </c>
      <c r="U9">
        <f t="shared" si="3"/>
        <v>40</v>
      </c>
      <c r="V9">
        <f t="shared" si="4"/>
        <v>2016</v>
      </c>
    </row>
    <row r="10" spans="1:23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 s="10">
        <f t="shared" si="0"/>
        <v>291.79000000000002</v>
      </c>
      <c r="Q10" s="11" t="s">
        <v>8308</v>
      </c>
      <c r="R10" s="11" t="s">
        <v>8309</v>
      </c>
      <c r="S10" s="15">
        <f t="shared" si="1"/>
        <v>42468.94458333333</v>
      </c>
      <c r="T10" s="15">
        <f t="shared" si="2"/>
        <v>42475.875</v>
      </c>
      <c r="U10">
        <f t="shared" si="3"/>
        <v>6.9304166666697711</v>
      </c>
      <c r="V10">
        <f t="shared" si="4"/>
        <v>2016</v>
      </c>
    </row>
    <row r="11" spans="1:23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 s="10">
        <f t="shared" si="0"/>
        <v>31.5</v>
      </c>
      <c r="Q11" s="11" t="s">
        <v>8308</v>
      </c>
      <c r="R11" s="11" t="s">
        <v>8309</v>
      </c>
      <c r="S11" s="15">
        <f t="shared" si="1"/>
        <v>42447.103518518517</v>
      </c>
      <c r="T11" s="15">
        <f t="shared" si="2"/>
        <v>42477.103518518517</v>
      </c>
      <c r="U11">
        <f t="shared" si="3"/>
        <v>30</v>
      </c>
      <c r="V11">
        <f t="shared" si="4"/>
        <v>2016</v>
      </c>
    </row>
    <row r="12" spans="1:23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 s="10">
        <f t="shared" si="0"/>
        <v>158.68</v>
      </c>
      <c r="Q12" s="11" t="s">
        <v>8308</v>
      </c>
      <c r="R12" s="11" t="s">
        <v>8309</v>
      </c>
      <c r="S12" s="15">
        <f t="shared" si="1"/>
        <v>41780.068043981482</v>
      </c>
      <c r="T12" s="15">
        <f t="shared" si="2"/>
        <v>41815.068043981482</v>
      </c>
      <c r="U12">
        <f t="shared" si="3"/>
        <v>35</v>
      </c>
      <c r="V12">
        <f t="shared" si="4"/>
        <v>2014</v>
      </c>
    </row>
    <row r="13" spans="1:23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 s="10">
        <f t="shared" si="0"/>
        <v>80.33</v>
      </c>
      <c r="Q13" s="11" t="s">
        <v>8308</v>
      </c>
      <c r="R13" s="11" t="s">
        <v>8309</v>
      </c>
      <c r="S13" s="15">
        <f t="shared" si="1"/>
        <v>42572.778495370367</v>
      </c>
      <c r="T13" s="15">
        <f t="shared" si="2"/>
        <v>42604.125</v>
      </c>
      <c r="U13">
        <f t="shared" si="3"/>
        <v>31.346504629633273</v>
      </c>
      <c r="V13">
        <f t="shared" si="4"/>
        <v>2016</v>
      </c>
    </row>
    <row r="14" spans="1:23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 s="10">
        <f t="shared" si="0"/>
        <v>59.96</v>
      </c>
      <c r="Q14" s="11" t="s">
        <v>8308</v>
      </c>
      <c r="R14" s="11" t="s">
        <v>8309</v>
      </c>
      <c r="S14" s="15">
        <f t="shared" si="1"/>
        <v>41791.713252314818</v>
      </c>
      <c r="T14" s="15">
        <f t="shared" si="2"/>
        <v>41836.125</v>
      </c>
      <c r="U14">
        <f t="shared" si="3"/>
        <v>44.41174768518249</v>
      </c>
      <c r="V14">
        <f t="shared" si="4"/>
        <v>2014</v>
      </c>
    </row>
    <row r="15" spans="1:23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 s="10">
        <f t="shared" si="0"/>
        <v>109.78</v>
      </c>
      <c r="Q15" s="11" t="s">
        <v>8308</v>
      </c>
      <c r="R15" s="11" t="s">
        <v>8309</v>
      </c>
      <c r="S15" s="15">
        <f t="shared" si="1"/>
        <v>42508.677187499998</v>
      </c>
      <c r="T15" s="15">
        <f t="shared" si="2"/>
        <v>42544.852083333331</v>
      </c>
      <c r="U15">
        <f t="shared" si="3"/>
        <v>36.174895833333721</v>
      </c>
      <c r="V15">
        <f t="shared" si="4"/>
        <v>2016</v>
      </c>
    </row>
    <row r="16" spans="1:23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 s="10">
        <f t="shared" si="0"/>
        <v>147.71</v>
      </c>
      <c r="Q16" s="11" t="s">
        <v>8308</v>
      </c>
      <c r="R16" s="11" t="s">
        <v>8309</v>
      </c>
      <c r="S16" s="15">
        <f t="shared" si="1"/>
        <v>41808.02648148148</v>
      </c>
      <c r="T16" s="15">
        <f t="shared" si="2"/>
        <v>41833.582638888889</v>
      </c>
      <c r="U16">
        <f t="shared" si="3"/>
        <v>25.556157407409046</v>
      </c>
      <c r="V16">
        <f t="shared" si="4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 s="10">
        <f t="shared" si="0"/>
        <v>21.76</v>
      </c>
      <c r="Q17" s="11" t="s">
        <v>8308</v>
      </c>
      <c r="R17" s="11" t="s">
        <v>8309</v>
      </c>
      <c r="S17" s="15">
        <f t="shared" si="1"/>
        <v>42256.391875000001</v>
      </c>
      <c r="T17" s="15">
        <f t="shared" si="2"/>
        <v>42274.843055555553</v>
      </c>
      <c r="U17">
        <f t="shared" si="3"/>
        <v>18.451180555552128</v>
      </c>
      <c r="V17">
        <f t="shared" si="4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 s="10">
        <f t="shared" si="0"/>
        <v>171.84</v>
      </c>
      <c r="Q18" s="11" t="s">
        <v>8308</v>
      </c>
      <c r="R18" s="11" t="s">
        <v>8309</v>
      </c>
      <c r="S18" s="15">
        <f t="shared" si="1"/>
        <v>41760.796423611115</v>
      </c>
      <c r="T18" s="15">
        <f t="shared" si="2"/>
        <v>41806.229166666664</v>
      </c>
      <c r="U18">
        <f t="shared" si="3"/>
        <v>45.432743055549508</v>
      </c>
      <c r="V18">
        <f t="shared" si="4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 s="10">
        <f t="shared" si="0"/>
        <v>41.94</v>
      </c>
      <c r="Q19" s="11" t="s">
        <v>8308</v>
      </c>
      <c r="R19" s="11" t="s">
        <v>8309</v>
      </c>
      <c r="S19" s="15">
        <f t="shared" si="1"/>
        <v>41917.731736111113</v>
      </c>
      <c r="T19" s="15">
        <f t="shared" si="2"/>
        <v>41947.773402777777</v>
      </c>
      <c r="U19">
        <f t="shared" si="3"/>
        <v>30.041666666664241</v>
      </c>
      <c r="V19">
        <f t="shared" si="4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 s="10">
        <f t="shared" si="0"/>
        <v>93.26</v>
      </c>
      <c r="Q20" s="11" t="s">
        <v>8308</v>
      </c>
      <c r="R20" s="11" t="s">
        <v>8309</v>
      </c>
      <c r="S20" s="15">
        <f t="shared" si="1"/>
        <v>41869.542314814818</v>
      </c>
      <c r="T20" s="15">
        <f t="shared" si="2"/>
        <v>41899.542314814818</v>
      </c>
      <c r="U20">
        <f t="shared" si="3"/>
        <v>30</v>
      </c>
      <c r="V20">
        <f t="shared" si="4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 s="10">
        <f t="shared" si="0"/>
        <v>56.14</v>
      </c>
      <c r="Q21" s="11" t="s">
        <v>8308</v>
      </c>
      <c r="R21" s="11" t="s">
        <v>8309</v>
      </c>
      <c r="S21" s="15">
        <f t="shared" si="1"/>
        <v>42175.816365740742</v>
      </c>
      <c r="T21" s="15">
        <f t="shared" si="2"/>
        <v>42205.816365740742</v>
      </c>
      <c r="U21">
        <f t="shared" si="3"/>
        <v>30</v>
      </c>
      <c r="V21">
        <f t="shared" si="4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 s="10">
        <f t="shared" si="0"/>
        <v>80.16</v>
      </c>
      <c r="Q22" s="11" t="s">
        <v>8308</v>
      </c>
      <c r="R22" s="11" t="s">
        <v>8309</v>
      </c>
      <c r="S22" s="15">
        <f t="shared" si="1"/>
        <v>42200.758240740746</v>
      </c>
      <c r="T22" s="15">
        <f t="shared" si="2"/>
        <v>42260.758240740746</v>
      </c>
      <c r="U22">
        <f t="shared" si="3"/>
        <v>60</v>
      </c>
      <c r="V22">
        <f t="shared" si="4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 s="10">
        <f t="shared" si="0"/>
        <v>199.9</v>
      </c>
      <c r="Q23" s="11" t="s">
        <v>8308</v>
      </c>
      <c r="R23" s="11" t="s">
        <v>8309</v>
      </c>
      <c r="S23" s="15">
        <f t="shared" si="1"/>
        <v>41878.627187500002</v>
      </c>
      <c r="T23" s="15">
        <f t="shared" si="2"/>
        <v>41908.627187500002</v>
      </c>
      <c r="U23">
        <f t="shared" si="3"/>
        <v>30</v>
      </c>
      <c r="V23">
        <f t="shared" si="4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 s="10">
        <f t="shared" si="0"/>
        <v>51.25</v>
      </c>
      <c r="Q24" s="11" t="s">
        <v>8308</v>
      </c>
      <c r="R24" s="11" t="s">
        <v>8309</v>
      </c>
      <c r="S24" s="15">
        <f t="shared" si="1"/>
        <v>41989.91134259259</v>
      </c>
      <c r="T24" s="15">
        <f t="shared" si="2"/>
        <v>42005.332638888889</v>
      </c>
      <c r="U24">
        <f t="shared" si="3"/>
        <v>15.421296296299261</v>
      </c>
      <c r="V24">
        <f t="shared" si="4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 s="10">
        <f t="shared" si="0"/>
        <v>103.04</v>
      </c>
      <c r="Q25" s="11" t="s">
        <v>8308</v>
      </c>
      <c r="R25" s="11" t="s">
        <v>8309</v>
      </c>
      <c r="S25" s="15">
        <f t="shared" si="1"/>
        <v>42097.778946759259</v>
      </c>
      <c r="T25" s="15">
        <f t="shared" si="2"/>
        <v>42124.638888888891</v>
      </c>
      <c r="U25">
        <f t="shared" si="3"/>
        <v>26.859942129631236</v>
      </c>
      <c r="V25">
        <f t="shared" si="4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 s="10">
        <f t="shared" si="0"/>
        <v>66.349999999999994</v>
      </c>
      <c r="Q26" s="11" t="s">
        <v>8308</v>
      </c>
      <c r="R26" s="11" t="s">
        <v>8309</v>
      </c>
      <c r="S26" s="15">
        <f t="shared" si="1"/>
        <v>42229.820173611108</v>
      </c>
      <c r="T26" s="15">
        <f t="shared" si="2"/>
        <v>42262.818750000006</v>
      </c>
      <c r="U26">
        <f t="shared" si="3"/>
        <v>32.998576388898073</v>
      </c>
      <c r="V26">
        <f t="shared" si="4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 s="10">
        <f t="shared" si="0"/>
        <v>57.14</v>
      </c>
      <c r="Q27" s="11" t="s">
        <v>8308</v>
      </c>
      <c r="R27" s="11" t="s">
        <v>8309</v>
      </c>
      <c r="S27" s="15">
        <f t="shared" si="1"/>
        <v>42318.025011574078</v>
      </c>
      <c r="T27" s="15">
        <f t="shared" si="2"/>
        <v>42378.025011574078</v>
      </c>
      <c r="U27">
        <f t="shared" si="3"/>
        <v>60</v>
      </c>
      <c r="V27">
        <f t="shared" si="4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 s="10">
        <f t="shared" si="0"/>
        <v>102.11</v>
      </c>
      <c r="Q28" s="11" t="s">
        <v>8308</v>
      </c>
      <c r="R28" s="11" t="s">
        <v>8309</v>
      </c>
      <c r="S28" s="15">
        <f t="shared" si="1"/>
        <v>41828.515555555554</v>
      </c>
      <c r="T28" s="15">
        <f t="shared" si="2"/>
        <v>41868.515555555554</v>
      </c>
      <c r="U28">
        <f t="shared" si="3"/>
        <v>40</v>
      </c>
      <c r="V28">
        <f t="shared" si="4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 s="10">
        <f t="shared" si="0"/>
        <v>148.97</v>
      </c>
      <c r="Q29" s="11" t="s">
        <v>8308</v>
      </c>
      <c r="R29" s="11" t="s">
        <v>8309</v>
      </c>
      <c r="S29" s="15">
        <f t="shared" si="1"/>
        <v>41929.164733796293</v>
      </c>
      <c r="T29" s="15">
        <f t="shared" si="2"/>
        <v>41959.206400462965</v>
      </c>
      <c r="U29">
        <f t="shared" si="3"/>
        <v>30.041666666671517</v>
      </c>
      <c r="V29">
        <f t="shared" si="4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 s="10">
        <f t="shared" si="0"/>
        <v>169.61</v>
      </c>
      <c r="Q30" s="11" t="s">
        <v>8308</v>
      </c>
      <c r="R30" s="11" t="s">
        <v>8309</v>
      </c>
      <c r="S30" s="15">
        <f t="shared" si="1"/>
        <v>42324.96393518518</v>
      </c>
      <c r="T30" s="15">
        <f t="shared" si="2"/>
        <v>42354.96393518518</v>
      </c>
      <c r="U30">
        <f t="shared" si="3"/>
        <v>30</v>
      </c>
      <c r="V30">
        <f t="shared" si="4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 s="10">
        <f t="shared" si="0"/>
        <v>31.62</v>
      </c>
      <c r="Q31" s="11" t="s">
        <v>8308</v>
      </c>
      <c r="R31" s="11" t="s">
        <v>8309</v>
      </c>
      <c r="S31" s="15">
        <f t="shared" si="1"/>
        <v>41812.67324074074</v>
      </c>
      <c r="T31" s="15">
        <f t="shared" si="2"/>
        <v>41842.67324074074</v>
      </c>
      <c r="U31">
        <f t="shared" si="3"/>
        <v>30</v>
      </c>
      <c r="V31">
        <f t="shared" si="4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 s="10">
        <f t="shared" si="0"/>
        <v>76.45</v>
      </c>
      <c r="Q32" s="11" t="s">
        <v>8308</v>
      </c>
      <c r="R32" s="11" t="s">
        <v>8309</v>
      </c>
      <c r="S32" s="15">
        <f t="shared" si="1"/>
        <v>41842.292997685188</v>
      </c>
      <c r="T32" s="15">
        <f t="shared" si="2"/>
        <v>41872.292997685188</v>
      </c>
      <c r="U32">
        <f t="shared" si="3"/>
        <v>30</v>
      </c>
      <c r="V32">
        <f t="shared" si="4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 s="10">
        <f t="shared" si="0"/>
        <v>13</v>
      </c>
      <c r="Q33" s="11" t="s">
        <v>8308</v>
      </c>
      <c r="R33" s="11" t="s">
        <v>8309</v>
      </c>
      <c r="S33" s="15">
        <f t="shared" si="1"/>
        <v>42376.79206018518</v>
      </c>
      <c r="T33" s="15">
        <f t="shared" si="2"/>
        <v>42394.79206018518</v>
      </c>
      <c r="U33">
        <f t="shared" si="3"/>
        <v>18</v>
      </c>
      <c r="V33">
        <f t="shared" si="4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 s="10">
        <f t="shared" si="0"/>
        <v>320.45</v>
      </c>
      <c r="Q34" s="11" t="s">
        <v>8308</v>
      </c>
      <c r="R34" s="11" t="s">
        <v>8309</v>
      </c>
      <c r="S34" s="15">
        <f t="shared" si="1"/>
        <v>42461.627511574072</v>
      </c>
      <c r="T34" s="15">
        <f t="shared" si="2"/>
        <v>42503.165972222225</v>
      </c>
      <c r="U34">
        <f t="shared" si="3"/>
        <v>41.538460648152977</v>
      </c>
      <c r="V34">
        <f t="shared" si="4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 s="10">
        <f t="shared" si="0"/>
        <v>83.75</v>
      </c>
      <c r="Q35" s="11" t="s">
        <v>8308</v>
      </c>
      <c r="R35" s="11" t="s">
        <v>8309</v>
      </c>
      <c r="S35" s="15">
        <f t="shared" si="1"/>
        <v>42286.660891203705</v>
      </c>
      <c r="T35" s="15">
        <f t="shared" si="2"/>
        <v>42316.702557870376</v>
      </c>
      <c r="U35">
        <f t="shared" si="3"/>
        <v>30.041666666671517</v>
      </c>
      <c r="V35">
        <f t="shared" si="4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 s="10">
        <f t="shared" si="0"/>
        <v>49.88</v>
      </c>
      <c r="Q36" s="11" t="s">
        <v>8308</v>
      </c>
      <c r="R36" s="11" t="s">
        <v>8309</v>
      </c>
      <c r="S36" s="15">
        <f t="shared" si="1"/>
        <v>41841.321770833332</v>
      </c>
      <c r="T36" s="15">
        <f t="shared" si="2"/>
        <v>41856.321770833332</v>
      </c>
      <c r="U36">
        <f t="shared" si="3"/>
        <v>15</v>
      </c>
      <c r="V36">
        <f t="shared" si="4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 s="10">
        <f t="shared" si="0"/>
        <v>59.46</v>
      </c>
      <c r="Q37" s="11" t="s">
        <v>8308</v>
      </c>
      <c r="R37" s="11" t="s">
        <v>8309</v>
      </c>
      <c r="S37" s="15">
        <f t="shared" si="1"/>
        <v>42098.291828703703</v>
      </c>
      <c r="T37" s="15">
        <f t="shared" si="2"/>
        <v>42122</v>
      </c>
      <c r="U37">
        <f t="shared" si="3"/>
        <v>23.708171296297223</v>
      </c>
      <c r="V37">
        <f t="shared" si="4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 s="10">
        <f t="shared" si="0"/>
        <v>193.84</v>
      </c>
      <c r="Q38" s="11" t="s">
        <v>8308</v>
      </c>
      <c r="R38" s="11" t="s">
        <v>8309</v>
      </c>
      <c r="S38" s="15">
        <f t="shared" si="1"/>
        <v>42068.307002314818</v>
      </c>
      <c r="T38" s="15">
        <f t="shared" si="2"/>
        <v>42098.265335648146</v>
      </c>
      <c r="U38">
        <f t="shared" si="3"/>
        <v>29.958333333328483</v>
      </c>
      <c r="V38">
        <f t="shared" si="4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 s="10">
        <f t="shared" si="0"/>
        <v>159.51</v>
      </c>
      <c r="Q39" s="11" t="s">
        <v>8308</v>
      </c>
      <c r="R39" s="11" t="s">
        <v>8309</v>
      </c>
      <c r="S39" s="15">
        <f t="shared" si="1"/>
        <v>42032.693043981482</v>
      </c>
      <c r="T39" s="15">
        <f t="shared" si="2"/>
        <v>42062.693043981482</v>
      </c>
      <c r="U39">
        <f t="shared" si="3"/>
        <v>30</v>
      </c>
      <c r="V39">
        <f t="shared" si="4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 s="10">
        <f t="shared" si="0"/>
        <v>41.68</v>
      </c>
      <c r="Q40" s="11" t="s">
        <v>8308</v>
      </c>
      <c r="R40" s="11" t="s">
        <v>8309</v>
      </c>
      <c r="S40" s="15">
        <f t="shared" si="1"/>
        <v>41375.057222222218</v>
      </c>
      <c r="T40" s="15">
        <f t="shared" si="2"/>
        <v>41405.057222222218</v>
      </c>
      <c r="U40">
        <f t="shared" si="3"/>
        <v>30</v>
      </c>
      <c r="V40">
        <f t="shared" si="4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 s="10">
        <f t="shared" si="0"/>
        <v>150.9</v>
      </c>
      <c r="Q41" s="11" t="s">
        <v>8308</v>
      </c>
      <c r="R41" s="11" t="s">
        <v>8309</v>
      </c>
      <c r="S41" s="15">
        <f t="shared" si="1"/>
        <v>41754.047083333331</v>
      </c>
      <c r="T41" s="15">
        <f t="shared" si="2"/>
        <v>41784.957638888889</v>
      </c>
      <c r="U41">
        <f t="shared" si="3"/>
        <v>30.910555555557949</v>
      </c>
      <c r="V41">
        <f t="shared" si="4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 s="10">
        <f t="shared" si="0"/>
        <v>126.69</v>
      </c>
      <c r="Q42" s="11" t="s">
        <v>8308</v>
      </c>
      <c r="R42" s="11" t="s">
        <v>8309</v>
      </c>
      <c r="S42" s="15">
        <f t="shared" si="1"/>
        <v>41789.21398148148</v>
      </c>
      <c r="T42" s="15">
        <f t="shared" si="2"/>
        <v>41809.166666666664</v>
      </c>
      <c r="U42">
        <f t="shared" si="3"/>
        <v>19.952685185184237</v>
      </c>
      <c r="V42">
        <f t="shared" si="4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 s="10">
        <f t="shared" si="0"/>
        <v>105.26</v>
      </c>
      <c r="Q43" s="11" t="s">
        <v>8308</v>
      </c>
      <c r="R43" s="11" t="s">
        <v>8309</v>
      </c>
      <c r="S43" s="15">
        <f t="shared" si="1"/>
        <v>41887.568912037037</v>
      </c>
      <c r="T43" s="15">
        <f t="shared" si="2"/>
        <v>41917.568912037037</v>
      </c>
      <c r="U43">
        <f t="shared" si="3"/>
        <v>30</v>
      </c>
      <c r="V43">
        <f t="shared" si="4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 s="10">
        <f t="shared" si="0"/>
        <v>117.51</v>
      </c>
      <c r="Q44" s="11" t="s">
        <v>8308</v>
      </c>
      <c r="R44" s="11" t="s">
        <v>8309</v>
      </c>
      <c r="S44" s="15">
        <f t="shared" si="1"/>
        <v>41971.639189814814</v>
      </c>
      <c r="T44" s="15">
        <f t="shared" si="2"/>
        <v>42001.639189814814</v>
      </c>
      <c r="U44">
        <f t="shared" si="3"/>
        <v>30</v>
      </c>
      <c r="V44">
        <f t="shared" si="4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 s="10">
        <f t="shared" si="0"/>
        <v>117.36</v>
      </c>
      <c r="Q45" s="11" t="s">
        <v>8308</v>
      </c>
      <c r="R45" s="11" t="s">
        <v>8309</v>
      </c>
      <c r="S45" s="15">
        <f t="shared" si="1"/>
        <v>41802.790347222224</v>
      </c>
      <c r="T45" s="15">
        <f t="shared" si="2"/>
        <v>41833</v>
      </c>
      <c r="U45">
        <f t="shared" si="3"/>
        <v>30.209652777775773</v>
      </c>
      <c r="V45">
        <f t="shared" si="4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 s="10">
        <f t="shared" si="0"/>
        <v>133.33000000000001</v>
      </c>
      <c r="Q46" s="11" t="s">
        <v>8308</v>
      </c>
      <c r="R46" s="11" t="s">
        <v>8309</v>
      </c>
      <c r="S46" s="15">
        <f t="shared" si="1"/>
        <v>41874.098807870374</v>
      </c>
      <c r="T46" s="15">
        <f t="shared" si="2"/>
        <v>41919.098807870374</v>
      </c>
      <c r="U46">
        <f t="shared" si="3"/>
        <v>45</v>
      </c>
      <c r="V46">
        <f t="shared" si="4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 s="10">
        <f t="shared" si="0"/>
        <v>98.36</v>
      </c>
      <c r="Q47" s="11" t="s">
        <v>8308</v>
      </c>
      <c r="R47" s="11" t="s">
        <v>8309</v>
      </c>
      <c r="S47" s="15">
        <f t="shared" si="1"/>
        <v>42457.623923611114</v>
      </c>
      <c r="T47" s="15">
        <f t="shared" si="2"/>
        <v>42487.623923611114</v>
      </c>
      <c r="U47">
        <f t="shared" si="3"/>
        <v>30</v>
      </c>
      <c r="V47">
        <f t="shared" si="4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 s="10">
        <f t="shared" si="0"/>
        <v>194.44</v>
      </c>
      <c r="Q48" s="11" t="s">
        <v>8308</v>
      </c>
      <c r="R48" s="11" t="s">
        <v>8309</v>
      </c>
      <c r="S48" s="15">
        <f t="shared" si="1"/>
        <v>42323.964976851858</v>
      </c>
      <c r="T48" s="15">
        <f t="shared" si="2"/>
        <v>42353.964976851858</v>
      </c>
      <c r="U48">
        <f t="shared" si="3"/>
        <v>30</v>
      </c>
      <c r="V48">
        <f t="shared" si="4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 s="10">
        <f t="shared" si="0"/>
        <v>76.87</v>
      </c>
      <c r="Q49" s="11" t="s">
        <v>8308</v>
      </c>
      <c r="R49" s="11" t="s">
        <v>8309</v>
      </c>
      <c r="S49" s="15">
        <f t="shared" si="1"/>
        <v>41932.819525462961</v>
      </c>
      <c r="T49" s="15">
        <f t="shared" si="2"/>
        <v>41992.861192129625</v>
      </c>
      <c r="U49">
        <f t="shared" si="3"/>
        <v>60.041666666664241</v>
      </c>
      <c r="V49">
        <f t="shared" si="4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 s="10">
        <f t="shared" si="0"/>
        <v>56.82</v>
      </c>
      <c r="Q50" s="11" t="s">
        <v>8308</v>
      </c>
      <c r="R50" s="11" t="s">
        <v>8309</v>
      </c>
      <c r="S50" s="15">
        <f t="shared" si="1"/>
        <v>42033.516898148147</v>
      </c>
      <c r="T50" s="15">
        <f t="shared" si="2"/>
        <v>42064.5</v>
      </c>
      <c r="U50">
        <f t="shared" si="3"/>
        <v>30.983101851852552</v>
      </c>
      <c r="V50">
        <f t="shared" si="4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 s="10">
        <f t="shared" si="0"/>
        <v>137.93</v>
      </c>
      <c r="Q51" s="11" t="s">
        <v>8308</v>
      </c>
      <c r="R51" s="11" t="s">
        <v>8309</v>
      </c>
      <c r="S51" s="15">
        <f t="shared" si="1"/>
        <v>42271.176446759258</v>
      </c>
      <c r="T51" s="15">
        <f t="shared" si="2"/>
        <v>42301.176446759258</v>
      </c>
      <c r="U51">
        <f t="shared" si="3"/>
        <v>30</v>
      </c>
      <c r="V51">
        <f t="shared" si="4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 s="10">
        <f t="shared" si="0"/>
        <v>27.27</v>
      </c>
      <c r="Q52" s="11" t="s">
        <v>8308</v>
      </c>
      <c r="R52" s="11" t="s">
        <v>8309</v>
      </c>
      <c r="S52" s="15">
        <f t="shared" si="1"/>
        <v>41995.752986111111</v>
      </c>
      <c r="T52" s="15">
        <f t="shared" si="2"/>
        <v>42034.708333333328</v>
      </c>
      <c r="U52">
        <f t="shared" si="3"/>
        <v>38.955347222217824</v>
      </c>
      <c r="V52">
        <f t="shared" si="4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 s="10">
        <f t="shared" si="0"/>
        <v>118.34</v>
      </c>
      <c r="Q53" s="11" t="s">
        <v>8308</v>
      </c>
      <c r="R53" s="11" t="s">
        <v>8309</v>
      </c>
      <c r="S53" s="15">
        <f t="shared" si="1"/>
        <v>42196.928668981483</v>
      </c>
      <c r="T53" s="15">
        <f t="shared" si="2"/>
        <v>42226.928668981483</v>
      </c>
      <c r="U53">
        <f t="shared" si="3"/>
        <v>30</v>
      </c>
      <c r="V53">
        <f t="shared" si="4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 s="10">
        <f t="shared" si="0"/>
        <v>223.48</v>
      </c>
      <c r="Q54" s="11" t="s">
        <v>8308</v>
      </c>
      <c r="R54" s="11" t="s">
        <v>8309</v>
      </c>
      <c r="S54" s="15">
        <f t="shared" si="1"/>
        <v>41807.701921296299</v>
      </c>
      <c r="T54" s="15">
        <f t="shared" si="2"/>
        <v>41837.701921296299</v>
      </c>
      <c r="U54">
        <f t="shared" si="3"/>
        <v>30</v>
      </c>
      <c r="V54">
        <f t="shared" si="4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 s="10">
        <f t="shared" si="0"/>
        <v>28.11</v>
      </c>
      <c r="Q55" s="11" t="s">
        <v>8308</v>
      </c>
      <c r="R55" s="11" t="s">
        <v>8309</v>
      </c>
      <c r="S55" s="15">
        <f t="shared" si="1"/>
        <v>41719.549131944441</v>
      </c>
      <c r="T55" s="15">
        <f t="shared" si="2"/>
        <v>41733.916666666664</v>
      </c>
      <c r="U55">
        <f t="shared" si="3"/>
        <v>14.367534722223354</v>
      </c>
      <c r="V55">
        <f t="shared" si="4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 s="10">
        <f t="shared" si="0"/>
        <v>194.23</v>
      </c>
      <c r="Q56" s="11" t="s">
        <v>8308</v>
      </c>
      <c r="R56" s="11" t="s">
        <v>8309</v>
      </c>
      <c r="S56" s="15">
        <f t="shared" si="1"/>
        <v>42333.713206018518</v>
      </c>
      <c r="T56" s="15">
        <f t="shared" si="2"/>
        <v>42363.713206018518</v>
      </c>
      <c r="U56">
        <f t="shared" si="3"/>
        <v>30</v>
      </c>
      <c r="V56">
        <f t="shared" si="4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 s="10">
        <f t="shared" si="0"/>
        <v>128.94999999999999</v>
      </c>
      <c r="Q57" s="11" t="s">
        <v>8308</v>
      </c>
      <c r="R57" s="11" t="s">
        <v>8309</v>
      </c>
      <c r="S57" s="15">
        <f t="shared" si="1"/>
        <v>42496.968935185185</v>
      </c>
      <c r="T57" s="15">
        <f t="shared" si="2"/>
        <v>42517.968935185185</v>
      </c>
      <c r="U57">
        <f t="shared" si="3"/>
        <v>21</v>
      </c>
      <c r="V57">
        <f t="shared" si="4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 s="10">
        <f t="shared" si="0"/>
        <v>49.32</v>
      </c>
      <c r="Q58" s="11" t="s">
        <v>8308</v>
      </c>
      <c r="R58" s="11" t="s">
        <v>8309</v>
      </c>
      <c r="S58" s="15">
        <f t="shared" si="1"/>
        <v>42149.548888888887</v>
      </c>
      <c r="T58" s="15">
        <f t="shared" si="2"/>
        <v>42163.666666666672</v>
      </c>
      <c r="U58">
        <f t="shared" si="3"/>
        <v>14.117777777784795</v>
      </c>
      <c r="V58">
        <f t="shared" si="4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 s="10">
        <f t="shared" si="0"/>
        <v>221.52</v>
      </c>
      <c r="Q59" s="11" t="s">
        <v>8308</v>
      </c>
      <c r="R59" s="11" t="s">
        <v>8309</v>
      </c>
      <c r="S59" s="15">
        <f t="shared" si="1"/>
        <v>42089.83289351852</v>
      </c>
      <c r="T59" s="15">
        <f t="shared" si="2"/>
        <v>42119.83289351852</v>
      </c>
      <c r="U59">
        <f t="shared" si="3"/>
        <v>30</v>
      </c>
      <c r="V59">
        <f t="shared" si="4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 s="10">
        <f t="shared" si="0"/>
        <v>137.21</v>
      </c>
      <c r="Q60" s="11" t="s">
        <v>8308</v>
      </c>
      <c r="R60" s="11" t="s">
        <v>8309</v>
      </c>
      <c r="S60" s="15">
        <f t="shared" si="1"/>
        <v>41932.745046296295</v>
      </c>
      <c r="T60" s="15">
        <f t="shared" si="2"/>
        <v>41962.786712962959</v>
      </c>
      <c r="U60">
        <f t="shared" si="3"/>
        <v>30.041666666664241</v>
      </c>
      <c r="V60">
        <f t="shared" si="4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 s="10">
        <f t="shared" si="0"/>
        <v>606.82000000000005</v>
      </c>
      <c r="Q61" s="11" t="s">
        <v>8308</v>
      </c>
      <c r="R61" s="11" t="s">
        <v>8309</v>
      </c>
      <c r="S61" s="15">
        <f t="shared" si="1"/>
        <v>42230.23583333334</v>
      </c>
      <c r="T61" s="15">
        <f t="shared" si="2"/>
        <v>42261.875</v>
      </c>
      <c r="U61">
        <f t="shared" si="3"/>
        <v>31.639166666660458</v>
      </c>
      <c r="V61">
        <f t="shared" si="4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 s="10">
        <f t="shared" si="0"/>
        <v>43.04</v>
      </c>
      <c r="Q62" s="11" t="s">
        <v>8308</v>
      </c>
      <c r="R62" s="11" t="s">
        <v>8310</v>
      </c>
      <c r="S62" s="15">
        <f t="shared" si="1"/>
        <v>41701.901817129627</v>
      </c>
      <c r="T62" s="15">
        <f t="shared" si="2"/>
        <v>41721</v>
      </c>
      <c r="U62">
        <f t="shared" si="3"/>
        <v>19.098182870373421</v>
      </c>
      <c r="V62">
        <f t="shared" si="4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 s="10">
        <f t="shared" si="0"/>
        <v>322.39</v>
      </c>
      <c r="Q63" s="11" t="s">
        <v>8308</v>
      </c>
      <c r="R63" s="11" t="s">
        <v>8310</v>
      </c>
      <c r="S63" s="15">
        <f t="shared" si="1"/>
        <v>41409.814317129632</v>
      </c>
      <c r="T63" s="15">
        <f t="shared" si="2"/>
        <v>41431.814317129632</v>
      </c>
      <c r="U63">
        <f t="shared" si="3"/>
        <v>22</v>
      </c>
      <c r="V63">
        <f t="shared" si="4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 s="10">
        <f t="shared" si="0"/>
        <v>96.71</v>
      </c>
      <c r="Q64" s="11" t="s">
        <v>8308</v>
      </c>
      <c r="R64" s="11" t="s">
        <v>8310</v>
      </c>
      <c r="S64" s="15">
        <f t="shared" si="1"/>
        <v>41311.799513888887</v>
      </c>
      <c r="T64" s="15">
        <f t="shared" si="2"/>
        <v>41336.799513888887</v>
      </c>
      <c r="U64">
        <f t="shared" si="3"/>
        <v>25</v>
      </c>
      <c r="V64">
        <f t="shared" si="4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 s="10">
        <f t="shared" si="0"/>
        <v>35.47</v>
      </c>
      <c r="Q65" s="11" t="s">
        <v>8308</v>
      </c>
      <c r="R65" s="11" t="s">
        <v>8310</v>
      </c>
      <c r="S65" s="15">
        <f t="shared" si="1"/>
        <v>41612.912187499998</v>
      </c>
      <c r="T65" s="15">
        <f t="shared" si="2"/>
        <v>41636.207638888889</v>
      </c>
      <c r="U65">
        <f t="shared" si="3"/>
        <v>23.295451388890797</v>
      </c>
      <c r="V65">
        <f t="shared" si="4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 s="10">
        <f t="shared" si="0"/>
        <v>86.67</v>
      </c>
      <c r="Q66" s="11" t="s">
        <v>8308</v>
      </c>
      <c r="R66" s="11" t="s">
        <v>8310</v>
      </c>
      <c r="S66" s="15">
        <f t="shared" si="1"/>
        <v>41433.01829861111</v>
      </c>
      <c r="T66" s="15">
        <f t="shared" si="2"/>
        <v>41463.01829861111</v>
      </c>
      <c r="U66">
        <f t="shared" si="3"/>
        <v>30</v>
      </c>
      <c r="V66">
        <f t="shared" si="4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 s="10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  <c r="U67">
        <f t="shared" ref="U67:U130" si="8">T67-S67</f>
        <v>26.428078703698702</v>
      </c>
      <c r="V67">
        <f t="shared" ref="V67:V130" si="9">YEAR((((J67/60)/60)/24)+DATE(1970,1,1))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 s="10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  <c r="U68">
        <f t="shared" si="8"/>
        <v>30</v>
      </c>
      <c r="V68">
        <f t="shared" si="9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 s="10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  <c r="U69">
        <f t="shared" si="8"/>
        <v>30</v>
      </c>
      <c r="V69">
        <f t="shared" si="9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 s="1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  <c r="U70">
        <f t="shared" si="8"/>
        <v>30</v>
      </c>
      <c r="V70">
        <f t="shared" si="9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 s="10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  <c r="U71">
        <f t="shared" si="8"/>
        <v>32.103182870370802</v>
      </c>
      <c r="V71">
        <f t="shared" si="9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 s="10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  <c r="U72">
        <f t="shared" si="8"/>
        <v>60</v>
      </c>
      <c r="V72">
        <f t="shared" si="9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 s="10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  <c r="U73">
        <f t="shared" si="8"/>
        <v>60</v>
      </c>
      <c r="V73">
        <f t="shared" si="9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 s="10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  <c r="U74">
        <f t="shared" si="8"/>
        <v>19.98980324074364</v>
      </c>
      <c r="V74">
        <f t="shared" si="9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 s="10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  <c r="U75">
        <f t="shared" si="8"/>
        <v>78.409212962964375</v>
      </c>
      <c r="V75">
        <f t="shared" si="9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 s="10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  <c r="U76">
        <f t="shared" si="8"/>
        <v>30</v>
      </c>
      <c r="V76">
        <f t="shared" si="9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 s="10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  <c r="U77">
        <f t="shared" si="8"/>
        <v>30</v>
      </c>
      <c r="V77">
        <f t="shared" si="9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 s="10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  <c r="U78">
        <f t="shared" si="8"/>
        <v>60.041666666664241</v>
      </c>
      <c r="V78">
        <f t="shared" si="9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 s="10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  <c r="U79">
        <f t="shared" si="8"/>
        <v>52.97943287036469</v>
      </c>
      <c r="V79">
        <f t="shared" si="9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 s="1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  <c r="U80">
        <f t="shared" si="8"/>
        <v>10</v>
      </c>
      <c r="V80">
        <f t="shared" si="9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 s="10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  <c r="U81">
        <f t="shared" si="8"/>
        <v>30</v>
      </c>
      <c r="V81">
        <f t="shared" si="9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 s="10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  <c r="U82">
        <f t="shared" si="8"/>
        <v>35</v>
      </c>
      <c r="V82">
        <f t="shared" si="9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 s="10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  <c r="U83">
        <f t="shared" si="8"/>
        <v>3.9675115740683395</v>
      </c>
      <c r="V83">
        <f t="shared" si="9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 s="10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  <c r="U84">
        <f t="shared" si="8"/>
        <v>30</v>
      </c>
      <c r="V84">
        <f t="shared" si="9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 s="10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  <c r="U85">
        <f t="shared" si="8"/>
        <v>14.863553240749752</v>
      </c>
      <c r="V85">
        <f t="shared" si="9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 s="10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  <c r="U86">
        <f t="shared" si="8"/>
        <v>30</v>
      </c>
      <c r="V86">
        <f t="shared" si="9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 s="10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  <c r="U87">
        <f t="shared" si="8"/>
        <v>30</v>
      </c>
      <c r="V87">
        <f t="shared" si="9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 s="10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  <c r="U88">
        <f t="shared" si="8"/>
        <v>74.041666666656965</v>
      </c>
      <c r="V88">
        <f t="shared" si="9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 s="10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  <c r="U89">
        <f t="shared" si="8"/>
        <v>9.5307523148221662</v>
      </c>
      <c r="V89">
        <f t="shared" si="9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 s="1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  <c r="U90">
        <f t="shared" si="8"/>
        <v>26</v>
      </c>
      <c r="V90">
        <f t="shared" si="9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 s="10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  <c r="U91">
        <f t="shared" si="8"/>
        <v>25</v>
      </c>
      <c r="V91">
        <f t="shared" si="9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 s="10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  <c r="U92">
        <f t="shared" si="8"/>
        <v>30</v>
      </c>
      <c r="V92">
        <f t="shared" si="9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 s="10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  <c r="U93">
        <f t="shared" si="8"/>
        <v>61</v>
      </c>
      <c r="V93">
        <f t="shared" si="9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 s="10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  <c r="U94">
        <f t="shared" si="8"/>
        <v>46.134456018509809</v>
      </c>
      <c r="V94">
        <f t="shared" si="9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 s="10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  <c r="U95">
        <f t="shared" si="8"/>
        <v>28.01693287037051</v>
      </c>
      <c r="V95">
        <f t="shared" si="9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 s="10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  <c r="U96">
        <f t="shared" si="8"/>
        <v>20</v>
      </c>
      <c r="V96">
        <f t="shared" si="9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 s="10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  <c r="U97">
        <f t="shared" si="8"/>
        <v>30</v>
      </c>
      <c r="V97">
        <f t="shared" si="9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 s="10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  <c r="U98">
        <f t="shared" si="8"/>
        <v>66.462488425924676</v>
      </c>
      <c r="V98">
        <f t="shared" si="9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 s="10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  <c r="U99">
        <f t="shared" si="8"/>
        <v>30</v>
      </c>
      <c r="V99">
        <f t="shared" si="9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 s="1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  <c r="U100">
        <f t="shared" si="8"/>
        <v>36.184328703704523</v>
      </c>
      <c r="V100">
        <f t="shared" si="9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 s="10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  <c r="U101">
        <f t="shared" si="8"/>
        <v>30</v>
      </c>
      <c r="V101">
        <f t="shared" si="9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 s="10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  <c r="U102">
        <f t="shared" si="8"/>
        <v>20.041666666664241</v>
      </c>
      <c r="V102">
        <f t="shared" si="9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 s="10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  <c r="U103">
        <f t="shared" si="8"/>
        <v>24</v>
      </c>
      <c r="V103">
        <f t="shared" si="9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 s="10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  <c r="U104">
        <f t="shared" si="8"/>
        <v>30</v>
      </c>
      <c r="V104">
        <f t="shared" si="9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 s="10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  <c r="U105">
        <f t="shared" si="8"/>
        <v>23</v>
      </c>
      <c r="V105">
        <f t="shared" si="9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 s="10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  <c r="U106">
        <f t="shared" si="8"/>
        <v>23.34645833333343</v>
      </c>
      <c r="V106">
        <f t="shared" si="9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 s="10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  <c r="U107">
        <f t="shared" si="8"/>
        <v>18.275231481486117</v>
      </c>
      <c r="V107">
        <f t="shared" si="9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 s="10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  <c r="U108">
        <f t="shared" si="8"/>
        <v>14</v>
      </c>
      <c r="V108">
        <f t="shared" si="9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 s="10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  <c r="U109">
        <f t="shared" si="8"/>
        <v>22</v>
      </c>
      <c r="V109">
        <f t="shared" si="9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 s="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  <c r="U110">
        <f t="shared" si="8"/>
        <v>60</v>
      </c>
      <c r="V110">
        <f t="shared" si="9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 s="10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  <c r="U111">
        <f t="shared" si="8"/>
        <v>30</v>
      </c>
      <c r="V111">
        <f t="shared" si="9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 s="10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  <c r="U112">
        <f t="shared" si="8"/>
        <v>34.299618055549217</v>
      </c>
      <c r="V112">
        <f t="shared" si="9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 s="10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  <c r="U113">
        <f t="shared" si="8"/>
        <v>30</v>
      </c>
      <c r="V113">
        <f t="shared" si="9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 s="10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  <c r="U114">
        <f t="shared" si="8"/>
        <v>24.04030092593166</v>
      </c>
      <c r="V114">
        <f t="shared" si="9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 s="10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  <c r="U115">
        <f t="shared" si="8"/>
        <v>7.8665740740761976</v>
      </c>
      <c r="V115">
        <f t="shared" si="9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 s="10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  <c r="U116">
        <f t="shared" si="8"/>
        <v>60</v>
      </c>
      <c r="V116">
        <f t="shared" si="9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 s="10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  <c r="U117">
        <f t="shared" si="8"/>
        <v>25</v>
      </c>
      <c r="V117">
        <f t="shared" si="9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 s="10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  <c r="U118">
        <f t="shared" si="8"/>
        <v>45.958333333335759</v>
      </c>
      <c r="V118">
        <f t="shared" si="9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 s="10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  <c r="U119">
        <f t="shared" si="8"/>
        <v>89.956666666665114</v>
      </c>
      <c r="V119">
        <f t="shared" si="9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 s="1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  <c r="U120">
        <f t="shared" si="8"/>
        <v>30</v>
      </c>
      <c r="V120">
        <f t="shared" si="9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 s="10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  <c r="U121">
        <f t="shared" si="8"/>
        <v>29.889050925929041</v>
      </c>
      <c r="V121">
        <f t="shared" si="9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 s="10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  <c r="U122">
        <f t="shared" si="8"/>
        <v>30</v>
      </c>
      <c r="V122">
        <f t="shared" si="9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 s="10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  <c r="U123">
        <f t="shared" si="8"/>
        <v>15.722800925927004</v>
      </c>
      <c r="V123">
        <f t="shared" si="9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 s="10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  <c r="U124">
        <f t="shared" si="8"/>
        <v>60</v>
      </c>
      <c r="V124">
        <f t="shared" si="9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 s="10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  <c r="U125">
        <f t="shared" si="8"/>
        <v>36.134675925924967</v>
      </c>
      <c r="V125">
        <f t="shared" si="9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 s="10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  <c r="U126">
        <f t="shared" si="8"/>
        <v>25</v>
      </c>
      <c r="V126">
        <f t="shared" si="9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 s="10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  <c r="U127">
        <f t="shared" si="8"/>
        <v>60</v>
      </c>
      <c r="V127">
        <f t="shared" si="9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 s="10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  <c r="U128">
        <f t="shared" si="8"/>
        <v>30.493784722217242</v>
      </c>
      <c r="V128">
        <f t="shared" si="9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 s="10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  <c r="U129">
        <f t="shared" si="8"/>
        <v>29.958333333335759</v>
      </c>
      <c r="V129">
        <f t="shared" si="9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 s="1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  <c r="U130">
        <f t="shared" si="8"/>
        <v>35</v>
      </c>
      <c r="V130">
        <f t="shared" si="9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 s="10">
        <f t="shared" ref="P131:P194" si="10">IFERROR(ROUND(E131/L131,2),0)</f>
        <v>0</v>
      </c>
      <c r="Q131" s="11" t="s">
        <v>8308</v>
      </c>
      <c r="R131" s="11" t="s">
        <v>8311</v>
      </c>
      <c r="S131" s="15">
        <f t="shared" ref="S131:S194" si="11">(((J131/60)/60)/24)+DATE(1970,1,1)</f>
        <v>41882.937303240738</v>
      </c>
      <c r="T131" s="15">
        <f t="shared" ref="T131:T194" si="12">(((I131/60)/60)/24)+DATE(1970,1,1)</f>
        <v>41942.937303240738</v>
      </c>
      <c r="U131">
        <f t="shared" ref="U131:U194" si="13">T131-S131</f>
        <v>60</v>
      </c>
      <c r="V131">
        <f t="shared" ref="V131:V194" si="14">YEAR((((J131/60)/60)/24)+DATE(1970,1,1))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 s="10">
        <f t="shared" si="10"/>
        <v>0</v>
      </c>
      <c r="Q132" s="11" t="s">
        <v>8308</v>
      </c>
      <c r="R132" s="11" t="s">
        <v>8311</v>
      </c>
      <c r="S132" s="15">
        <f t="shared" si="11"/>
        <v>41778.915416666663</v>
      </c>
      <c r="T132" s="15">
        <f t="shared" si="12"/>
        <v>41806.844444444447</v>
      </c>
      <c r="U132">
        <f t="shared" si="13"/>
        <v>27.929027777783631</v>
      </c>
      <c r="V132">
        <f t="shared" si="14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 s="10">
        <f t="shared" si="10"/>
        <v>0</v>
      </c>
      <c r="Q133" s="11" t="s">
        <v>8308</v>
      </c>
      <c r="R133" s="11" t="s">
        <v>8311</v>
      </c>
      <c r="S133" s="15">
        <f t="shared" si="11"/>
        <v>42541.837511574078</v>
      </c>
      <c r="T133" s="15">
        <f t="shared" si="12"/>
        <v>42557</v>
      </c>
      <c r="U133">
        <f t="shared" si="13"/>
        <v>15.162488425921765</v>
      </c>
      <c r="V133">
        <f t="shared" si="14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 s="10">
        <f t="shared" si="10"/>
        <v>94.51</v>
      </c>
      <c r="Q134" s="11" t="s">
        <v>8308</v>
      </c>
      <c r="R134" s="11" t="s">
        <v>8311</v>
      </c>
      <c r="S134" s="15">
        <f t="shared" si="11"/>
        <v>41905.812581018516</v>
      </c>
      <c r="T134" s="15">
        <f t="shared" si="12"/>
        <v>41950.854247685187</v>
      </c>
      <c r="U134">
        <f t="shared" si="13"/>
        <v>45.041666666671517</v>
      </c>
      <c r="V134">
        <f t="shared" si="14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 s="10">
        <f t="shared" si="10"/>
        <v>0</v>
      </c>
      <c r="Q135" s="11" t="s">
        <v>8308</v>
      </c>
      <c r="R135" s="11" t="s">
        <v>8311</v>
      </c>
      <c r="S135" s="15">
        <f t="shared" si="11"/>
        <v>42491.80768518518</v>
      </c>
      <c r="T135" s="15">
        <f t="shared" si="12"/>
        <v>42521.729861111111</v>
      </c>
      <c r="U135">
        <f t="shared" si="13"/>
        <v>29.922175925930787</v>
      </c>
      <c r="V135">
        <f t="shared" si="14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 s="10">
        <f t="shared" si="10"/>
        <v>0</v>
      </c>
      <c r="Q136" s="11" t="s">
        <v>8308</v>
      </c>
      <c r="R136" s="11" t="s">
        <v>8311</v>
      </c>
      <c r="S136" s="15">
        <f t="shared" si="11"/>
        <v>42221.909930555557</v>
      </c>
      <c r="T136" s="15">
        <f t="shared" si="12"/>
        <v>42251.708333333328</v>
      </c>
      <c r="U136">
        <f t="shared" si="13"/>
        <v>29.798402777771116</v>
      </c>
      <c r="V136">
        <f t="shared" si="14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 s="10">
        <f t="shared" si="10"/>
        <v>80.599999999999994</v>
      </c>
      <c r="Q137" s="11" t="s">
        <v>8308</v>
      </c>
      <c r="R137" s="11" t="s">
        <v>8311</v>
      </c>
      <c r="S137" s="15">
        <f t="shared" si="11"/>
        <v>41788.381909722222</v>
      </c>
      <c r="T137" s="15">
        <f t="shared" si="12"/>
        <v>41821.791666666664</v>
      </c>
      <c r="U137">
        <f t="shared" si="13"/>
        <v>33.409756944442051</v>
      </c>
      <c r="V137">
        <f t="shared" si="14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 s="10">
        <f t="shared" si="10"/>
        <v>0</v>
      </c>
      <c r="Q138" s="11" t="s">
        <v>8308</v>
      </c>
      <c r="R138" s="11" t="s">
        <v>8311</v>
      </c>
      <c r="S138" s="15">
        <f t="shared" si="11"/>
        <v>42096.410115740742</v>
      </c>
      <c r="T138" s="15">
        <f t="shared" si="12"/>
        <v>42140.427777777775</v>
      </c>
      <c r="U138">
        <f t="shared" si="13"/>
        <v>44.017662037033006</v>
      </c>
      <c r="V138">
        <f t="shared" si="14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 s="10">
        <f t="shared" si="10"/>
        <v>0</v>
      </c>
      <c r="Q139" s="11" t="s">
        <v>8308</v>
      </c>
      <c r="R139" s="11" t="s">
        <v>8311</v>
      </c>
      <c r="S139" s="15">
        <f t="shared" si="11"/>
        <v>42239.573993055557</v>
      </c>
      <c r="T139" s="15">
        <f t="shared" si="12"/>
        <v>42289.573993055557</v>
      </c>
      <c r="U139">
        <f t="shared" si="13"/>
        <v>50</v>
      </c>
      <c r="V139">
        <f t="shared" si="14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 s="10">
        <f t="shared" si="10"/>
        <v>81.239999999999995</v>
      </c>
      <c r="Q140" s="11" t="s">
        <v>8308</v>
      </c>
      <c r="R140" s="11" t="s">
        <v>8311</v>
      </c>
      <c r="S140" s="15">
        <f t="shared" si="11"/>
        <v>42186.257418981477</v>
      </c>
      <c r="T140" s="15">
        <f t="shared" si="12"/>
        <v>42217.207638888889</v>
      </c>
      <c r="U140">
        <f t="shared" si="13"/>
        <v>30.950219907412247</v>
      </c>
      <c r="V140">
        <f t="shared" si="14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 s="10">
        <f t="shared" si="10"/>
        <v>500</v>
      </c>
      <c r="Q141" s="11" t="s">
        <v>8308</v>
      </c>
      <c r="R141" s="11" t="s">
        <v>8311</v>
      </c>
      <c r="S141" s="15">
        <f t="shared" si="11"/>
        <v>42187.920972222222</v>
      </c>
      <c r="T141" s="15">
        <f t="shared" si="12"/>
        <v>42197.920972222222</v>
      </c>
      <c r="U141">
        <f t="shared" si="13"/>
        <v>10</v>
      </c>
      <c r="V141">
        <f t="shared" si="14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 s="10">
        <f t="shared" si="10"/>
        <v>0</v>
      </c>
      <c r="Q142" s="11" t="s">
        <v>8308</v>
      </c>
      <c r="R142" s="11" t="s">
        <v>8311</v>
      </c>
      <c r="S142" s="15">
        <f t="shared" si="11"/>
        <v>42053.198287037041</v>
      </c>
      <c r="T142" s="15">
        <f t="shared" si="12"/>
        <v>42083.15662037037</v>
      </c>
      <c r="U142">
        <f t="shared" si="13"/>
        <v>29.958333333328483</v>
      </c>
      <c r="V142">
        <f t="shared" si="14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 s="10">
        <f t="shared" si="10"/>
        <v>46.18</v>
      </c>
      <c r="Q143" s="11" t="s">
        <v>8308</v>
      </c>
      <c r="R143" s="11" t="s">
        <v>8311</v>
      </c>
      <c r="S143" s="15">
        <f t="shared" si="11"/>
        <v>42110.153043981481</v>
      </c>
      <c r="T143" s="15">
        <f t="shared" si="12"/>
        <v>42155.153043981481</v>
      </c>
      <c r="U143">
        <f t="shared" si="13"/>
        <v>45</v>
      </c>
      <c r="V143">
        <f t="shared" si="14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 s="10">
        <f t="shared" si="10"/>
        <v>10</v>
      </c>
      <c r="Q144" s="11" t="s">
        <v>8308</v>
      </c>
      <c r="R144" s="11" t="s">
        <v>8311</v>
      </c>
      <c r="S144" s="15">
        <f t="shared" si="11"/>
        <v>41938.893263888887</v>
      </c>
      <c r="T144" s="15">
        <f t="shared" si="12"/>
        <v>41959.934930555552</v>
      </c>
      <c r="U144">
        <f t="shared" si="13"/>
        <v>21.041666666664241</v>
      </c>
      <c r="V144">
        <f t="shared" si="14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 s="10">
        <f t="shared" si="10"/>
        <v>0</v>
      </c>
      <c r="Q145" s="11" t="s">
        <v>8308</v>
      </c>
      <c r="R145" s="11" t="s">
        <v>8311</v>
      </c>
      <c r="S145" s="15">
        <f t="shared" si="11"/>
        <v>42559.064143518524</v>
      </c>
      <c r="T145" s="15">
        <f t="shared" si="12"/>
        <v>42616.246527777781</v>
      </c>
      <c r="U145">
        <f t="shared" si="13"/>
        <v>57.182384259256651</v>
      </c>
      <c r="V145">
        <f t="shared" si="14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 s="10">
        <f t="shared" si="10"/>
        <v>55.95</v>
      </c>
      <c r="Q146" s="11" t="s">
        <v>8308</v>
      </c>
      <c r="R146" s="11" t="s">
        <v>8311</v>
      </c>
      <c r="S146" s="15">
        <f t="shared" si="11"/>
        <v>42047.762407407412</v>
      </c>
      <c r="T146" s="15">
        <f t="shared" si="12"/>
        <v>42107.72074074074</v>
      </c>
      <c r="U146">
        <f t="shared" si="13"/>
        <v>59.958333333328483</v>
      </c>
      <c r="V146">
        <f t="shared" si="14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 s="10">
        <f t="shared" si="10"/>
        <v>37.56</v>
      </c>
      <c r="Q147" s="11" t="s">
        <v>8308</v>
      </c>
      <c r="R147" s="11" t="s">
        <v>8311</v>
      </c>
      <c r="S147" s="15">
        <f t="shared" si="11"/>
        <v>42200.542268518519</v>
      </c>
      <c r="T147" s="15">
        <f t="shared" si="12"/>
        <v>42227.542268518519</v>
      </c>
      <c r="U147">
        <f t="shared" si="13"/>
        <v>27</v>
      </c>
      <c r="V147">
        <f t="shared" si="14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 s="10">
        <f t="shared" si="10"/>
        <v>38.33</v>
      </c>
      <c r="Q148" s="11" t="s">
        <v>8308</v>
      </c>
      <c r="R148" s="11" t="s">
        <v>8311</v>
      </c>
      <c r="S148" s="15">
        <f t="shared" si="11"/>
        <v>42693.016180555554</v>
      </c>
      <c r="T148" s="15">
        <f t="shared" si="12"/>
        <v>42753.016180555554</v>
      </c>
      <c r="U148">
        <f t="shared" si="13"/>
        <v>60</v>
      </c>
      <c r="V148">
        <f t="shared" si="14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 s="10">
        <f t="shared" si="10"/>
        <v>0</v>
      </c>
      <c r="Q149" s="11" t="s">
        <v>8308</v>
      </c>
      <c r="R149" s="11" t="s">
        <v>8311</v>
      </c>
      <c r="S149" s="15">
        <f t="shared" si="11"/>
        <v>41969.767824074079</v>
      </c>
      <c r="T149" s="15">
        <f t="shared" si="12"/>
        <v>42012.762499999997</v>
      </c>
      <c r="U149">
        <f t="shared" si="13"/>
        <v>42.994675925918273</v>
      </c>
      <c r="V149">
        <f t="shared" si="14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 s="10">
        <f t="shared" si="10"/>
        <v>20</v>
      </c>
      <c r="Q150" s="11" t="s">
        <v>8308</v>
      </c>
      <c r="R150" s="11" t="s">
        <v>8311</v>
      </c>
      <c r="S150" s="15">
        <f t="shared" si="11"/>
        <v>42397.281666666662</v>
      </c>
      <c r="T150" s="15">
        <f t="shared" si="12"/>
        <v>42427.281666666662</v>
      </c>
      <c r="U150">
        <f t="shared" si="13"/>
        <v>30</v>
      </c>
      <c r="V150">
        <f t="shared" si="14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 s="10">
        <f t="shared" si="10"/>
        <v>15.33</v>
      </c>
      <c r="Q151" s="11" t="s">
        <v>8308</v>
      </c>
      <c r="R151" s="11" t="s">
        <v>8311</v>
      </c>
      <c r="S151" s="15">
        <f t="shared" si="11"/>
        <v>41968.172106481477</v>
      </c>
      <c r="T151" s="15">
        <f t="shared" si="12"/>
        <v>41998.333333333328</v>
      </c>
      <c r="U151">
        <f t="shared" si="13"/>
        <v>30.161226851851097</v>
      </c>
      <c r="V151">
        <f t="shared" si="14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 s="10">
        <f t="shared" si="10"/>
        <v>449.43</v>
      </c>
      <c r="Q152" s="11" t="s">
        <v>8308</v>
      </c>
      <c r="R152" s="11" t="s">
        <v>8311</v>
      </c>
      <c r="S152" s="15">
        <f t="shared" si="11"/>
        <v>42090.161828703705</v>
      </c>
      <c r="T152" s="15">
        <f t="shared" si="12"/>
        <v>42150.161828703705</v>
      </c>
      <c r="U152">
        <f t="shared" si="13"/>
        <v>60</v>
      </c>
      <c r="V152">
        <f t="shared" si="14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 s="10">
        <f t="shared" si="10"/>
        <v>28</v>
      </c>
      <c r="Q153" s="11" t="s">
        <v>8308</v>
      </c>
      <c r="R153" s="11" t="s">
        <v>8311</v>
      </c>
      <c r="S153" s="15">
        <f t="shared" si="11"/>
        <v>42113.550821759258</v>
      </c>
      <c r="T153" s="15">
        <f t="shared" si="12"/>
        <v>42173.550821759258</v>
      </c>
      <c r="U153">
        <f t="shared" si="13"/>
        <v>60</v>
      </c>
      <c r="V153">
        <f t="shared" si="14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 s="10">
        <f t="shared" si="10"/>
        <v>15</v>
      </c>
      <c r="Q154" s="11" t="s">
        <v>8308</v>
      </c>
      <c r="R154" s="11" t="s">
        <v>8311</v>
      </c>
      <c r="S154" s="15">
        <f t="shared" si="11"/>
        <v>41875.077546296299</v>
      </c>
      <c r="T154" s="15">
        <f t="shared" si="12"/>
        <v>41905.077546296299</v>
      </c>
      <c r="U154">
        <f t="shared" si="13"/>
        <v>30</v>
      </c>
      <c r="V154">
        <f t="shared" si="14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 s="10">
        <f t="shared" si="10"/>
        <v>35.9</v>
      </c>
      <c r="Q155" s="11" t="s">
        <v>8308</v>
      </c>
      <c r="R155" s="11" t="s">
        <v>8311</v>
      </c>
      <c r="S155" s="15">
        <f t="shared" si="11"/>
        <v>41933.586157407408</v>
      </c>
      <c r="T155" s="15">
        <f t="shared" si="12"/>
        <v>41975.627824074079</v>
      </c>
      <c r="U155">
        <f t="shared" si="13"/>
        <v>42.041666666671517</v>
      </c>
      <c r="V155">
        <f t="shared" si="14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 s="10">
        <f t="shared" si="10"/>
        <v>13.33</v>
      </c>
      <c r="Q156" s="11" t="s">
        <v>8308</v>
      </c>
      <c r="R156" s="11" t="s">
        <v>8311</v>
      </c>
      <c r="S156" s="15">
        <f t="shared" si="11"/>
        <v>42115.547395833331</v>
      </c>
      <c r="T156" s="15">
        <f t="shared" si="12"/>
        <v>42158.547395833331</v>
      </c>
      <c r="U156">
        <f t="shared" si="13"/>
        <v>43</v>
      </c>
      <c r="V156">
        <f t="shared" si="14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 s="10">
        <f t="shared" si="10"/>
        <v>20.25</v>
      </c>
      <c r="Q157" s="11" t="s">
        <v>8308</v>
      </c>
      <c r="R157" s="11" t="s">
        <v>8311</v>
      </c>
      <c r="S157" s="15">
        <f t="shared" si="11"/>
        <v>42168.559432870374</v>
      </c>
      <c r="T157" s="15">
        <f t="shared" si="12"/>
        <v>42208.559432870374</v>
      </c>
      <c r="U157">
        <f t="shared" si="13"/>
        <v>40</v>
      </c>
      <c r="V157">
        <f t="shared" si="14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 s="10">
        <f t="shared" si="10"/>
        <v>119</v>
      </c>
      <c r="Q158" s="11" t="s">
        <v>8308</v>
      </c>
      <c r="R158" s="11" t="s">
        <v>8311</v>
      </c>
      <c r="S158" s="15">
        <f t="shared" si="11"/>
        <v>41794.124953703707</v>
      </c>
      <c r="T158" s="15">
        <f t="shared" si="12"/>
        <v>41854.124953703707</v>
      </c>
      <c r="U158">
        <f t="shared" si="13"/>
        <v>60</v>
      </c>
      <c r="V158">
        <f t="shared" si="14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 s="10">
        <f t="shared" si="10"/>
        <v>4</v>
      </c>
      <c r="Q159" s="11" t="s">
        <v>8308</v>
      </c>
      <c r="R159" s="11" t="s">
        <v>8311</v>
      </c>
      <c r="S159" s="15">
        <f t="shared" si="11"/>
        <v>42396.911712962959</v>
      </c>
      <c r="T159" s="15">
        <f t="shared" si="12"/>
        <v>42426.911712962959</v>
      </c>
      <c r="U159">
        <f t="shared" si="13"/>
        <v>30</v>
      </c>
      <c r="V159">
        <f t="shared" si="14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 s="10">
        <f t="shared" si="10"/>
        <v>0</v>
      </c>
      <c r="Q160" s="11" t="s">
        <v>8308</v>
      </c>
      <c r="R160" s="11" t="s">
        <v>8311</v>
      </c>
      <c r="S160" s="15">
        <f t="shared" si="11"/>
        <v>41904.07671296296</v>
      </c>
      <c r="T160" s="15">
        <f t="shared" si="12"/>
        <v>41934.07671296296</v>
      </c>
      <c r="U160">
        <f t="shared" si="13"/>
        <v>30</v>
      </c>
      <c r="V160">
        <f t="shared" si="14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 s="10">
        <f t="shared" si="10"/>
        <v>10</v>
      </c>
      <c r="Q161" s="11" t="s">
        <v>8308</v>
      </c>
      <c r="R161" s="11" t="s">
        <v>8311</v>
      </c>
      <c r="S161" s="15">
        <f t="shared" si="11"/>
        <v>42514.434548611112</v>
      </c>
      <c r="T161" s="15">
        <f t="shared" si="12"/>
        <v>42554.434548611112</v>
      </c>
      <c r="U161">
        <f t="shared" si="13"/>
        <v>40</v>
      </c>
      <c r="V161">
        <f t="shared" si="14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 s="10">
        <f t="shared" si="10"/>
        <v>0</v>
      </c>
      <c r="Q162" s="11" t="s">
        <v>8308</v>
      </c>
      <c r="R162" s="11" t="s">
        <v>8312</v>
      </c>
      <c r="S162" s="15">
        <f t="shared" si="11"/>
        <v>42171.913090277783</v>
      </c>
      <c r="T162" s="15">
        <f t="shared" si="12"/>
        <v>42231.913090277783</v>
      </c>
      <c r="U162">
        <f t="shared" si="13"/>
        <v>60</v>
      </c>
      <c r="V162">
        <f t="shared" si="14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 s="10">
        <f t="shared" si="10"/>
        <v>5</v>
      </c>
      <c r="Q163" s="11" t="s">
        <v>8308</v>
      </c>
      <c r="R163" s="11" t="s">
        <v>8312</v>
      </c>
      <c r="S163" s="15">
        <f t="shared" si="11"/>
        <v>41792.687442129631</v>
      </c>
      <c r="T163" s="15">
        <f t="shared" si="12"/>
        <v>41822.687442129631</v>
      </c>
      <c r="U163">
        <f t="shared" si="13"/>
        <v>30</v>
      </c>
      <c r="V163">
        <f t="shared" si="14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 s="10">
        <f t="shared" si="10"/>
        <v>43.5</v>
      </c>
      <c r="Q164" s="11" t="s">
        <v>8308</v>
      </c>
      <c r="R164" s="11" t="s">
        <v>8312</v>
      </c>
      <c r="S164" s="15">
        <f t="shared" si="11"/>
        <v>41835.126805555556</v>
      </c>
      <c r="T164" s="15">
        <f t="shared" si="12"/>
        <v>41867.987500000003</v>
      </c>
      <c r="U164">
        <f t="shared" si="13"/>
        <v>32.86069444444729</v>
      </c>
      <c r="V164">
        <f t="shared" si="14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 s="10">
        <f t="shared" si="10"/>
        <v>0</v>
      </c>
      <c r="Q165" s="11" t="s">
        <v>8308</v>
      </c>
      <c r="R165" s="11" t="s">
        <v>8312</v>
      </c>
      <c r="S165" s="15">
        <f t="shared" si="11"/>
        <v>42243.961273148147</v>
      </c>
      <c r="T165" s="15">
        <f t="shared" si="12"/>
        <v>42278</v>
      </c>
      <c r="U165">
        <f t="shared" si="13"/>
        <v>34.038726851853426</v>
      </c>
      <c r="V165">
        <f t="shared" si="14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 s="10">
        <f t="shared" si="10"/>
        <v>91.43</v>
      </c>
      <c r="Q166" s="11" t="s">
        <v>8308</v>
      </c>
      <c r="R166" s="11" t="s">
        <v>8312</v>
      </c>
      <c r="S166" s="15">
        <f t="shared" si="11"/>
        <v>41841.762743055559</v>
      </c>
      <c r="T166" s="15">
        <f t="shared" si="12"/>
        <v>41901.762743055559</v>
      </c>
      <c r="U166">
        <f t="shared" si="13"/>
        <v>60</v>
      </c>
      <c r="V166">
        <f t="shared" si="14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 s="10">
        <f t="shared" si="10"/>
        <v>0</v>
      </c>
      <c r="Q167" s="11" t="s">
        <v>8308</v>
      </c>
      <c r="R167" s="11" t="s">
        <v>8312</v>
      </c>
      <c r="S167" s="15">
        <f t="shared" si="11"/>
        <v>42351.658842592587</v>
      </c>
      <c r="T167" s="15">
        <f t="shared" si="12"/>
        <v>42381.658842592587</v>
      </c>
      <c r="U167">
        <f t="shared" si="13"/>
        <v>30</v>
      </c>
      <c r="V167">
        <f t="shared" si="14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 s="10">
        <f t="shared" si="10"/>
        <v>3000</v>
      </c>
      <c r="Q168" s="11" t="s">
        <v>8308</v>
      </c>
      <c r="R168" s="11" t="s">
        <v>8312</v>
      </c>
      <c r="S168" s="15">
        <f t="shared" si="11"/>
        <v>42721.075949074075</v>
      </c>
      <c r="T168" s="15">
        <f t="shared" si="12"/>
        <v>42751.075949074075</v>
      </c>
      <c r="U168">
        <f t="shared" si="13"/>
        <v>30</v>
      </c>
      <c r="V168">
        <f t="shared" si="14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 s="10">
        <f t="shared" si="10"/>
        <v>5.5</v>
      </c>
      <c r="Q169" s="11" t="s">
        <v>8308</v>
      </c>
      <c r="R169" s="11" t="s">
        <v>8312</v>
      </c>
      <c r="S169" s="15">
        <f t="shared" si="11"/>
        <v>42160.927488425921</v>
      </c>
      <c r="T169" s="15">
        <f t="shared" si="12"/>
        <v>42220.927488425921</v>
      </c>
      <c r="U169">
        <f t="shared" si="13"/>
        <v>60</v>
      </c>
      <c r="V169">
        <f t="shared" si="14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 s="10">
        <f t="shared" si="10"/>
        <v>108.33</v>
      </c>
      <c r="Q170" s="11" t="s">
        <v>8308</v>
      </c>
      <c r="R170" s="11" t="s">
        <v>8312</v>
      </c>
      <c r="S170" s="15">
        <f t="shared" si="11"/>
        <v>42052.83530092593</v>
      </c>
      <c r="T170" s="15">
        <f t="shared" si="12"/>
        <v>42082.793634259258</v>
      </c>
      <c r="U170">
        <f t="shared" si="13"/>
        <v>29.958333333328483</v>
      </c>
      <c r="V170">
        <f t="shared" si="14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 s="10">
        <f t="shared" si="10"/>
        <v>56</v>
      </c>
      <c r="Q171" s="11" t="s">
        <v>8308</v>
      </c>
      <c r="R171" s="11" t="s">
        <v>8312</v>
      </c>
      <c r="S171" s="15">
        <f t="shared" si="11"/>
        <v>41900.505312499998</v>
      </c>
      <c r="T171" s="15">
        <f t="shared" si="12"/>
        <v>41930.505312499998</v>
      </c>
      <c r="U171">
        <f t="shared" si="13"/>
        <v>30</v>
      </c>
      <c r="V171">
        <f t="shared" si="14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 s="10">
        <f t="shared" si="10"/>
        <v>32.5</v>
      </c>
      <c r="Q172" s="11" t="s">
        <v>8308</v>
      </c>
      <c r="R172" s="11" t="s">
        <v>8312</v>
      </c>
      <c r="S172" s="15">
        <f t="shared" si="11"/>
        <v>42216.977812500001</v>
      </c>
      <c r="T172" s="15">
        <f t="shared" si="12"/>
        <v>42246.227777777778</v>
      </c>
      <c r="U172">
        <f t="shared" si="13"/>
        <v>29.249965277776937</v>
      </c>
      <c r="V172">
        <f t="shared" si="14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 s="10">
        <f t="shared" si="10"/>
        <v>1</v>
      </c>
      <c r="Q173" s="11" t="s">
        <v>8308</v>
      </c>
      <c r="R173" s="11" t="s">
        <v>8312</v>
      </c>
      <c r="S173" s="15">
        <f t="shared" si="11"/>
        <v>42534.180717592593</v>
      </c>
      <c r="T173" s="15">
        <f t="shared" si="12"/>
        <v>42594.180717592593</v>
      </c>
      <c r="U173">
        <f t="shared" si="13"/>
        <v>60</v>
      </c>
      <c r="V173">
        <f t="shared" si="14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 s="10">
        <f t="shared" si="10"/>
        <v>0</v>
      </c>
      <c r="Q174" s="11" t="s">
        <v>8308</v>
      </c>
      <c r="R174" s="11" t="s">
        <v>8312</v>
      </c>
      <c r="S174" s="15">
        <f t="shared" si="11"/>
        <v>42047.394942129627</v>
      </c>
      <c r="T174" s="15">
        <f t="shared" si="12"/>
        <v>42082.353275462956</v>
      </c>
      <c r="U174">
        <f t="shared" si="13"/>
        <v>34.958333333328483</v>
      </c>
      <c r="V174">
        <f t="shared" si="14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 s="10">
        <f t="shared" si="10"/>
        <v>0</v>
      </c>
      <c r="Q175" s="11" t="s">
        <v>8308</v>
      </c>
      <c r="R175" s="11" t="s">
        <v>8312</v>
      </c>
      <c r="S175" s="15">
        <f t="shared" si="11"/>
        <v>42033.573009259257</v>
      </c>
      <c r="T175" s="15">
        <f t="shared" si="12"/>
        <v>42063.573009259257</v>
      </c>
      <c r="U175">
        <f t="shared" si="13"/>
        <v>30</v>
      </c>
      <c r="V175">
        <f t="shared" si="14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 s="10">
        <f t="shared" si="10"/>
        <v>0</v>
      </c>
      <c r="Q176" s="11" t="s">
        <v>8308</v>
      </c>
      <c r="R176" s="11" t="s">
        <v>8312</v>
      </c>
      <c r="S176" s="15">
        <f t="shared" si="11"/>
        <v>42072.758981481486</v>
      </c>
      <c r="T176" s="15">
        <f t="shared" si="12"/>
        <v>42132.758981481486</v>
      </c>
      <c r="U176">
        <f t="shared" si="13"/>
        <v>60</v>
      </c>
      <c r="V176">
        <f t="shared" si="14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 s="10">
        <f t="shared" si="10"/>
        <v>49.88</v>
      </c>
      <c r="Q177" s="11" t="s">
        <v>8308</v>
      </c>
      <c r="R177" s="11" t="s">
        <v>8312</v>
      </c>
      <c r="S177" s="15">
        <f t="shared" si="11"/>
        <v>41855.777905092589</v>
      </c>
      <c r="T177" s="15">
        <f t="shared" si="12"/>
        <v>41880.777905092589</v>
      </c>
      <c r="U177">
        <f t="shared" si="13"/>
        <v>25</v>
      </c>
      <c r="V177">
        <f t="shared" si="14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 s="10">
        <f t="shared" si="10"/>
        <v>0</v>
      </c>
      <c r="Q178" s="11" t="s">
        <v>8308</v>
      </c>
      <c r="R178" s="11" t="s">
        <v>8312</v>
      </c>
      <c r="S178" s="15">
        <f t="shared" si="11"/>
        <v>42191.824062500003</v>
      </c>
      <c r="T178" s="15">
        <f t="shared" si="12"/>
        <v>42221.824062500003</v>
      </c>
      <c r="U178">
        <f t="shared" si="13"/>
        <v>30</v>
      </c>
      <c r="V178">
        <f t="shared" si="14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 s="10">
        <f t="shared" si="10"/>
        <v>25.71</v>
      </c>
      <c r="Q179" s="11" t="s">
        <v>8308</v>
      </c>
      <c r="R179" s="11" t="s">
        <v>8312</v>
      </c>
      <c r="S179" s="15">
        <f t="shared" si="11"/>
        <v>42070.047754629632</v>
      </c>
      <c r="T179" s="15">
        <f t="shared" si="12"/>
        <v>42087.00608796296</v>
      </c>
      <c r="U179">
        <f t="shared" si="13"/>
        <v>16.958333333328483</v>
      </c>
      <c r="V179">
        <f t="shared" si="14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 s="10">
        <f t="shared" si="10"/>
        <v>0</v>
      </c>
      <c r="Q180" s="11" t="s">
        <v>8308</v>
      </c>
      <c r="R180" s="11" t="s">
        <v>8312</v>
      </c>
      <c r="S180" s="15">
        <f t="shared" si="11"/>
        <v>42304.955381944441</v>
      </c>
      <c r="T180" s="15">
        <f t="shared" si="12"/>
        <v>42334.997048611112</v>
      </c>
      <c r="U180">
        <f t="shared" si="13"/>
        <v>30.041666666671517</v>
      </c>
      <c r="V180">
        <f t="shared" si="14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 s="10">
        <f t="shared" si="10"/>
        <v>100</v>
      </c>
      <c r="Q181" s="11" t="s">
        <v>8308</v>
      </c>
      <c r="R181" s="11" t="s">
        <v>8312</v>
      </c>
      <c r="S181" s="15">
        <f t="shared" si="11"/>
        <v>42403.080497685187</v>
      </c>
      <c r="T181" s="15">
        <f t="shared" si="12"/>
        <v>42433.080497685187</v>
      </c>
      <c r="U181">
        <f t="shared" si="13"/>
        <v>30</v>
      </c>
      <c r="V181">
        <f t="shared" si="14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 s="10">
        <f t="shared" si="10"/>
        <v>30.85</v>
      </c>
      <c r="Q182" s="11" t="s">
        <v>8308</v>
      </c>
      <c r="R182" s="11" t="s">
        <v>8312</v>
      </c>
      <c r="S182" s="15">
        <f t="shared" si="11"/>
        <v>42067.991238425922</v>
      </c>
      <c r="T182" s="15">
        <f t="shared" si="12"/>
        <v>42107.791666666672</v>
      </c>
      <c r="U182">
        <f t="shared" si="13"/>
        <v>39.80042824074917</v>
      </c>
      <c r="V182">
        <f t="shared" si="14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 s="10">
        <f t="shared" si="10"/>
        <v>180.5</v>
      </c>
      <c r="Q183" s="11" t="s">
        <v>8308</v>
      </c>
      <c r="R183" s="11" t="s">
        <v>8312</v>
      </c>
      <c r="S183" s="15">
        <f t="shared" si="11"/>
        <v>42147.741840277777</v>
      </c>
      <c r="T183" s="15">
        <f t="shared" si="12"/>
        <v>42177.741840277777</v>
      </c>
      <c r="U183">
        <f t="shared" si="13"/>
        <v>30</v>
      </c>
      <c r="V183">
        <f t="shared" si="14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 s="10">
        <f t="shared" si="10"/>
        <v>0</v>
      </c>
      <c r="Q184" s="11" t="s">
        <v>8308</v>
      </c>
      <c r="R184" s="11" t="s">
        <v>8312</v>
      </c>
      <c r="S184" s="15">
        <f t="shared" si="11"/>
        <v>42712.011944444443</v>
      </c>
      <c r="T184" s="15">
        <f t="shared" si="12"/>
        <v>42742.011944444443</v>
      </c>
      <c r="U184">
        <f t="shared" si="13"/>
        <v>30</v>
      </c>
      <c r="V184">
        <f t="shared" si="14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 s="10">
        <f t="shared" si="10"/>
        <v>373.5</v>
      </c>
      <c r="Q185" s="11" t="s">
        <v>8308</v>
      </c>
      <c r="R185" s="11" t="s">
        <v>8312</v>
      </c>
      <c r="S185" s="15">
        <f t="shared" si="11"/>
        <v>41939.810300925928</v>
      </c>
      <c r="T185" s="15">
        <f t="shared" si="12"/>
        <v>41969.851967592593</v>
      </c>
      <c r="U185">
        <f t="shared" si="13"/>
        <v>30.041666666664241</v>
      </c>
      <c r="V185">
        <f t="shared" si="14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 s="10">
        <f t="shared" si="10"/>
        <v>25.5</v>
      </c>
      <c r="Q186" s="11" t="s">
        <v>8308</v>
      </c>
      <c r="R186" s="11" t="s">
        <v>8312</v>
      </c>
      <c r="S186" s="15">
        <f t="shared" si="11"/>
        <v>41825.791226851856</v>
      </c>
      <c r="T186" s="15">
        <f t="shared" si="12"/>
        <v>41883.165972222225</v>
      </c>
      <c r="U186">
        <f t="shared" si="13"/>
        <v>57.374745370369055</v>
      </c>
      <c r="V186">
        <f t="shared" si="14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 s="10">
        <f t="shared" si="10"/>
        <v>220</v>
      </c>
      <c r="Q187" s="11" t="s">
        <v>8308</v>
      </c>
      <c r="R187" s="11" t="s">
        <v>8312</v>
      </c>
      <c r="S187" s="15">
        <f t="shared" si="11"/>
        <v>42570.91133101852</v>
      </c>
      <c r="T187" s="15">
        <f t="shared" si="12"/>
        <v>42600.91133101852</v>
      </c>
      <c r="U187">
        <f t="shared" si="13"/>
        <v>30</v>
      </c>
      <c r="V187">
        <f t="shared" si="14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 s="10">
        <f t="shared" si="10"/>
        <v>0</v>
      </c>
      <c r="Q188" s="11" t="s">
        <v>8308</v>
      </c>
      <c r="R188" s="11" t="s">
        <v>8312</v>
      </c>
      <c r="S188" s="15">
        <f t="shared" si="11"/>
        <v>42767.812893518523</v>
      </c>
      <c r="T188" s="15">
        <f t="shared" si="12"/>
        <v>42797.833333333328</v>
      </c>
      <c r="U188">
        <f t="shared" si="13"/>
        <v>30.020439814805286</v>
      </c>
      <c r="V188">
        <f t="shared" si="14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 s="10">
        <f t="shared" si="10"/>
        <v>160</v>
      </c>
      <c r="Q189" s="11" t="s">
        <v>8308</v>
      </c>
      <c r="R189" s="11" t="s">
        <v>8312</v>
      </c>
      <c r="S189" s="15">
        <f t="shared" si="11"/>
        <v>42182.234456018516</v>
      </c>
      <c r="T189" s="15">
        <f t="shared" si="12"/>
        <v>42206.290972222225</v>
      </c>
      <c r="U189">
        <f t="shared" si="13"/>
        <v>24.05651620370918</v>
      </c>
      <c r="V189">
        <f t="shared" si="14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 s="10">
        <f t="shared" si="10"/>
        <v>0</v>
      </c>
      <c r="Q190" s="11" t="s">
        <v>8308</v>
      </c>
      <c r="R190" s="11" t="s">
        <v>8312</v>
      </c>
      <c r="S190" s="15">
        <f t="shared" si="11"/>
        <v>41857.18304398148</v>
      </c>
      <c r="T190" s="15">
        <f t="shared" si="12"/>
        <v>41887.18304398148</v>
      </c>
      <c r="U190">
        <f t="shared" si="13"/>
        <v>30</v>
      </c>
      <c r="V190">
        <f t="shared" si="14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 s="10">
        <f t="shared" si="10"/>
        <v>69</v>
      </c>
      <c r="Q191" s="11" t="s">
        <v>8308</v>
      </c>
      <c r="R191" s="11" t="s">
        <v>8312</v>
      </c>
      <c r="S191" s="15">
        <f t="shared" si="11"/>
        <v>42556.690706018519</v>
      </c>
      <c r="T191" s="15">
        <f t="shared" si="12"/>
        <v>42616.690706018519</v>
      </c>
      <c r="U191">
        <f t="shared" si="13"/>
        <v>60</v>
      </c>
      <c r="V191">
        <f t="shared" si="14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 s="10">
        <f t="shared" si="10"/>
        <v>50</v>
      </c>
      <c r="Q192" s="11" t="s">
        <v>8308</v>
      </c>
      <c r="R192" s="11" t="s">
        <v>8312</v>
      </c>
      <c r="S192" s="15">
        <f t="shared" si="11"/>
        <v>42527.650995370372</v>
      </c>
      <c r="T192" s="15">
        <f t="shared" si="12"/>
        <v>42537.650995370372</v>
      </c>
      <c r="U192">
        <f t="shared" si="13"/>
        <v>10</v>
      </c>
      <c r="V192">
        <f t="shared" si="14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 s="10">
        <f t="shared" si="10"/>
        <v>83.33</v>
      </c>
      <c r="Q193" s="11" t="s">
        <v>8308</v>
      </c>
      <c r="R193" s="11" t="s">
        <v>8312</v>
      </c>
      <c r="S193" s="15">
        <f t="shared" si="11"/>
        <v>42239.441412037035</v>
      </c>
      <c r="T193" s="15">
        <f t="shared" si="12"/>
        <v>42279.441412037035</v>
      </c>
      <c r="U193">
        <f t="shared" si="13"/>
        <v>40</v>
      </c>
      <c r="V193">
        <f t="shared" si="14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 s="10">
        <f t="shared" si="10"/>
        <v>5.67</v>
      </c>
      <c r="Q194" s="11" t="s">
        <v>8308</v>
      </c>
      <c r="R194" s="11" t="s">
        <v>8312</v>
      </c>
      <c r="S194" s="15">
        <f t="shared" si="11"/>
        <v>41899.792037037041</v>
      </c>
      <c r="T194" s="15">
        <f t="shared" si="12"/>
        <v>41929.792037037041</v>
      </c>
      <c r="U194">
        <f t="shared" si="13"/>
        <v>30</v>
      </c>
      <c r="V194">
        <f t="shared" si="14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 s="10">
        <f t="shared" ref="P195:P258" si="15">IFERROR(ROUND(E195/L195,2),0)</f>
        <v>0</v>
      </c>
      <c r="Q195" s="11" t="s">
        <v>8308</v>
      </c>
      <c r="R195" s="11" t="s">
        <v>8312</v>
      </c>
      <c r="S195" s="15">
        <f t="shared" ref="S195:S258" si="16">(((J195/60)/60)/24)+DATE(1970,1,1)</f>
        <v>41911.934791666667</v>
      </c>
      <c r="T195" s="15">
        <f t="shared" ref="T195:T258" si="17">(((I195/60)/60)/24)+DATE(1970,1,1)</f>
        <v>41971.976458333331</v>
      </c>
      <c r="U195">
        <f t="shared" ref="U195:U258" si="18">T195-S195</f>
        <v>60.041666666664241</v>
      </c>
      <c r="V195">
        <f t="shared" ref="V195:V258" si="19">YEAR((((J195/60)/60)/24)+DATE(1970,1,1))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 s="10">
        <f t="shared" si="15"/>
        <v>1</v>
      </c>
      <c r="Q196" s="11" t="s">
        <v>8308</v>
      </c>
      <c r="R196" s="11" t="s">
        <v>8312</v>
      </c>
      <c r="S196" s="15">
        <f t="shared" si="16"/>
        <v>42375.996886574074</v>
      </c>
      <c r="T196" s="15">
        <f t="shared" si="17"/>
        <v>42435.996886574074</v>
      </c>
      <c r="U196">
        <f t="shared" si="18"/>
        <v>60</v>
      </c>
      <c r="V196">
        <f t="shared" si="19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 s="10">
        <f t="shared" si="15"/>
        <v>0</v>
      </c>
      <c r="Q197" s="11" t="s">
        <v>8308</v>
      </c>
      <c r="R197" s="11" t="s">
        <v>8312</v>
      </c>
      <c r="S197" s="15">
        <f t="shared" si="16"/>
        <v>42135.67050925926</v>
      </c>
      <c r="T197" s="15">
        <f t="shared" si="17"/>
        <v>42195.67050925926</v>
      </c>
      <c r="U197">
        <f t="shared" si="18"/>
        <v>60</v>
      </c>
      <c r="V197">
        <f t="shared" si="19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 s="10">
        <f t="shared" si="15"/>
        <v>77.11</v>
      </c>
      <c r="Q198" s="11" t="s">
        <v>8308</v>
      </c>
      <c r="R198" s="11" t="s">
        <v>8312</v>
      </c>
      <c r="S198" s="15">
        <f t="shared" si="16"/>
        <v>42259.542800925927</v>
      </c>
      <c r="T198" s="15">
        <f t="shared" si="17"/>
        <v>42287.875</v>
      </c>
      <c r="U198">
        <f t="shared" si="18"/>
        <v>28.332199074073287</v>
      </c>
      <c r="V198">
        <f t="shared" si="19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 s="10">
        <f t="shared" si="15"/>
        <v>32.75</v>
      </c>
      <c r="Q199" s="11" t="s">
        <v>8308</v>
      </c>
      <c r="R199" s="11" t="s">
        <v>8312</v>
      </c>
      <c r="S199" s="15">
        <f t="shared" si="16"/>
        <v>42741.848379629635</v>
      </c>
      <c r="T199" s="15">
        <f t="shared" si="17"/>
        <v>42783.875</v>
      </c>
      <c r="U199">
        <f t="shared" si="18"/>
        <v>42.026620370364981</v>
      </c>
      <c r="V199">
        <f t="shared" si="19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 s="10">
        <f t="shared" si="15"/>
        <v>46.5</v>
      </c>
      <c r="Q200" s="11" t="s">
        <v>8308</v>
      </c>
      <c r="R200" s="11" t="s">
        <v>8312</v>
      </c>
      <c r="S200" s="15">
        <f t="shared" si="16"/>
        <v>41887.383356481485</v>
      </c>
      <c r="T200" s="15">
        <f t="shared" si="17"/>
        <v>41917.383356481485</v>
      </c>
      <c r="U200">
        <f t="shared" si="18"/>
        <v>30</v>
      </c>
      <c r="V200">
        <f t="shared" si="19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 s="10">
        <f t="shared" si="15"/>
        <v>0</v>
      </c>
      <c r="Q201" s="11" t="s">
        <v>8308</v>
      </c>
      <c r="R201" s="11" t="s">
        <v>8312</v>
      </c>
      <c r="S201" s="15">
        <f t="shared" si="16"/>
        <v>42584.123865740738</v>
      </c>
      <c r="T201" s="15">
        <f t="shared" si="17"/>
        <v>42614.123865740738</v>
      </c>
      <c r="U201">
        <f t="shared" si="18"/>
        <v>30</v>
      </c>
      <c r="V201">
        <f t="shared" si="19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 s="10">
        <f t="shared" si="15"/>
        <v>87.31</v>
      </c>
      <c r="Q202" s="11" t="s">
        <v>8308</v>
      </c>
      <c r="R202" s="11" t="s">
        <v>8312</v>
      </c>
      <c r="S202" s="15">
        <f t="shared" si="16"/>
        <v>41867.083368055559</v>
      </c>
      <c r="T202" s="15">
        <f t="shared" si="17"/>
        <v>41897.083368055559</v>
      </c>
      <c r="U202">
        <f t="shared" si="18"/>
        <v>30</v>
      </c>
      <c r="V202">
        <f t="shared" si="19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 s="10">
        <f t="shared" si="15"/>
        <v>54.29</v>
      </c>
      <c r="Q203" s="11" t="s">
        <v>8308</v>
      </c>
      <c r="R203" s="11" t="s">
        <v>8312</v>
      </c>
      <c r="S203" s="15">
        <f t="shared" si="16"/>
        <v>42023.818622685183</v>
      </c>
      <c r="T203" s="15">
        <f t="shared" si="17"/>
        <v>42043.818622685183</v>
      </c>
      <c r="U203">
        <f t="shared" si="18"/>
        <v>20</v>
      </c>
      <c r="V203">
        <f t="shared" si="19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 s="10">
        <f t="shared" si="15"/>
        <v>0</v>
      </c>
      <c r="Q204" s="11" t="s">
        <v>8308</v>
      </c>
      <c r="R204" s="11" t="s">
        <v>8312</v>
      </c>
      <c r="S204" s="15">
        <f t="shared" si="16"/>
        <v>42255.927824074075</v>
      </c>
      <c r="T204" s="15">
        <f t="shared" si="17"/>
        <v>42285.874305555553</v>
      </c>
      <c r="U204">
        <f t="shared" si="18"/>
        <v>29.946481481478259</v>
      </c>
      <c r="V204">
        <f t="shared" si="19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 s="10">
        <f t="shared" si="15"/>
        <v>93.25</v>
      </c>
      <c r="Q205" s="11" t="s">
        <v>8308</v>
      </c>
      <c r="R205" s="11" t="s">
        <v>8312</v>
      </c>
      <c r="S205" s="15">
        <f t="shared" si="16"/>
        <v>41973.847962962958</v>
      </c>
      <c r="T205" s="15">
        <f t="shared" si="17"/>
        <v>42033.847962962958</v>
      </c>
      <c r="U205">
        <f t="shared" si="18"/>
        <v>60</v>
      </c>
      <c r="V205">
        <f t="shared" si="19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 s="10">
        <f t="shared" si="15"/>
        <v>117.68</v>
      </c>
      <c r="Q206" s="11" t="s">
        <v>8308</v>
      </c>
      <c r="R206" s="11" t="s">
        <v>8312</v>
      </c>
      <c r="S206" s="15">
        <f t="shared" si="16"/>
        <v>42556.583368055552</v>
      </c>
      <c r="T206" s="15">
        <f t="shared" si="17"/>
        <v>42586.583368055552</v>
      </c>
      <c r="U206">
        <f t="shared" si="18"/>
        <v>30</v>
      </c>
      <c r="V206">
        <f t="shared" si="19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 s="10">
        <f t="shared" si="15"/>
        <v>76.47</v>
      </c>
      <c r="Q207" s="11" t="s">
        <v>8308</v>
      </c>
      <c r="R207" s="11" t="s">
        <v>8312</v>
      </c>
      <c r="S207" s="15">
        <f t="shared" si="16"/>
        <v>42248.632199074069</v>
      </c>
      <c r="T207" s="15">
        <f t="shared" si="17"/>
        <v>42283.632199074069</v>
      </c>
      <c r="U207">
        <f t="shared" si="18"/>
        <v>35</v>
      </c>
      <c r="V207">
        <f t="shared" si="19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 s="10">
        <f t="shared" si="15"/>
        <v>0</v>
      </c>
      <c r="Q208" s="11" t="s">
        <v>8308</v>
      </c>
      <c r="R208" s="11" t="s">
        <v>8312</v>
      </c>
      <c r="S208" s="15">
        <f t="shared" si="16"/>
        <v>42567.004432870366</v>
      </c>
      <c r="T208" s="15">
        <f t="shared" si="17"/>
        <v>42588.004432870366</v>
      </c>
      <c r="U208">
        <f t="shared" si="18"/>
        <v>21</v>
      </c>
      <c r="V208">
        <f t="shared" si="19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 s="10">
        <f t="shared" si="15"/>
        <v>163.85</v>
      </c>
      <c r="Q209" s="11" t="s">
        <v>8308</v>
      </c>
      <c r="R209" s="11" t="s">
        <v>8312</v>
      </c>
      <c r="S209" s="15">
        <f t="shared" si="16"/>
        <v>41978.197199074071</v>
      </c>
      <c r="T209" s="15">
        <f t="shared" si="17"/>
        <v>42008.197199074071</v>
      </c>
      <c r="U209">
        <f t="shared" si="18"/>
        <v>30</v>
      </c>
      <c r="V209">
        <f t="shared" si="19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 s="10">
        <f t="shared" si="15"/>
        <v>0</v>
      </c>
      <c r="Q210" s="11" t="s">
        <v>8308</v>
      </c>
      <c r="R210" s="11" t="s">
        <v>8312</v>
      </c>
      <c r="S210" s="15">
        <f t="shared" si="16"/>
        <v>41959.369988425926</v>
      </c>
      <c r="T210" s="15">
        <f t="shared" si="17"/>
        <v>41989.369988425926</v>
      </c>
      <c r="U210">
        <f t="shared" si="18"/>
        <v>30</v>
      </c>
      <c r="V210">
        <f t="shared" si="19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 s="10">
        <f t="shared" si="15"/>
        <v>0</v>
      </c>
      <c r="Q211" s="11" t="s">
        <v>8308</v>
      </c>
      <c r="R211" s="11" t="s">
        <v>8312</v>
      </c>
      <c r="S211" s="15">
        <f t="shared" si="16"/>
        <v>42165.922858796301</v>
      </c>
      <c r="T211" s="15">
        <f t="shared" si="17"/>
        <v>42195.922858796301</v>
      </c>
      <c r="U211">
        <f t="shared" si="18"/>
        <v>30</v>
      </c>
      <c r="V211">
        <f t="shared" si="19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 s="10">
        <f t="shared" si="15"/>
        <v>91.82</v>
      </c>
      <c r="Q212" s="11" t="s">
        <v>8308</v>
      </c>
      <c r="R212" s="11" t="s">
        <v>8312</v>
      </c>
      <c r="S212" s="15">
        <f t="shared" si="16"/>
        <v>42249.064722222218</v>
      </c>
      <c r="T212" s="15">
        <f t="shared" si="17"/>
        <v>42278.208333333328</v>
      </c>
      <c r="U212">
        <f t="shared" si="18"/>
        <v>29.143611111110658</v>
      </c>
      <c r="V212">
        <f t="shared" si="19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 s="10">
        <f t="shared" si="15"/>
        <v>185.83</v>
      </c>
      <c r="Q213" s="11" t="s">
        <v>8308</v>
      </c>
      <c r="R213" s="11" t="s">
        <v>8312</v>
      </c>
      <c r="S213" s="15">
        <f t="shared" si="16"/>
        <v>42236.159918981488</v>
      </c>
      <c r="T213" s="15">
        <f t="shared" si="17"/>
        <v>42266.159918981488</v>
      </c>
      <c r="U213">
        <f t="shared" si="18"/>
        <v>30</v>
      </c>
      <c r="V213">
        <f t="shared" si="19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 s="10">
        <f t="shared" si="15"/>
        <v>1</v>
      </c>
      <c r="Q214" s="11" t="s">
        <v>8308</v>
      </c>
      <c r="R214" s="11" t="s">
        <v>8312</v>
      </c>
      <c r="S214" s="15">
        <f t="shared" si="16"/>
        <v>42416.881018518514</v>
      </c>
      <c r="T214" s="15">
        <f t="shared" si="17"/>
        <v>42476.839351851857</v>
      </c>
      <c r="U214">
        <f t="shared" si="18"/>
        <v>59.958333333343035</v>
      </c>
      <c r="V214">
        <f t="shared" si="19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 s="10">
        <f t="shared" si="15"/>
        <v>20</v>
      </c>
      <c r="Q215" s="11" t="s">
        <v>8308</v>
      </c>
      <c r="R215" s="11" t="s">
        <v>8312</v>
      </c>
      <c r="S215" s="15">
        <f t="shared" si="16"/>
        <v>42202.594293981485</v>
      </c>
      <c r="T215" s="15">
        <f t="shared" si="17"/>
        <v>42232.587974537033</v>
      </c>
      <c r="U215">
        <f t="shared" si="18"/>
        <v>29.993680555548053</v>
      </c>
      <c r="V215">
        <f t="shared" si="19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 s="10">
        <f t="shared" si="15"/>
        <v>1</v>
      </c>
      <c r="Q216" s="11" t="s">
        <v>8308</v>
      </c>
      <c r="R216" s="11" t="s">
        <v>8312</v>
      </c>
      <c r="S216" s="15">
        <f t="shared" si="16"/>
        <v>42009.64061342593</v>
      </c>
      <c r="T216" s="15">
        <f t="shared" si="17"/>
        <v>42069.64061342593</v>
      </c>
      <c r="U216">
        <f t="shared" si="18"/>
        <v>60</v>
      </c>
      <c r="V216">
        <f t="shared" si="19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 s="10">
        <f t="shared" si="15"/>
        <v>10</v>
      </c>
      <c r="Q217" s="11" t="s">
        <v>8308</v>
      </c>
      <c r="R217" s="11" t="s">
        <v>8312</v>
      </c>
      <c r="S217" s="15">
        <f t="shared" si="16"/>
        <v>42375.230115740742</v>
      </c>
      <c r="T217" s="15">
        <f t="shared" si="17"/>
        <v>42417.999305555553</v>
      </c>
      <c r="U217">
        <f t="shared" si="18"/>
        <v>42.769189814811398</v>
      </c>
      <c r="V217">
        <f t="shared" si="19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 s="10">
        <f t="shared" si="15"/>
        <v>331.54</v>
      </c>
      <c r="Q218" s="11" t="s">
        <v>8308</v>
      </c>
      <c r="R218" s="11" t="s">
        <v>8312</v>
      </c>
      <c r="S218" s="15">
        <f t="shared" si="16"/>
        <v>42066.958761574075</v>
      </c>
      <c r="T218" s="15">
        <f t="shared" si="17"/>
        <v>42116.917094907403</v>
      </c>
      <c r="U218">
        <f t="shared" si="18"/>
        <v>49.958333333328483</v>
      </c>
      <c r="V218">
        <f t="shared" si="19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 s="10">
        <f t="shared" si="15"/>
        <v>314.29000000000002</v>
      </c>
      <c r="Q219" s="11" t="s">
        <v>8308</v>
      </c>
      <c r="R219" s="11" t="s">
        <v>8312</v>
      </c>
      <c r="S219" s="15">
        <f t="shared" si="16"/>
        <v>41970.64061342593</v>
      </c>
      <c r="T219" s="15">
        <f t="shared" si="17"/>
        <v>42001.64061342593</v>
      </c>
      <c r="U219">
        <f t="shared" si="18"/>
        <v>31</v>
      </c>
      <c r="V219">
        <f t="shared" si="19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 s="10">
        <f t="shared" si="15"/>
        <v>100</v>
      </c>
      <c r="Q220" s="11" t="s">
        <v>8308</v>
      </c>
      <c r="R220" s="11" t="s">
        <v>8312</v>
      </c>
      <c r="S220" s="15">
        <f t="shared" si="16"/>
        <v>42079.628344907411</v>
      </c>
      <c r="T220" s="15">
        <f t="shared" si="17"/>
        <v>42139.628344907411</v>
      </c>
      <c r="U220">
        <f t="shared" si="18"/>
        <v>60</v>
      </c>
      <c r="V220">
        <f t="shared" si="19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 s="10">
        <f t="shared" si="15"/>
        <v>115.99</v>
      </c>
      <c r="Q221" s="11" t="s">
        <v>8308</v>
      </c>
      <c r="R221" s="11" t="s">
        <v>8312</v>
      </c>
      <c r="S221" s="15">
        <f t="shared" si="16"/>
        <v>42429.326678240745</v>
      </c>
      <c r="T221" s="15">
        <f t="shared" si="17"/>
        <v>42461.290972222225</v>
      </c>
      <c r="U221">
        <f t="shared" si="18"/>
        <v>31.964293981480296</v>
      </c>
      <c r="V221">
        <f t="shared" si="19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 s="10">
        <f t="shared" si="15"/>
        <v>120</v>
      </c>
      <c r="Q222" s="11" t="s">
        <v>8308</v>
      </c>
      <c r="R222" s="11" t="s">
        <v>8312</v>
      </c>
      <c r="S222" s="15">
        <f t="shared" si="16"/>
        <v>42195.643865740742</v>
      </c>
      <c r="T222" s="15">
        <f t="shared" si="17"/>
        <v>42236.837499999994</v>
      </c>
      <c r="U222">
        <f t="shared" si="18"/>
        <v>41.193634259252576</v>
      </c>
      <c r="V222">
        <f t="shared" si="19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 s="10">
        <f t="shared" si="15"/>
        <v>0</v>
      </c>
      <c r="Q223" s="11" t="s">
        <v>8308</v>
      </c>
      <c r="R223" s="11" t="s">
        <v>8312</v>
      </c>
      <c r="S223" s="15">
        <f t="shared" si="16"/>
        <v>42031.837546296301</v>
      </c>
      <c r="T223" s="15">
        <f t="shared" si="17"/>
        <v>42091.79587962963</v>
      </c>
      <c r="U223">
        <f t="shared" si="18"/>
        <v>59.958333333328483</v>
      </c>
      <c r="V223">
        <f t="shared" si="19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 s="10">
        <f t="shared" si="15"/>
        <v>65</v>
      </c>
      <c r="Q224" s="11" t="s">
        <v>8308</v>
      </c>
      <c r="R224" s="11" t="s">
        <v>8312</v>
      </c>
      <c r="S224" s="15">
        <f t="shared" si="16"/>
        <v>42031.769884259258</v>
      </c>
      <c r="T224" s="15">
        <f t="shared" si="17"/>
        <v>42090.110416666663</v>
      </c>
      <c r="U224">
        <f t="shared" si="18"/>
        <v>58.34053240740468</v>
      </c>
      <c r="V224">
        <f t="shared" si="19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 s="10">
        <f t="shared" si="15"/>
        <v>0</v>
      </c>
      <c r="Q225" s="11" t="s">
        <v>8308</v>
      </c>
      <c r="R225" s="11" t="s">
        <v>8312</v>
      </c>
      <c r="S225" s="15">
        <f t="shared" si="16"/>
        <v>42482.048032407409</v>
      </c>
      <c r="T225" s="15">
        <f t="shared" si="17"/>
        <v>42512.045138888891</v>
      </c>
      <c r="U225">
        <f t="shared" si="18"/>
        <v>29.997106481481751</v>
      </c>
      <c r="V225">
        <f t="shared" si="19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 s="10">
        <f t="shared" si="15"/>
        <v>0</v>
      </c>
      <c r="Q226" s="11" t="s">
        <v>8308</v>
      </c>
      <c r="R226" s="11" t="s">
        <v>8312</v>
      </c>
      <c r="S226" s="15">
        <f t="shared" si="16"/>
        <v>42135.235254629632</v>
      </c>
      <c r="T226" s="15">
        <f t="shared" si="17"/>
        <v>42195.235254629632</v>
      </c>
      <c r="U226">
        <f t="shared" si="18"/>
        <v>60</v>
      </c>
      <c r="V226">
        <f t="shared" si="19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 s="10">
        <f t="shared" si="15"/>
        <v>0</v>
      </c>
      <c r="Q227" s="11" t="s">
        <v>8308</v>
      </c>
      <c r="R227" s="11" t="s">
        <v>8312</v>
      </c>
      <c r="S227" s="15">
        <f t="shared" si="16"/>
        <v>42438.961273148147</v>
      </c>
      <c r="T227" s="15">
        <f t="shared" si="17"/>
        <v>42468.919606481482</v>
      </c>
      <c r="U227">
        <f t="shared" si="18"/>
        <v>29.958333333335759</v>
      </c>
      <c r="V227">
        <f t="shared" si="19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 s="10">
        <f t="shared" si="15"/>
        <v>125</v>
      </c>
      <c r="Q228" s="11" t="s">
        <v>8308</v>
      </c>
      <c r="R228" s="11" t="s">
        <v>8312</v>
      </c>
      <c r="S228" s="15">
        <f t="shared" si="16"/>
        <v>42106.666018518517</v>
      </c>
      <c r="T228" s="15">
        <f t="shared" si="17"/>
        <v>42155.395138888889</v>
      </c>
      <c r="U228">
        <f t="shared" si="18"/>
        <v>48.729120370371675</v>
      </c>
      <c r="V228">
        <f t="shared" si="19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 s="10">
        <f t="shared" si="15"/>
        <v>0</v>
      </c>
      <c r="Q229" s="11" t="s">
        <v>8308</v>
      </c>
      <c r="R229" s="11" t="s">
        <v>8312</v>
      </c>
      <c r="S229" s="15">
        <f t="shared" si="16"/>
        <v>42164.893993055557</v>
      </c>
      <c r="T229" s="15">
        <f t="shared" si="17"/>
        <v>42194.893993055557</v>
      </c>
      <c r="U229">
        <f t="shared" si="18"/>
        <v>30</v>
      </c>
      <c r="V229">
        <f t="shared" si="19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 s="10">
        <f t="shared" si="15"/>
        <v>0</v>
      </c>
      <c r="Q230" s="11" t="s">
        <v>8308</v>
      </c>
      <c r="R230" s="11" t="s">
        <v>8312</v>
      </c>
      <c r="S230" s="15">
        <f t="shared" si="16"/>
        <v>42096.686400462961</v>
      </c>
      <c r="T230" s="15">
        <f t="shared" si="17"/>
        <v>42156.686400462961</v>
      </c>
      <c r="U230">
        <f t="shared" si="18"/>
        <v>60</v>
      </c>
      <c r="V230">
        <f t="shared" si="19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 s="10">
        <f t="shared" si="15"/>
        <v>0</v>
      </c>
      <c r="Q231" s="11" t="s">
        <v>8308</v>
      </c>
      <c r="R231" s="11" t="s">
        <v>8312</v>
      </c>
      <c r="S231" s="15">
        <f t="shared" si="16"/>
        <v>42383.933993055558</v>
      </c>
      <c r="T231" s="15">
        <f t="shared" si="17"/>
        <v>42413.933993055558</v>
      </c>
      <c r="U231">
        <f t="shared" si="18"/>
        <v>30</v>
      </c>
      <c r="V231">
        <f t="shared" si="19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 s="10">
        <f t="shared" si="15"/>
        <v>30</v>
      </c>
      <c r="Q232" s="11" t="s">
        <v>8308</v>
      </c>
      <c r="R232" s="11" t="s">
        <v>8312</v>
      </c>
      <c r="S232" s="15">
        <f t="shared" si="16"/>
        <v>42129.777210648142</v>
      </c>
      <c r="T232" s="15">
        <f t="shared" si="17"/>
        <v>42159.777210648142</v>
      </c>
      <c r="U232">
        <f t="shared" si="18"/>
        <v>30</v>
      </c>
      <c r="V232">
        <f t="shared" si="19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 s="10">
        <f t="shared" si="15"/>
        <v>0</v>
      </c>
      <c r="Q233" s="11" t="s">
        <v>8308</v>
      </c>
      <c r="R233" s="11" t="s">
        <v>8312</v>
      </c>
      <c r="S233" s="15">
        <f t="shared" si="16"/>
        <v>42341.958923611113</v>
      </c>
      <c r="T233" s="15">
        <f t="shared" si="17"/>
        <v>42371.958923611113</v>
      </c>
      <c r="U233">
        <f t="shared" si="18"/>
        <v>30</v>
      </c>
      <c r="V233">
        <f t="shared" si="19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 s="10">
        <f t="shared" si="15"/>
        <v>15.71</v>
      </c>
      <c r="Q234" s="11" t="s">
        <v>8308</v>
      </c>
      <c r="R234" s="11" t="s">
        <v>8312</v>
      </c>
      <c r="S234" s="15">
        <f t="shared" si="16"/>
        <v>42032.82576388889</v>
      </c>
      <c r="T234" s="15">
        <f t="shared" si="17"/>
        <v>42062.82576388889</v>
      </c>
      <c r="U234">
        <f t="shared" si="18"/>
        <v>30</v>
      </c>
      <c r="V234">
        <f t="shared" si="19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 s="10">
        <f t="shared" si="15"/>
        <v>0</v>
      </c>
      <c r="Q235" s="11" t="s">
        <v>8308</v>
      </c>
      <c r="R235" s="11" t="s">
        <v>8312</v>
      </c>
      <c r="S235" s="15">
        <f t="shared" si="16"/>
        <v>42612.911712962959</v>
      </c>
      <c r="T235" s="15">
        <f t="shared" si="17"/>
        <v>42642.911712962959</v>
      </c>
      <c r="U235">
        <f t="shared" si="18"/>
        <v>30</v>
      </c>
      <c r="V235">
        <f t="shared" si="19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 s="10">
        <f t="shared" si="15"/>
        <v>80.2</v>
      </c>
      <c r="Q236" s="11" t="s">
        <v>8308</v>
      </c>
      <c r="R236" s="11" t="s">
        <v>8312</v>
      </c>
      <c r="S236" s="15">
        <f t="shared" si="16"/>
        <v>42136.035405092596</v>
      </c>
      <c r="T236" s="15">
        <f t="shared" si="17"/>
        <v>42176.035405092596</v>
      </c>
      <c r="U236">
        <f t="shared" si="18"/>
        <v>40</v>
      </c>
      <c r="V236">
        <f t="shared" si="19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 s="10">
        <f t="shared" si="15"/>
        <v>0</v>
      </c>
      <c r="Q237" s="11" t="s">
        <v>8308</v>
      </c>
      <c r="R237" s="11" t="s">
        <v>8312</v>
      </c>
      <c r="S237" s="15">
        <f t="shared" si="16"/>
        <v>42164.908530092594</v>
      </c>
      <c r="T237" s="15">
        <f t="shared" si="17"/>
        <v>42194.908530092594</v>
      </c>
      <c r="U237">
        <f t="shared" si="18"/>
        <v>30</v>
      </c>
      <c r="V237">
        <f t="shared" si="19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 s="10">
        <f t="shared" si="15"/>
        <v>0</v>
      </c>
      <c r="Q238" s="11" t="s">
        <v>8308</v>
      </c>
      <c r="R238" s="11" t="s">
        <v>8312</v>
      </c>
      <c r="S238" s="15">
        <f t="shared" si="16"/>
        <v>42321.08447916666</v>
      </c>
      <c r="T238" s="15">
        <f t="shared" si="17"/>
        <v>42374</v>
      </c>
      <c r="U238">
        <f t="shared" si="18"/>
        <v>52.915520833339542</v>
      </c>
      <c r="V238">
        <f t="shared" si="19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 s="10">
        <f t="shared" si="15"/>
        <v>50</v>
      </c>
      <c r="Q239" s="11" t="s">
        <v>8308</v>
      </c>
      <c r="R239" s="11" t="s">
        <v>8312</v>
      </c>
      <c r="S239" s="15">
        <f t="shared" si="16"/>
        <v>42377.577187499999</v>
      </c>
      <c r="T239" s="15">
        <f t="shared" si="17"/>
        <v>42437.577187499999</v>
      </c>
      <c r="U239">
        <f t="shared" si="18"/>
        <v>60</v>
      </c>
      <c r="V239">
        <f t="shared" si="19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 s="10">
        <f t="shared" si="15"/>
        <v>0</v>
      </c>
      <c r="Q240" s="11" t="s">
        <v>8308</v>
      </c>
      <c r="R240" s="11" t="s">
        <v>8312</v>
      </c>
      <c r="S240" s="15">
        <f t="shared" si="16"/>
        <v>42713.962499999994</v>
      </c>
      <c r="T240" s="15">
        <f t="shared" si="17"/>
        <v>42734.375</v>
      </c>
      <c r="U240">
        <f t="shared" si="18"/>
        <v>20.412500000005821</v>
      </c>
      <c r="V240">
        <f t="shared" si="19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 s="10">
        <f t="shared" si="15"/>
        <v>50</v>
      </c>
      <c r="Q241" s="11" t="s">
        <v>8308</v>
      </c>
      <c r="R241" s="11" t="s">
        <v>8312</v>
      </c>
      <c r="S241" s="15">
        <f t="shared" si="16"/>
        <v>42297.110300925924</v>
      </c>
      <c r="T241" s="15">
        <f t="shared" si="17"/>
        <v>42316.5</v>
      </c>
      <c r="U241">
        <f t="shared" si="18"/>
        <v>19.389699074075907</v>
      </c>
      <c r="V241">
        <f t="shared" si="19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 s="10">
        <f t="shared" si="15"/>
        <v>117.85</v>
      </c>
      <c r="Q242" s="11" t="s">
        <v>8308</v>
      </c>
      <c r="R242" s="11" t="s">
        <v>8313</v>
      </c>
      <c r="S242" s="15">
        <f t="shared" si="16"/>
        <v>41354.708460648151</v>
      </c>
      <c r="T242" s="15">
        <f t="shared" si="17"/>
        <v>41399.708460648151</v>
      </c>
      <c r="U242">
        <f t="shared" si="18"/>
        <v>45</v>
      </c>
      <c r="V242">
        <f t="shared" si="19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 s="10">
        <f t="shared" si="15"/>
        <v>109.04</v>
      </c>
      <c r="Q243" s="11" t="s">
        <v>8308</v>
      </c>
      <c r="R243" s="11" t="s">
        <v>8313</v>
      </c>
      <c r="S243" s="15">
        <f t="shared" si="16"/>
        <v>41949.697962962964</v>
      </c>
      <c r="T243" s="15">
        <f t="shared" si="17"/>
        <v>41994.697962962964</v>
      </c>
      <c r="U243">
        <f t="shared" si="18"/>
        <v>45</v>
      </c>
      <c r="V243">
        <f t="shared" si="19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 s="10">
        <f t="shared" si="15"/>
        <v>73.02</v>
      </c>
      <c r="Q244" s="11" t="s">
        <v>8308</v>
      </c>
      <c r="R244" s="11" t="s">
        <v>8313</v>
      </c>
      <c r="S244" s="15">
        <f t="shared" si="16"/>
        <v>40862.492939814816</v>
      </c>
      <c r="T244" s="15">
        <f t="shared" si="17"/>
        <v>40897.492939814816</v>
      </c>
      <c r="U244">
        <f t="shared" si="18"/>
        <v>35</v>
      </c>
      <c r="V244">
        <f t="shared" si="19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 s="10">
        <f t="shared" si="15"/>
        <v>78.2</v>
      </c>
      <c r="Q245" s="11" t="s">
        <v>8308</v>
      </c>
      <c r="R245" s="11" t="s">
        <v>8313</v>
      </c>
      <c r="S245" s="15">
        <f t="shared" si="16"/>
        <v>41662.047500000001</v>
      </c>
      <c r="T245" s="15">
        <f t="shared" si="17"/>
        <v>41692.047500000001</v>
      </c>
      <c r="U245">
        <f t="shared" si="18"/>
        <v>30</v>
      </c>
      <c r="V245">
        <f t="shared" si="19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 s="10">
        <f t="shared" si="15"/>
        <v>47.4</v>
      </c>
      <c r="Q246" s="11" t="s">
        <v>8308</v>
      </c>
      <c r="R246" s="11" t="s">
        <v>8313</v>
      </c>
      <c r="S246" s="15">
        <f t="shared" si="16"/>
        <v>40213.323599537034</v>
      </c>
      <c r="T246" s="15">
        <f t="shared" si="17"/>
        <v>40253.29583333333</v>
      </c>
      <c r="U246">
        <f t="shared" si="18"/>
        <v>39.972233796295768</v>
      </c>
      <c r="V246">
        <f t="shared" si="19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 s="10">
        <f t="shared" si="15"/>
        <v>54.02</v>
      </c>
      <c r="Q247" s="11" t="s">
        <v>8308</v>
      </c>
      <c r="R247" s="11" t="s">
        <v>8313</v>
      </c>
      <c r="S247" s="15">
        <f t="shared" si="16"/>
        <v>41107.053067129629</v>
      </c>
      <c r="T247" s="15">
        <f t="shared" si="17"/>
        <v>41137.053067129629</v>
      </c>
      <c r="U247">
        <f t="shared" si="18"/>
        <v>30</v>
      </c>
      <c r="V247">
        <f t="shared" si="19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 s="10">
        <f t="shared" si="15"/>
        <v>68.489999999999995</v>
      </c>
      <c r="Q248" s="11" t="s">
        <v>8308</v>
      </c>
      <c r="R248" s="11" t="s">
        <v>8313</v>
      </c>
      <c r="S248" s="15">
        <f t="shared" si="16"/>
        <v>40480.363483796296</v>
      </c>
      <c r="T248" s="15">
        <f t="shared" si="17"/>
        <v>40530.405150462961</v>
      </c>
      <c r="U248">
        <f t="shared" si="18"/>
        <v>50.041666666664241</v>
      </c>
      <c r="V248">
        <f t="shared" si="19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 s="10">
        <f t="shared" si="15"/>
        <v>108.15</v>
      </c>
      <c r="Q249" s="11" t="s">
        <v>8308</v>
      </c>
      <c r="R249" s="11" t="s">
        <v>8313</v>
      </c>
      <c r="S249" s="15">
        <f t="shared" si="16"/>
        <v>40430.604328703703</v>
      </c>
      <c r="T249" s="15">
        <f t="shared" si="17"/>
        <v>40467.152083333334</v>
      </c>
      <c r="U249">
        <f t="shared" si="18"/>
        <v>36.547754629631527</v>
      </c>
      <c r="V249">
        <f t="shared" si="19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 s="10">
        <f t="shared" si="15"/>
        <v>589.95000000000005</v>
      </c>
      <c r="Q250" s="11" t="s">
        <v>8308</v>
      </c>
      <c r="R250" s="11" t="s">
        <v>8313</v>
      </c>
      <c r="S250" s="15">
        <f t="shared" si="16"/>
        <v>40870.774409722224</v>
      </c>
      <c r="T250" s="15">
        <f t="shared" si="17"/>
        <v>40915.774409722224</v>
      </c>
      <c r="U250">
        <f t="shared" si="18"/>
        <v>45</v>
      </c>
      <c r="V250">
        <f t="shared" si="19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 s="10">
        <f t="shared" si="15"/>
        <v>48.05</v>
      </c>
      <c r="Q251" s="11" t="s">
        <v>8308</v>
      </c>
      <c r="R251" s="11" t="s">
        <v>8313</v>
      </c>
      <c r="S251" s="15">
        <f t="shared" si="16"/>
        <v>40332.923842592594</v>
      </c>
      <c r="T251" s="15">
        <f t="shared" si="17"/>
        <v>40412.736111111109</v>
      </c>
      <c r="U251">
        <f t="shared" si="18"/>
        <v>79.812268518515339</v>
      </c>
      <c r="V251">
        <f t="shared" si="19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 s="10">
        <f t="shared" si="15"/>
        <v>72.48</v>
      </c>
      <c r="Q252" s="11" t="s">
        <v>8308</v>
      </c>
      <c r="R252" s="11" t="s">
        <v>8313</v>
      </c>
      <c r="S252" s="15">
        <f t="shared" si="16"/>
        <v>41401.565868055557</v>
      </c>
      <c r="T252" s="15">
        <f t="shared" si="17"/>
        <v>41431.565868055557</v>
      </c>
      <c r="U252">
        <f t="shared" si="18"/>
        <v>30</v>
      </c>
      <c r="V252">
        <f t="shared" si="19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 s="10">
        <f t="shared" si="15"/>
        <v>57.08</v>
      </c>
      <c r="Q253" s="11" t="s">
        <v>8308</v>
      </c>
      <c r="R253" s="11" t="s">
        <v>8313</v>
      </c>
      <c r="S253" s="15">
        <f t="shared" si="16"/>
        <v>41013.787569444445</v>
      </c>
      <c r="T253" s="15">
        <f t="shared" si="17"/>
        <v>41045.791666666664</v>
      </c>
      <c r="U253">
        <f t="shared" si="18"/>
        <v>32.004097222219571</v>
      </c>
      <c r="V253">
        <f t="shared" si="19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 s="10">
        <f t="shared" si="15"/>
        <v>85.44</v>
      </c>
      <c r="Q254" s="11" t="s">
        <v>8308</v>
      </c>
      <c r="R254" s="11" t="s">
        <v>8313</v>
      </c>
      <c r="S254" s="15">
        <f t="shared" si="16"/>
        <v>40266.662708333337</v>
      </c>
      <c r="T254" s="15">
        <f t="shared" si="17"/>
        <v>40330.165972222225</v>
      </c>
      <c r="U254">
        <f t="shared" si="18"/>
        <v>63.503263888887886</v>
      </c>
      <c r="V254">
        <f t="shared" si="19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 s="10">
        <f t="shared" si="15"/>
        <v>215.86</v>
      </c>
      <c r="Q255" s="11" t="s">
        <v>8308</v>
      </c>
      <c r="R255" s="11" t="s">
        <v>8313</v>
      </c>
      <c r="S255" s="15">
        <f t="shared" si="16"/>
        <v>40924.650868055556</v>
      </c>
      <c r="T255" s="15">
        <f t="shared" si="17"/>
        <v>40954.650868055556</v>
      </c>
      <c r="U255">
        <f t="shared" si="18"/>
        <v>30</v>
      </c>
      <c r="V255">
        <f t="shared" si="19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 s="10">
        <f t="shared" si="15"/>
        <v>89.39</v>
      </c>
      <c r="Q256" s="11" t="s">
        <v>8308</v>
      </c>
      <c r="R256" s="11" t="s">
        <v>8313</v>
      </c>
      <c r="S256" s="15">
        <f t="shared" si="16"/>
        <v>42263.952662037031</v>
      </c>
      <c r="T256" s="15">
        <f t="shared" si="17"/>
        <v>42294.083333333328</v>
      </c>
      <c r="U256">
        <f t="shared" si="18"/>
        <v>30.130671296297805</v>
      </c>
      <c r="V256">
        <f t="shared" si="19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 s="10">
        <f t="shared" si="15"/>
        <v>45.42</v>
      </c>
      <c r="Q257" s="11" t="s">
        <v>8308</v>
      </c>
      <c r="R257" s="11" t="s">
        <v>8313</v>
      </c>
      <c r="S257" s="15">
        <f t="shared" si="16"/>
        <v>40588.526412037041</v>
      </c>
      <c r="T257" s="15">
        <f t="shared" si="17"/>
        <v>40618.48474537037</v>
      </c>
      <c r="U257">
        <f t="shared" si="18"/>
        <v>29.958333333328483</v>
      </c>
      <c r="V257">
        <f t="shared" si="19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 s="10">
        <f t="shared" si="15"/>
        <v>65.760000000000005</v>
      </c>
      <c r="Q258" s="11" t="s">
        <v>8308</v>
      </c>
      <c r="R258" s="11" t="s">
        <v>8313</v>
      </c>
      <c r="S258" s="15">
        <f t="shared" si="16"/>
        <v>41319.769293981481</v>
      </c>
      <c r="T258" s="15">
        <f t="shared" si="17"/>
        <v>41349.769293981481</v>
      </c>
      <c r="U258">
        <f t="shared" si="18"/>
        <v>30</v>
      </c>
      <c r="V258">
        <f t="shared" si="19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 s="10">
        <f t="shared" ref="P259:P322" si="20">IFERROR(ROUND(E259/L259,2),0)</f>
        <v>66.7</v>
      </c>
      <c r="Q259" s="11" t="s">
        <v>8308</v>
      </c>
      <c r="R259" s="11" t="s">
        <v>8313</v>
      </c>
      <c r="S259" s="15">
        <f t="shared" ref="S259:S322" si="21">(((J259/60)/60)/24)+DATE(1970,1,1)</f>
        <v>42479.626875000002</v>
      </c>
      <c r="T259" s="15">
        <f t="shared" ref="T259:T322" si="22">(((I259/60)/60)/24)+DATE(1970,1,1)</f>
        <v>42509.626875000002</v>
      </c>
      <c r="U259">
        <f t="shared" ref="U259:U322" si="23">T259-S259</f>
        <v>30</v>
      </c>
      <c r="V259">
        <f t="shared" ref="V259:V322" si="24">YEAR((((J259/60)/60)/24)+DATE(1970,1,1))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 s="10">
        <f t="shared" si="20"/>
        <v>83.35</v>
      </c>
      <c r="Q260" s="11" t="s">
        <v>8308</v>
      </c>
      <c r="R260" s="11" t="s">
        <v>8313</v>
      </c>
      <c r="S260" s="15">
        <f t="shared" si="21"/>
        <v>40682.051689814813</v>
      </c>
      <c r="T260" s="15">
        <f t="shared" si="22"/>
        <v>40712.051689814813</v>
      </c>
      <c r="U260">
        <f t="shared" si="23"/>
        <v>30</v>
      </c>
      <c r="V260">
        <f t="shared" si="24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 s="10">
        <f t="shared" si="20"/>
        <v>105.05</v>
      </c>
      <c r="Q261" s="11" t="s">
        <v>8308</v>
      </c>
      <c r="R261" s="11" t="s">
        <v>8313</v>
      </c>
      <c r="S261" s="15">
        <f t="shared" si="21"/>
        <v>42072.738067129627</v>
      </c>
      <c r="T261" s="15">
        <f t="shared" si="22"/>
        <v>42102.738067129627</v>
      </c>
      <c r="U261">
        <f t="shared" si="23"/>
        <v>30</v>
      </c>
      <c r="V261">
        <f t="shared" si="24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 s="10">
        <f t="shared" si="20"/>
        <v>120.91</v>
      </c>
      <c r="Q262" s="11" t="s">
        <v>8308</v>
      </c>
      <c r="R262" s="11" t="s">
        <v>8313</v>
      </c>
      <c r="S262" s="15">
        <f t="shared" si="21"/>
        <v>40330.755543981482</v>
      </c>
      <c r="T262" s="15">
        <f t="shared" si="22"/>
        <v>40376.415972222225</v>
      </c>
      <c r="U262">
        <f t="shared" si="23"/>
        <v>45.660428240742476</v>
      </c>
      <c r="V262">
        <f t="shared" si="24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 s="10">
        <f t="shared" si="20"/>
        <v>97.64</v>
      </c>
      <c r="Q263" s="11" t="s">
        <v>8308</v>
      </c>
      <c r="R263" s="11" t="s">
        <v>8313</v>
      </c>
      <c r="S263" s="15">
        <f t="shared" si="21"/>
        <v>41017.885462962964</v>
      </c>
      <c r="T263" s="15">
        <f t="shared" si="22"/>
        <v>41067.621527777781</v>
      </c>
      <c r="U263">
        <f t="shared" si="23"/>
        <v>49.736064814816928</v>
      </c>
      <c r="V263">
        <f t="shared" si="24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 s="10">
        <f t="shared" si="20"/>
        <v>41.38</v>
      </c>
      <c r="Q264" s="11" t="s">
        <v>8308</v>
      </c>
      <c r="R264" s="11" t="s">
        <v>8313</v>
      </c>
      <c r="S264" s="15">
        <f t="shared" si="21"/>
        <v>40555.24800925926</v>
      </c>
      <c r="T264" s="15">
        <f t="shared" si="22"/>
        <v>40600.24800925926</v>
      </c>
      <c r="U264">
        <f t="shared" si="23"/>
        <v>45</v>
      </c>
      <c r="V264">
        <f t="shared" si="24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 s="10">
        <f t="shared" si="20"/>
        <v>30.65</v>
      </c>
      <c r="Q265" s="11" t="s">
        <v>8308</v>
      </c>
      <c r="R265" s="11" t="s">
        <v>8313</v>
      </c>
      <c r="S265" s="15">
        <f t="shared" si="21"/>
        <v>41149.954791666663</v>
      </c>
      <c r="T265" s="15">
        <f t="shared" si="22"/>
        <v>41179.954791666663</v>
      </c>
      <c r="U265">
        <f t="shared" si="23"/>
        <v>30</v>
      </c>
      <c r="V265">
        <f t="shared" si="24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 s="10">
        <f t="shared" si="20"/>
        <v>64.95</v>
      </c>
      <c r="Q266" s="11" t="s">
        <v>8308</v>
      </c>
      <c r="R266" s="11" t="s">
        <v>8313</v>
      </c>
      <c r="S266" s="15">
        <f t="shared" si="21"/>
        <v>41010.620312500003</v>
      </c>
      <c r="T266" s="15">
        <f t="shared" si="22"/>
        <v>41040.620312500003</v>
      </c>
      <c r="U266">
        <f t="shared" si="23"/>
        <v>30</v>
      </c>
      <c r="V266">
        <f t="shared" si="24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 s="10">
        <f t="shared" si="20"/>
        <v>95.78</v>
      </c>
      <c r="Q267" s="11" t="s">
        <v>8308</v>
      </c>
      <c r="R267" s="11" t="s">
        <v>8313</v>
      </c>
      <c r="S267" s="15">
        <f t="shared" si="21"/>
        <v>40267.245717592588</v>
      </c>
      <c r="T267" s="15">
        <f t="shared" si="22"/>
        <v>40308.844444444447</v>
      </c>
      <c r="U267">
        <f t="shared" si="23"/>
        <v>41.598726851858373</v>
      </c>
      <c r="V267">
        <f t="shared" si="24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 s="10">
        <f t="shared" si="20"/>
        <v>40.42</v>
      </c>
      <c r="Q268" s="11" t="s">
        <v>8308</v>
      </c>
      <c r="R268" s="11" t="s">
        <v>8313</v>
      </c>
      <c r="S268" s="15">
        <f t="shared" si="21"/>
        <v>40205.174849537041</v>
      </c>
      <c r="T268" s="15">
        <f t="shared" si="22"/>
        <v>40291.160416666666</v>
      </c>
      <c r="U268">
        <f t="shared" si="23"/>
        <v>85.985567129624542</v>
      </c>
      <c r="V268">
        <f t="shared" si="24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 s="10">
        <f t="shared" si="20"/>
        <v>78.58</v>
      </c>
      <c r="Q269" s="11" t="s">
        <v>8308</v>
      </c>
      <c r="R269" s="11" t="s">
        <v>8313</v>
      </c>
      <c r="S269" s="15">
        <f t="shared" si="21"/>
        <v>41785.452534722222</v>
      </c>
      <c r="T269" s="15">
        <f t="shared" si="22"/>
        <v>41815.452534722222</v>
      </c>
      <c r="U269">
        <f t="shared" si="23"/>
        <v>30</v>
      </c>
      <c r="V269">
        <f t="shared" si="24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 s="10">
        <f t="shared" si="20"/>
        <v>50.18</v>
      </c>
      <c r="Q270" s="11" t="s">
        <v>8308</v>
      </c>
      <c r="R270" s="11" t="s">
        <v>8313</v>
      </c>
      <c r="S270" s="15">
        <f t="shared" si="21"/>
        <v>40809.15252314815</v>
      </c>
      <c r="T270" s="15">
        <f t="shared" si="22"/>
        <v>40854.194189814814</v>
      </c>
      <c r="U270">
        <f t="shared" si="23"/>
        <v>45.041666666664241</v>
      </c>
      <c r="V270">
        <f t="shared" si="24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 s="10">
        <f t="shared" si="20"/>
        <v>92.25</v>
      </c>
      <c r="Q271" s="11" t="s">
        <v>8308</v>
      </c>
      <c r="R271" s="11" t="s">
        <v>8313</v>
      </c>
      <c r="S271" s="15">
        <f t="shared" si="21"/>
        <v>42758.197013888886</v>
      </c>
      <c r="T271" s="15">
        <f t="shared" si="22"/>
        <v>42788.197013888886</v>
      </c>
      <c r="U271">
        <f t="shared" si="23"/>
        <v>30</v>
      </c>
      <c r="V271">
        <f t="shared" si="24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 s="10">
        <f t="shared" si="20"/>
        <v>57.54</v>
      </c>
      <c r="Q272" s="11" t="s">
        <v>8308</v>
      </c>
      <c r="R272" s="11" t="s">
        <v>8313</v>
      </c>
      <c r="S272" s="15">
        <f t="shared" si="21"/>
        <v>40637.866550925923</v>
      </c>
      <c r="T272" s="15">
        <f t="shared" si="22"/>
        <v>40688.166666666664</v>
      </c>
      <c r="U272">
        <f t="shared" si="23"/>
        <v>50.300115740741603</v>
      </c>
      <c r="V272">
        <f t="shared" si="24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 s="10">
        <f t="shared" si="20"/>
        <v>109.42</v>
      </c>
      <c r="Q273" s="11" t="s">
        <v>8308</v>
      </c>
      <c r="R273" s="11" t="s">
        <v>8313</v>
      </c>
      <c r="S273" s="15">
        <f t="shared" si="21"/>
        <v>41612.10024305556</v>
      </c>
      <c r="T273" s="15">
        <f t="shared" si="22"/>
        <v>41641.333333333336</v>
      </c>
      <c r="U273">
        <f t="shared" si="23"/>
        <v>29.233090277775773</v>
      </c>
      <c r="V273">
        <f t="shared" si="24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 s="10">
        <f t="shared" si="20"/>
        <v>81.89</v>
      </c>
      <c r="Q274" s="11" t="s">
        <v>8308</v>
      </c>
      <c r="R274" s="11" t="s">
        <v>8313</v>
      </c>
      <c r="S274" s="15">
        <f t="shared" si="21"/>
        <v>40235.900358796294</v>
      </c>
      <c r="T274" s="15">
        <f t="shared" si="22"/>
        <v>40296.78402777778</v>
      </c>
      <c r="U274">
        <f t="shared" si="23"/>
        <v>60.883668981485243</v>
      </c>
      <c r="V274">
        <f t="shared" si="24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 s="10">
        <f t="shared" si="20"/>
        <v>45.67</v>
      </c>
      <c r="Q275" s="11" t="s">
        <v>8308</v>
      </c>
      <c r="R275" s="11" t="s">
        <v>8313</v>
      </c>
      <c r="S275" s="15">
        <f t="shared" si="21"/>
        <v>40697.498449074075</v>
      </c>
      <c r="T275" s="15">
        <f t="shared" si="22"/>
        <v>40727.498449074075</v>
      </c>
      <c r="U275">
        <f t="shared" si="23"/>
        <v>30</v>
      </c>
      <c r="V275">
        <f t="shared" si="24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 s="10">
        <f t="shared" si="20"/>
        <v>55.22</v>
      </c>
      <c r="Q276" s="11" t="s">
        <v>8308</v>
      </c>
      <c r="R276" s="11" t="s">
        <v>8313</v>
      </c>
      <c r="S276" s="15">
        <f t="shared" si="21"/>
        <v>40969.912372685183</v>
      </c>
      <c r="T276" s="15">
        <f t="shared" si="22"/>
        <v>41004.290972222225</v>
      </c>
      <c r="U276">
        <f t="shared" si="23"/>
        <v>34.378599537041737</v>
      </c>
      <c r="V276">
        <f t="shared" si="24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 s="10">
        <f t="shared" si="20"/>
        <v>65.3</v>
      </c>
      <c r="Q277" s="11" t="s">
        <v>8308</v>
      </c>
      <c r="R277" s="11" t="s">
        <v>8313</v>
      </c>
      <c r="S277" s="15">
        <f t="shared" si="21"/>
        <v>41193.032013888893</v>
      </c>
      <c r="T277" s="15">
        <f t="shared" si="22"/>
        <v>41223.073680555557</v>
      </c>
      <c r="U277">
        <f t="shared" si="23"/>
        <v>30.041666666664241</v>
      </c>
      <c r="V277">
        <f t="shared" si="24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 s="10">
        <f t="shared" si="20"/>
        <v>95.23</v>
      </c>
      <c r="Q278" s="11" t="s">
        <v>8308</v>
      </c>
      <c r="R278" s="11" t="s">
        <v>8313</v>
      </c>
      <c r="S278" s="15">
        <f t="shared" si="21"/>
        <v>40967.081874999996</v>
      </c>
      <c r="T278" s="15">
        <f t="shared" si="22"/>
        <v>41027.040208333332</v>
      </c>
      <c r="U278">
        <f t="shared" si="23"/>
        <v>59.958333333335759</v>
      </c>
      <c r="V278">
        <f t="shared" si="24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 s="10">
        <f t="shared" si="20"/>
        <v>75.44</v>
      </c>
      <c r="Q279" s="11" t="s">
        <v>8308</v>
      </c>
      <c r="R279" s="11" t="s">
        <v>8313</v>
      </c>
      <c r="S279" s="15">
        <f t="shared" si="21"/>
        <v>42117.891423611116</v>
      </c>
      <c r="T279" s="15">
        <f t="shared" si="22"/>
        <v>42147.891423611116</v>
      </c>
      <c r="U279">
        <f t="shared" si="23"/>
        <v>30</v>
      </c>
      <c r="V279">
        <f t="shared" si="24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 s="10">
        <f t="shared" si="20"/>
        <v>97.82</v>
      </c>
      <c r="Q280" s="11" t="s">
        <v>8308</v>
      </c>
      <c r="R280" s="11" t="s">
        <v>8313</v>
      </c>
      <c r="S280" s="15">
        <f t="shared" si="21"/>
        <v>41164.040960648148</v>
      </c>
      <c r="T280" s="15">
        <f t="shared" si="22"/>
        <v>41194.040960648148</v>
      </c>
      <c r="U280">
        <f t="shared" si="23"/>
        <v>30</v>
      </c>
      <c r="V280">
        <f t="shared" si="24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 s="10">
        <f t="shared" si="20"/>
        <v>87.69</v>
      </c>
      <c r="Q281" s="11" t="s">
        <v>8308</v>
      </c>
      <c r="R281" s="11" t="s">
        <v>8313</v>
      </c>
      <c r="S281" s="15">
        <f t="shared" si="21"/>
        <v>42759.244166666671</v>
      </c>
      <c r="T281" s="15">
        <f t="shared" si="22"/>
        <v>42793.084027777775</v>
      </c>
      <c r="U281">
        <f t="shared" si="23"/>
        <v>33.839861111104256</v>
      </c>
      <c r="V281">
        <f t="shared" si="24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 s="10">
        <f t="shared" si="20"/>
        <v>54.75</v>
      </c>
      <c r="Q282" s="11" t="s">
        <v>8308</v>
      </c>
      <c r="R282" s="11" t="s">
        <v>8313</v>
      </c>
      <c r="S282" s="15">
        <f t="shared" si="21"/>
        <v>41744.590682870366</v>
      </c>
      <c r="T282" s="15">
        <f t="shared" si="22"/>
        <v>41789.590682870366</v>
      </c>
      <c r="U282">
        <f t="shared" si="23"/>
        <v>45</v>
      </c>
      <c r="V282">
        <f t="shared" si="24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 s="10">
        <f t="shared" si="20"/>
        <v>83.95</v>
      </c>
      <c r="Q283" s="11" t="s">
        <v>8308</v>
      </c>
      <c r="R283" s="11" t="s">
        <v>8313</v>
      </c>
      <c r="S283" s="15">
        <f t="shared" si="21"/>
        <v>39950.163344907407</v>
      </c>
      <c r="T283" s="15">
        <f t="shared" si="22"/>
        <v>40035.80972222222</v>
      </c>
      <c r="U283">
        <f t="shared" si="23"/>
        <v>85.646377314813435</v>
      </c>
      <c r="V283">
        <f t="shared" si="24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 s="10">
        <f t="shared" si="20"/>
        <v>254.39</v>
      </c>
      <c r="Q284" s="11" t="s">
        <v>8308</v>
      </c>
      <c r="R284" s="11" t="s">
        <v>8313</v>
      </c>
      <c r="S284" s="15">
        <f t="shared" si="21"/>
        <v>40194.920046296298</v>
      </c>
      <c r="T284" s="15">
        <f t="shared" si="22"/>
        <v>40231.916666666664</v>
      </c>
      <c r="U284">
        <f t="shared" si="23"/>
        <v>36.996620370366145</v>
      </c>
      <c r="V284">
        <f t="shared" si="24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 s="10">
        <f t="shared" si="20"/>
        <v>101.83</v>
      </c>
      <c r="Q285" s="11" t="s">
        <v>8308</v>
      </c>
      <c r="R285" s="11" t="s">
        <v>8313</v>
      </c>
      <c r="S285" s="15">
        <f t="shared" si="21"/>
        <v>40675.71</v>
      </c>
      <c r="T285" s="15">
        <f t="shared" si="22"/>
        <v>40695.207638888889</v>
      </c>
      <c r="U285">
        <f t="shared" si="23"/>
        <v>19.497638888889924</v>
      </c>
      <c r="V285">
        <f t="shared" si="24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 s="10">
        <f t="shared" si="20"/>
        <v>55.07</v>
      </c>
      <c r="Q286" s="11" t="s">
        <v>8308</v>
      </c>
      <c r="R286" s="11" t="s">
        <v>8313</v>
      </c>
      <c r="S286" s="15">
        <f t="shared" si="21"/>
        <v>40904.738194444442</v>
      </c>
      <c r="T286" s="15">
        <f t="shared" si="22"/>
        <v>40929.738194444442</v>
      </c>
      <c r="U286">
        <f t="shared" si="23"/>
        <v>25</v>
      </c>
      <c r="V286">
        <f t="shared" si="24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 s="10">
        <f t="shared" si="20"/>
        <v>56.9</v>
      </c>
      <c r="Q287" s="11" t="s">
        <v>8308</v>
      </c>
      <c r="R287" s="11" t="s">
        <v>8313</v>
      </c>
      <c r="S287" s="15">
        <f t="shared" si="21"/>
        <v>41506.756111111114</v>
      </c>
      <c r="T287" s="15">
        <f t="shared" si="22"/>
        <v>41536.756111111114</v>
      </c>
      <c r="U287">
        <f t="shared" si="23"/>
        <v>30</v>
      </c>
      <c r="V287">
        <f t="shared" si="24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 s="10">
        <f t="shared" si="20"/>
        <v>121.28</v>
      </c>
      <c r="Q288" s="11" t="s">
        <v>8308</v>
      </c>
      <c r="R288" s="11" t="s">
        <v>8313</v>
      </c>
      <c r="S288" s="15">
        <f t="shared" si="21"/>
        <v>41313.816249999996</v>
      </c>
      <c r="T288" s="15">
        <f t="shared" si="22"/>
        <v>41358.774583333332</v>
      </c>
      <c r="U288">
        <f t="shared" si="23"/>
        <v>44.958333333335759</v>
      </c>
      <c r="V288">
        <f t="shared" si="24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 s="10">
        <f t="shared" si="20"/>
        <v>91.19</v>
      </c>
      <c r="Q289" s="11" t="s">
        <v>8308</v>
      </c>
      <c r="R289" s="11" t="s">
        <v>8313</v>
      </c>
      <c r="S289" s="15">
        <f t="shared" si="21"/>
        <v>41184.277986111112</v>
      </c>
      <c r="T289" s="15">
        <f t="shared" si="22"/>
        <v>41215.166666666664</v>
      </c>
      <c r="U289">
        <f t="shared" si="23"/>
        <v>30.888680555552128</v>
      </c>
      <c r="V289">
        <f t="shared" si="24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 s="10">
        <f t="shared" si="20"/>
        <v>115.45</v>
      </c>
      <c r="Q290" s="11" t="s">
        <v>8308</v>
      </c>
      <c r="R290" s="11" t="s">
        <v>8313</v>
      </c>
      <c r="S290" s="15">
        <f t="shared" si="21"/>
        <v>41051.168900462959</v>
      </c>
      <c r="T290" s="15">
        <f t="shared" si="22"/>
        <v>41086.168900462959</v>
      </c>
      <c r="U290">
        <f t="shared" si="23"/>
        <v>35</v>
      </c>
      <c r="V290">
        <f t="shared" si="24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 s="10">
        <f t="shared" si="20"/>
        <v>67.77</v>
      </c>
      <c r="Q291" s="11" t="s">
        <v>8308</v>
      </c>
      <c r="R291" s="11" t="s">
        <v>8313</v>
      </c>
      <c r="S291" s="15">
        <f t="shared" si="21"/>
        <v>41550.456412037034</v>
      </c>
      <c r="T291" s="15">
        <f t="shared" si="22"/>
        <v>41580.456412037034</v>
      </c>
      <c r="U291">
        <f t="shared" si="23"/>
        <v>30</v>
      </c>
      <c r="V291">
        <f t="shared" si="24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 s="10">
        <f t="shared" si="20"/>
        <v>28.58</v>
      </c>
      <c r="Q292" s="11" t="s">
        <v>8308</v>
      </c>
      <c r="R292" s="11" t="s">
        <v>8313</v>
      </c>
      <c r="S292" s="15">
        <f t="shared" si="21"/>
        <v>40526.36917824074</v>
      </c>
      <c r="T292" s="15">
        <f t="shared" si="22"/>
        <v>40576.332638888889</v>
      </c>
      <c r="U292">
        <f t="shared" si="23"/>
        <v>49.963460648148612</v>
      </c>
      <c r="V292">
        <f t="shared" si="24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 s="10">
        <f t="shared" si="20"/>
        <v>46.88</v>
      </c>
      <c r="Q293" s="11" t="s">
        <v>8308</v>
      </c>
      <c r="R293" s="11" t="s">
        <v>8313</v>
      </c>
      <c r="S293" s="15">
        <f t="shared" si="21"/>
        <v>41376.769050925926</v>
      </c>
      <c r="T293" s="15">
        <f t="shared" si="22"/>
        <v>41395.000694444447</v>
      </c>
      <c r="U293">
        <f t="shared" si="23"/>
        <v>18.231643518520286</v>
      </c>
      <c r="V293">
        <f t="shared" si="24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 s="10">
        <f t="shared" si="20"/>
        <v>154.41999999999999</v>
      </c>
      <c r="Q294" s="11" t="s">
        <v>8308</v>
      </c>
      <c r="R294" s="11" t="s">
        <v>8313</v>
      </c>
      <c r="S294" s="15">
        <f t="shared" si="21"/>
        <v>40812.803229166668</v>
      </c>
      <c r="T294" s="15">
        <f t="shared" si="22"/>
        <v>40845.165972222225</v>
      </c>
      <c r="U294">
        <f t="shared" si="23"/>
        <v>32.362743055557075</v>
      </c>
      <c r="V294">
        <f t="shared" si="24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 s="10">
        <f t="shared" si="20"/>
        <v>201.22</v>
      </c>
      <c r="Q295" s="11" t="s">
        <v>8308</v>
      </c>
      <c r="R295" s="11" t="s">
        <v>8313</v>
      </c>
      <c r="S295" s="15">
        <f t="shared" si="21"/>
        <v>41719.667986111112</v>
      </c>
      <c r="T295" s="15">
        <f t="shared" si="22"/>
        <v>41749.667986111112</v>
      </c>
      <c r="U295">
        <f t="shared" si="23"/>
        <v>30</v>
      </c>
      <c r="V295">
        <f t="shared" si="24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 s="10">
        <f t="shared" si="20"/>
        <v>100</v>
      </c>
      <c r="Q296" s="11" t="s">
        <v>8308</v>
      </c>
      <c r="R296" s="11" t="s">
        <v>8313</v>
      </c>
      <c r="S296" s="15">
        <f t="shared" si="21"/>
        <v>40343.084421296298</v>
      </c>
      <c r="T296" s="15">
        <f t="shared" si="22"/>
        <v>40378.666666666664</v>
      </c>
      <c r="U296">
        <f t="shared" si="23"/>
        <v>35.582245370365854</v>
      </c>
      <c r="V296">
        <f t="shared" si="24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 s="10">
        <f t="shared" si="20"/>
        <v>100.08</v>
      </c>
      <c r="Q297" s="11" t="s">
        <v>8308</v>
      </c>
      <c r="R297" s="11" t="s">
        <v>8313</v>
      </c>
      <c r="S297" s="15">
        <f t="shared" si="21"/>
        <v>41519.004733796297</v>
      </c>
      <c r="T297" s="15">
        <f t="shared" si="22"/>
        <v>41579</v>
      </c>
      <c r="U297">
        <f t="shared" si="23"/>
        <v>59.995266203703068</v>
      </c>
      <c r="V297">
        <f t="shared" si="24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 s="10">
        <f t="shared" si="20"/>
        <v>230.09</v>
      </c>
      <c r="Q298" s="11" t="s">
        <v>8308</v>
      </c>
      <c r="R298" s="11" t="s">
        <v>8313</v>
      </c>
      <c r="S298" s="15">
        <f t="shared" si="21"/>
        <v>41134.475497685184</v>
      </c>
      <c r="T298" s="15">
        <f t="shared" si="22"/>
        <v>41159.475497685184</v>
      </c>
      <c r="U298">
        <f t="shared" si="23"/>
        <v>25</v>
      </c>
      <c r="V298">
        <f t="shared" si="24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 s="10">
        <f t="shared" si="20"/>
        <v>141.75</v>
      </c>
      <c r="Q299" s="11" t="s">
        <v>8308</v>
      </c>
      <c r="R299" s="11" t="s">
        <v>8313</v>
      </c>
      <c r="S299" s="15">
        <f t="shared" si="21"/>
        <v>42089.72802083334</v>
      </c>
      <c r="T299" s="15">
        <f t="shared" si="22"/>
        <v>42125.165972222225</v>
      </c>
      <c r="U299">
        <f t="shared" si="23"/>
        <v>35.437951388885267</v>
      </c>
      <c r="V299">
        <f t="shared" si="24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 s="10">
        <f t="shared" si="20"/>
        <v>56.34</v>
      </c>
      <c r="Q300" s="11" t="s">
        <v>8308</v>
      </c>
      <c r="R300" s="11" t="s">
        <v>8313</v>
      </c>
      <c r="S300" s="15">
        <f t="shared" si="21"/>
        <v>41709.463518518518</v>
      </c>
      <c r="T300" s="15">
        <f t="shared" si="22"/>
        <v>41768.875</v>
      </c>
      <c r="U300">
        <f t="shared" si="23"/>
        <v>59.411481481482042</v>
      </c>
      <c r="V300">
        <f t="shared" si="24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 s="10">
        <f t="shared" si="20"/>
        <v>73.34</v>
      </c>
      <c r="Q301" s="11" t="s">
        <v>8308</v>
      </c>
      <c r="R301" s="11" t="s">
        <v>8313</v>
      </c>
      <c r="S301" s="15">
        <f t="shared" si="21"/>
        <v>40469.225231481483</v>
      </c>
      <c r="T301" s="15">
        <f t="shared" si="22"/>
        <v>40499.266898148147</v>
      </c>
      <c r="U301">
        <f t="shared" si="23"/>
        <v>30.041666666664241</v>
      </c>
      <c r="V301">
        <f t="shared" si="24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 s="10">
        <f t="shared" si="20"/>
        <v>85.34</v>
      </c>
      <c r="Q302" s="11" t="s">
        <v>8308</v>
      </c>
      <c r="R302" s="11" t="s">
        <v>8313</v>
      </c>
      <c r="S302" s="15">
        <f t="shared" si="21"/>
        <v>40626.959930555553</v>
      </c>
      <c r="T302" s="15">
        <f t="shared" si="22"/>
        <v>40657.959930555553</v>
      </c>
      <c r="U302">
        <f t="shared" si="23"/>
        <v>31</v>
      </c>
      <c r="V302">
        <f t="shared" si="24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 s="10">
        <f t="shared" si="20"/>
        <v>61.5</v>
      </c>
      <c r="Q303" s="11" t="s">
        <v>8308</v>
      </c>
      <c r="R303" s="11" t="s">
        <v>8313</v>
      </c>
      <c r="S303" s="15">
        <f t="shared" si="21"/>
        <v>41312.737673611111</v>
      </c>
      <c r="T303" s="15">
        <f t="shared" si="22"/>
        <v>41352.696006944447</v>
      </c>
      <c r="U303">
        <f t="shared" si="23"/>
        <v>39.958333333335759</v>
      </c>
      <c r="V303">
        <f t="shared" si="24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 s="10">
        <f t="shared" si="20"/>
        <v>93.02</v>
      </c>
      <c r="Q304" s="11" t="s">
        <v>8308</v>
      </c>
      <c r="R304" s="11" t="s">
        <v>8313</v>
      </c>
      <c r="S304" s="15">
        <f t="shared" si="21"/>
        <v>40933.856921296298</v>
      </c>
      <c r="T304" s="15">
        <f t="shared" si="22"/>
        <v>40963.856921296298</v>
      </c>
      <c r="U304">
        <f t="shared" si="23"/>
        <v>30</v>
      </c>
      <c r="V304">
        <f t="shared" si="24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 s="10">
        <f t="shared" si="20"/>
        <v>50.29</v>
      </c>
      <c r="Q305" s="11" t="s">
        <v>8308</v>
      </c>
      <c r="R305" s="11" t="s">
        <v>8313</v>
      </c>
      <c r="S305" s="15">
        <f t="shared" si="21"/>
        <v>41032.071134259262</v>
      </c>
      <c r="T305" s="15">
        <f t="shared" si="22"/>
        <v>41062.071134259262</v>
      </c>
      <c r="U305">
        <f t="shared" si="23"/>
        <v>30</v>
      </c>
      <c r="V305">
        <f t="shared" si="24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 s="10">
        <f t="shared" si="20"/>
        <v>106.43</v>
      </c>
      <c r="Q306" s="11" t="s">
        <v>8308</v>
      </c>
      <c r="R306" s="11" t="s">
        <v>8313</v>
      </c>
      <c r="S306" s="15">
        <f t="shared" si="21"/>
        <v>41114.094872685186</v>
      </c>
      <c r="T306" s="15">
        <f t="shared" si="22"/>
        <v>41153.083333333336</v>
      </c>
      <c r="U306">
        <f t="shared" si="23"/>
        <v>38.988460648150067</v>
      </c>
      <c r="V306">
        <f t="shared" si="24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 s="10">
        <f t="shared" si="20"/>
        <v>51.72</v>
      </c>
      <c r="Q307" s="11" t="s">
        <v>8308</v>
      </c>
      <c r="R307" s="11" t="s">
        <v>8313</v>
      </c>
      <c r="S307" s="15">
        <f t="shared" si="21"/>
        <v>40948.630196759259</v>
      </c>
      <c r="T307" s="15">
        <f t="shared" si="22"/>
        <v>40978.630196759259</v>
      </c>
      <c r="U307">
        <f t="shared" si="23"/>
        <v>30</v>
      </c>
      <c r="V307">
        <f t="shared" si="24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 s="10">
        <f t="shared" si="20"/>
        <v>36.61</v>
      </c>
      <c r="Q308" s="11" t="s">
        <v>8308</v>
      </c>
      <c r="R308" s="11" t="s">
        <v>8313</v>
      </c>
      <c r="S308" s="15">
        <f t="shared" si="21"/>
        <v>41333.837187500001</v>
      </c>
      <c r="T308" s="15">
        <f t="shared" si="22"/>
        <v>41353.795520833337</v>
      </c>
      <c r="U308">
        <f t="shared" si="23"/>
        <v>19.958333333335759</v>
      </c>
      <c r="V308">
        <f t="shared" si="24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 s="10">
        <f t="shared" si="20"/>
        <v>42.52</v>
      </c>
      <c r="Q309" s="11" t="s">
        <v>8308</v>
      </c>
      <c r="R309" s="11" t="s">
        <v>8313</v>
      </c>
      <c r="S309" s="15">
        <f t="shared" si="21"/>
        <v>41282.944456018515</v>
      </c>
      <c r="T309" s="15">
        <f t="shared" si="22"/>
        <v>41312.944456018515</v>
      </c>
      <c r="U309">
        <f t="shared" si="23"/>
        <v>30</v>
      </c>
      <c r="V309">
        <f t="shared" si="24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 s="10">
        <f t="shared" si="20"/>
        <v>62.71</v>
      </c>
      <c r="Q310" s="11" t="s">
        <v>8308</v>
      </c>
      <c r="R310" s="11" t="s">
        <v>8313</v>
      </c>
      <c r="S310" s="15">
        <f t="shared" si="21"/>
        <v>40567.694560185184</v>
      </c>
      <c r="T310" s="15">
        <f t="shared" si="22"/>
        <v>40612.694560185184</v>
      </c>
      <c r="U310">
        <f t="shared" si="23"/>
        <v>45</v>
      </c>
      <c r="V310">
        <f t="shared" si="24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 s="10">
        <f t="shared" si="20"/>
        <v>89.96</v>
      </c>
      <c r="Q311" s="11" t="s">
        <v>8308</v>
      </c>
      <c r="R311" s="11" t="s">
        <v>8313</v>
      </c>
      <c r="S311" s="15">
        <f t="shared" si="21"/>
        <v>41134.751550925925</v>
      </c>
      <c r="T311" s="15">
        <f t="shared" si="22"/>
        <v>41155.751550925925</v>
      </c>
      <c r="U311">
        <f t="shared" si="23"/>
        <v>21</v>
      </c>
      <c r="V311">
        <f t="shared" si="24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 s="10">
        <f t="shared" si="20"/>
        <v>28.92</v>
      </c>
      <c r="Q312" s="11" t="s">
        <v>8308</v>
      </c>
      <c r="R312" s="11" t="s">
        <v>8313</v>
      </c>
      <c r="S312" s="15">
        <f t="shared" si="21"/>
        <v>40821.183136574073</v>
      </c>
      <c r="T312" s="15">
        <f t="shared" si="22"/>
        <v>40836.083333333336</v>
      </c>
      <c r="U312">
        <f t="shared" si="23"/>
        <v>14.900196759263054</v>
      </c>
      <c r="V312">
        <f t="shared" si="24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 s="10">
        <f t="shared" si="20"/>
        <v>138.80000000000001</v>
      </c>
      <c r="Q313" s="11" t="s">
        <v>8308</v>
      </c>
      <c r="R313" s="11" t="s">
        <v>8313</v>
      </c>
      <c r="S313" s="15">
        <f t="shared" si="21"/>
        <v>40868.219814814816</v>
      </c>
      <c r="T313" s="15">
        <f t="shared" si="22"/>
        <v>40909.332638888889</v>
      </c>
      <c r="U313">
        <f t="shared" si="23"/>
        <v>41.112824074072705</v>
      </c>
      <c r="V313">
        <f t="shared" si="24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 s="10">
        <f t="shared" si="20"/>
        <v>61.3</v>
      </c>
      <c r="Q314" s="11" t="s">
        <v>8308</v>
      </c>
      <c r="R314" s="11" t="s">
        <v>8313</v>
      </c>
      <c r="S314" s="15">
        <f t="shared" si="21"/>
        <v>41348.877685185187</v>
      </c>
      <c r="T314" s="15">
        <f t="shared" si="22"/>
        <v>41378.877685185187</v>
      </c>
      <c r="U314">
        <f t="shared" si="23"/>
        <v>30</v>
      </c>
      <c r="V314">
        <f t="shared" si="24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 s="10">
        <f t="shared" si="20"/>
        <v>80.2</v>
      </c>
      <c r="Q315" s="11" t="s">
        <v>8308</v>
      </c>
      <c r="R315" s="11" t="s">
        <v>8313</v>
      </c>
      <c r="S315" s="15">
        <f t="shared" si="21"/>
        <v>40357.227939814817</v>
      </c>
      <c r="T315" s="15">
        <f t="shared" si="22"/>
        <v>40401.665972222225</v>
      </c>
      <c r="U315">
        <f t="shared" si="23"/>
        <v>44.438032407408173</v>
      </c>
      <c r="V315">
        <f t="shared" si="24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 s="10">
        <f t="shared" si="20"/>
        <v>32.1</v>
      </c>
      <c r="Q316" s="11" t="s">
        <v>8308</v>
      </c>
      <c r="R316" s="11" t="s">
        <v>8313</v>
      </c>
      <c r="S316" s="15">
        <f t="shared" si="21"/>
        <v>41304.833194444444</v>
      </c>
      <c r="T316" s="15">
        <f t="shared" si="22"/>
        <v>41334.833194444444</v>
      </c>
      <c r="U316">
        <f t="shared" si="23"/>
        <v>30</v>
      </c>
      <c r="V316">
        <f t="shared" si="24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 s="10">
        <f t="shared" si="20"/>
        <v>200.89</v>
      </c>
      <c r="Q317" s="11" t="s">
        <v>8308</v>
      </c>
      <c r="R317" s="11" t="s">
        <v>8313</v>
      </c>
      <c r="S317" s="15">
        <f t="shared" si="21"/>
        <v>41113.77238425926</v>
      </c>
      <c r="T317" s="15">
        <f t="shared" si="22"/>
        <v>41143.77238425926</v>
      </c>
      <c r="U317">
        <f t="shared" si="23"/>
        <v>30</v>
      </c>
      <c r="V317">
        <f t="shared" si="24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 s="10">
        <f t="shared" si="20"/>
        <v>108.01</v>
      </c>
      <c r="Q318" s="11" t="s">
        <v>8308</v>
      </c>
      <c r="R318" s="11" t="s">
        <v>8313</v>
      </c>
      <c r="S318" s="15">
        <f t="shared" si="21"/>
        <v>41950.923576388886</v>
      </c>
      <c r="T318" s="15">
        <f t="shared" si="22"/>
        <v>41984.207638888889</v>
      </c>
      <c r="U318">
        <f t="shared" si="23"/>
        <v>33.284062500002619</v>
      </c>
      <c r="V318">
        <f t="shared" si="24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 s="10">
        <f t="shared" si="20"/>
        <v>95.7</v>
      </c>
      <c r="Q319" s="11" t="s">
        <v>8308</v>
      </c>
      <c r="R319" s="11" t="s">
        <v>8313</v>
      </c>
      <c r="S319" s="15">
        <f t="shared" si="21"/>
        <v>41589.676886574074</v>
      </c>
      <c r="T319" s="15">
        <f t="shared" si="22"/>
        <v>41619.676886574074</v>
      </c>
      <c r="U319">
        <f t="shared" si="23"/>
        <v>30</v>
      </c>
      <c r="V319">
        <f t="shared" si="24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 s="10">
        <f t="shared" si="20"/>
        <v>49.88</v>
      </c>
      <c r="Q320" s="11" t="s">
        <v>8308</v>
      </c>
      <c r="R320" s="11" t="s">
        <v>8313</v>
      </c>
      <c r="S320" s="15">
        <f t="shared" si="21"/>
        <v>41330.038784722223</v>
      </c>
      <c r="T320" s="15">
        <f t="shared" si="22"/>
        <v>41359.997118055559</v>
      </c>
      <c r="U320">
        <f t="shared" si="23"/>
        <v>29.958333333335759</v>
      </c>
      <c r="V320">
        <f t="shared" si="24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 s="10">
        <f t="shared" si="20"/>
        <v>110.47</v>
      </c>
      <c r="Q321" s="11" t="s">
        <v>8308</v>
      </c>
      <c r="R321" s="11" t="s">
        <v>8313</v>
      </c>
      <c r="S321" s="15">
        <f t="shared" si="21"/>
        <v>40123.83829861111</v>
      </c>
      <c r="T321" s="15">
        <f t="shared" si="22"/>
        <v>40211.332638888889</v>
      </c>
      <c r="U321">
        <f t="shared" si="23"/>
        <v>87.494340277778974</v>
      </c>
      <c r="V321">
        <f t="shared" si="24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 s="10">
        <f t="shared" si="20"/>
        <v>134.91</v>
      </c>
      <c r="Q322" s="11" t="s">
        <v>8308</v>
      </c>
      <c r="R322" s="11" t="s">
        <v>8313</v>
      </c>
      <c r="S322" s="15">
        <f t="shared" si="21"/>
        <v>42331.551307870366</v>
      </c>
      <c r="T322" s="15">
        <f t="shared" si="22"/>
        <v>42360.958333333328</v>
      </c>
      <c r="U322">
        <f t="shared" si="23"/>
        <v>29.407025462962338</v>
      </c>
      <c r="V322">
        <f t="shared" si="24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 s="10">
        <f t="shared" ref="P323:P386" si="25">IFERROR(ROUND(E323/L323,2),0)</f>
        <v>106.62</v>
      </c>
      <c r="Q323" s="11" t="s">
        <v>8308</v>
      </c>
      <c r="R323" s="11" t="s">
        <v>8313</v>
      </c>
      <c r="S323" s="15">
        <f t="shared" ref="S323:S386" si="26">(((J323/60)/60)/24)+DATE(1970,1,1)</f>
        <v>42647.446597222224</v>
      </c>
      <c r="T323" s="15">
        <f t="shared" ref="T323:T386" si="27">(((I323/60)/60)/24)+DATE(1970,1,1)</f>
        <v>42682.488263888896</v>
      </c>
      <c r="U323">
        <f t="shared" ref="U323:U386" si="28">T323-S323</f>
        <v>35.041666666671517</v>
      </c>
      <c r="V323">
        <f t="shared" ref="V323:V386" si="29">YEAR((((J323/60)/60)/24)+DATE(1970,1,1))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 s="10">
        <f t="shared" si="25"/>
        <v>145.04</v>
      </c>
      <c r="Q324" s="11" t="s">
        <v>8308</v>
      </c>
      <c r="R324" s="11" t="s">
        <v>8313</v>
      </c>
      <c r="S324" s="15">
        <f t="shared" si="26"/>
        <v>42473.57</v>
      </c>
      <c r="T324" s="15">
        <f t="shared" si="27"/>
        <v>42503.57</v>
      </c>
      <c r="U324">
        <f t="shared" si="28"/>
        <v>30</v>
      </c>
      <c r="V324">
        <f t="shared" si="29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 s="10">
        <f t="shared" si="25"/>
        <v>114.59</v>
      </c>
      <c r="Q325" s="11" t="s">
        <v>8308</v>
      </c>
      <c r="R325" s="11" t="s">
        <v>8313</v>
      </c>
      <c r="S325" s="15">
        <f t="shared" si="26"/>
        <v>42697.32136574074</v>
      </c>
      <c r="T325" s="15">
        <f t="shared" si="27"/>
        <v>42725.332638888889</v>
      </c>
      <c r="U325">
        <f t="shared" si="28"/>
        <v>28.011273148149485</v>
      </c>
      <c r="V325">
        <f t="shared" si="29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 s="10">
        <f t="shared" si="25"/>
        <v>105.32</v>
      </c>
      <c r="Q326" s="11" t="s">
        <v>8308</v>
      </c>
      <c r="R326" s="11" t="s">
        <v>8313</v>
      </c>
      <c r="S326" s="15">
        <f t="shared" si="26"/>
        <v>42184.626250000001</v>
      </c>
      <c r="T326" s="15">
        <f t="shared" si="27"/>
        <v>42217.626250000001</v>
      </c>
      <c r="U326">
        <f t="shared" si="28"/>
        <v>33</v>
      </c>
      <c r="V326">
        <f t="shared" si="29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 s="10">
        <f t="shared" si="25"/>
        <v>70.92</v>
      </c>
      <c r="Q327" s="11" t="s">
        <v>8308</v>
      </c>
      <c r="R327" s="11" t="s">
        <v>8313</v>
      </c>
      <c r="S327" s="15">
        <f t="shared" si="26"/>
        <v>42689.187881944439</v>
      </c>
      <c r="T327" s="15">
        <f t="shared" si="27"/>
        <v>42724.187881944439</v>
      </c>
      <c r="U327">
        <f t="shared" si="28"/>
        <v>35</v>
      </c>
      <c r="V327">
        <f t="shared" si="29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 s="10">
        <f t="shared" si="25"/>
        <v>147.16999999999999</v>
      </c>
      <c r="Q328" s="11" t="s">
        <v>8308</v>
      </c>
      <c r="R328" s="11" t="s">
        <v>8313</v>
      </c>
      <c r="S328" s="15">
        <f t="shared" si="26"/>
        <v>42775.314884259264</v>
      </c>
      <c r="T328" s="15">
        <f t="shared" si="27"/>
        <v>42808.956250000003</v>
      </c>
      <c r="U328">
        <f t="shared" si="28"/>
        <v>33.641365740739275</v>
      </c>
      <c r="V328">
        <f t="shared" si="29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 s="10">
        <f t="shared" si="25"/>
        <v>160.47</v>
      </c>
      <c r="Q329" s="11" t="s">
        <v>8308</v>
      </c>
      <c r="R329" s="11" t="s">
        <v>8313</v>
      </c>
      <c r="S329" s="15">
        <f t="shared" si="26"/>
        <v>42058.235289351855</v>
      </c>
      <c r="T329" s="15">
        <f t="shared" si="27"/>
        <v>42085.333333333328</v>
      </c>
      <c r="U329">
        <f t="shared" si="28"/>
        <v>27.098043981473893</v>
      </c>
      <c r="V329">
        <f t="shared" si="29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 s="10">
        <f t="shared" si="25"/>
        <v>156.05000000000001</v>
      </c>
      <c r="Q330" s="11" t="s">
        <v>8308</v>
      </c>
      <c r="R330" s="11" t="s">
        <v>8313</v>
      </c>
      <c r="S330" s="15">
        <f t="shared" si="26"/>
        <v>42278.946620370371</v>
      </c>
      <c r="T330" s="15">
        <f t="shared" si="27"/>
        <v>42309.166666666672</v>
      </c>
      <c r="U330">
        <f t="shared" si="28"/>
        <v>30.220046296301007</v>
      </c>
      <c r="V330">
        <f t="shared" si="29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 s="10">
        <f t="shared" si="25"/>
        <v>63.17</v>
      </c>
      <c r="Q331" s="11" t="s">
        <v>8308</v>
      </c>
      <c r="R331" s="11" t="s">
        <v>8313</v>
      </c>
      <c r="S331" s="15">
        <f t="shared" si="26"/>
        <v>42291.46674768519</v>
      </c>
      <c r="T331" s="15">
        <f t="shared" si="27"/>
        <v>42315.166666666672</v>
      </c>
      <c r="U331">
        <f t="shared" si="28"/>
        <v>23.69991898148146</v>
      </c>
      <c r="V331">
        <f t="shared" si="29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 s="10">
        <f t="shared" si="25"/>
        <v>104.82</v>
      </c>
      <c r="Q332" s="11" t="s">
        <v>8308</v>
      </c>
      <c r="R332" s="11" t="s">
        <v>8313</v>
      </c>
      <c r="S332" s="15">
        <f t="shared" si="26"/>
        <v>41379.515775462962</v>
      </c>
      <c r="T332" s="15">
        <f t="shared" si="27"/>
        <v>41411.165972222225</v>
      </c>
      <c r="U332">
        <f t="shared" si="28"/>
        <v>31.650196759263054</v>
      </c>
      <c r="V332">
        <f t="shared" si="29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 s="10">
        <f t="shared" si="25"/>
        <v>97.36</v>
      </c>
      <c r="Q333" s="11" t="s">
        <v>8308</v>
      </c>
      <c r="R333" s="11" t="s">
        <v>8313</v>
      </c>
      <c r="S333" s="15">
        <f t="shared" si="26"/>
        <v>42507.581412037034</v>
      </c>
      <c r="T333" s="15">
        <f t="shared" si="27"/>
        <v>42538.581412037034</v>
      </c>
      <c r="U333">
        <f t="shared" si="28"/>
        <v>31</v>
      </c>
      <c r="V333">
        <f t="shared" si="29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 s="10">
        <f t="shared" si="25"/>
        <v>203.63</v>
      </c>
      <c r="Q334" s="11" t="s">
        <v>8308</v>
      </c>
      <c r="R334" s="11" t="s">
        <v>8313</v>
      </c>
      <c r="S334" s="15">
        <f t="shared" si="26"/>
        <v>42263.680289351847</v>
      </c>
      <c r="T334" s="15">
        <f t="shared" si="27"/>
        <v>42305.333333333328</v>
      </c>
      <c r="U334">
        <f t="shared" si="28"/>
        <v>41.65304398148146</v>
      </c>
      <c r="V334">
        <f t="shared" si="29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 s="10">
        <f t="shared" si="25"/>
        <v>188.31</v>
      </c>
      <c r="Q335" s="11" t="s">
        <v>8308</v>
      </c>
      <c r="R335" s="11" t="s">
        <v>8313</v>
      </c>
      <c r="S335" s="15">
        <f t="shared" si="26"/>
        <v>42437.636469907404</v>
      </c>
      <c r="T335" s="15">
        <f t="shared" si="27"/>
        <v>42467.59480324074</v>
      </c>
      <c r="U335">
        <f t="shared" si="28"/>
        <v>29.958333333335759</v>
      </c>
      <c r="V335">
        <f t="shared" si="29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 s="10">
        <f t="shared" si="25"/>
        <v>146.65</v>
      </c>
      <c r="Q336" s="11" t="s">
        <v>8308</v>
      </c>
      <c r="R336" s="11" t="s">
        <v>8313</v>
      </c>
      <c r="S336" s="15">
        <f t="shared" si="26"/>
        <v>42101.682372685187</v>
      </c>
      <c r="T336" s="15">
        <f t="shared" si="27"/>
        <v>42139.791666666672</v>
      </c>
      <c r="U336">
        <f t="shared" si="28"/>
        <v>38.10929398148437</v>
      </c>
      <c r="V336">
        <f t="shared" si="29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 s="10">
        <f t="shared" si="25"/>
        <v>109.19</v>
      </c>
      <c r="Q337" s="11" t="s">
        <v>8308</v>
      </c>
      <c r="R337" s="11" t="s">
        <v>8313</v>
      </c>
      <c r="S337" s="15">
        <f t="shared" si="26"/>
        <v>42101.737442129626</v>
      </c>
      <c r="T337" s="15">
        <f t="shared" si="27"/>
        <v>42132.916666666672</v>
      </c>
      <c r="U337">
        <f t="shared" si="28"/>
        <v>31.179224537045229</v>
      </c>
      <c r="V337">
        <f t="shared" si="29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 s="10">
        <f t="shared" si="25"/>
        <v>59.25</v>
      </c>
      <c r="Q338" s="11" t="s">
        <v>8308</v>
      </c>
      <c r="R338" s="11" t="s">
        <v>8313</v>
      </c>
      <c r="S338" s="15">
        <f t="shared" si="26"/>
        <v>42291.596273148149</v>
      </c>
      <c r="T338" s="15">
        <f t="shared" si="27"/>
        <v>42321.637939814813</v>
      </c>
      <c r="U338">
        <f t="shared" si="28"/>
        <v>30.041666666664241</v>
      </c>
      <c r="V338">
        <f t="shared" si="29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 s="10">
        <f t="shared" si="25"/>
        <v>97.9</v>
      </c>
      <c r="Q339" s="11" t="s">
        <v>8308</v>
      </c>
      <c r="R339" s="11" t="s">
        <v>8313</v>
      </c>
      <c r="S339" s="15">
        <f t="shared" si="26"/>
        <v>42047.128564814819</v>
      </c>
      <c r="T339" s="15">
        <f t="shared" si="27"/>
        <v>42077.086898148147</v>
      </c>
      <c r="U339">
        <f t="shared" si="28"/>
        <v>29.958333333328483</v>
      </c>
      <c r="V339">
        <f t="shared" si="29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 s="10">
        <f t="shared" si="25"/>
        <v>70</v>
      </c>
      <c r="Q340" s="11" t="s">
        <v>8308</v>
      </c>
      <c r="R340" s="11" t="s">
        <v>8313</v>
      </c>
      <c r="S340" s="15">
        <f t="shared" si="26"/>
        <v>42559.755671296298</v>
      </c>
      <c r="T340" s="15">
        <f t="shared" si="27"/>
        <v>42616.041666666672</v>
      </c>
      <c r="U340">
        <f t="shared" si="28"/>
        <v>56.285995370373712</v>
      </c>
      <c r="V340">
        <f t="shared" si="29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 s="10">
        <f t="shared" si="25"/>
        <v>72.87</v>
      </c>
      <c r="Q341" s="11" t="s">
        <v>8308</v>
      </c>
      <c r="R341" s="11" t="s">
        <v>8313</v>
      </c>
      <c r="S341" s="15">
        <f t="shared" si="26"/>
        <v>42093.760046296295</v>
      </c>
      <c r="T341" s="15">
        <f t="shared" si="27"/>
        <v>42123.760046296295</v>
      </c>
      <c r="U341">
        <f t="shared" si="28"/>
        <v>30</v>
      </c>
      <c r="V341">
        <f t="shared" si="29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 s="10">
        <f t="shared" si="25"/>
        <v>146.35</v>
      </c>
      <c r="Q342" s="11" t="s">
        <v>8308</v>
      </c>
      <c r="R342" s="11" t="s">
        <v>8313</v>
      </c>
      <c r="S342" s="15">
        <f t="shared" si="26"/>
        <v>42772.669062500005</v>
      </c>
      <c r="T342" s="15">
        <f t="shared" si="27"/>
        <v>42802.875</v>
      </c>
      <c r="U342">
        <f t="shared" si="28"/>
        <v>30.205937499995343</v>
      </c>
      <c r="V342">
        <f t="shared" si="29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 s="10">
        <f t="shared" si="25"/>
        <v>67.91</v>
      </c>
      <c r="Q343" s="11" t="s">
        <v>8308</v>
      </c>
      <c r="R343" s="11" t="s">
        <v>8313</v>
      </c>
      <c r="S343" s="15">
        <f t="shared" si="26"/>
        <v>41894.879606481481</v>
      </c>
      <c r="T343" s="15">
        <f t="shared" si="27"/>
        <v>41913.165972222225</v>
      </c>
      <c r="U343">
        <f t="shared" si="28"/>
        <v>18.286365740743349</v>
      </c>
      <c r="V343">
        <f t="shared" si="29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 s="10">
        <f t="shared" si="25"/>
        <v>169.85</v>
      </c>
      <c r="Q344" s="11" t="s">
        <v>8308</v>
      </c>
      <c r="R344" s="11" t="s">
        <v>8313</v>
      </c>
      <c r="S344" s="15">
        <f t="shared" si="26"/>
        <v>42459.780844907407</v>
      </c>
      <c r="T344" s="15">
        <f t="shared" si="27"/>
        <v>42489.780844907407</v>
      </c>
      <c r="U344">
        <f t="shared" si="28"/>
        <v>30</v>
      </c>
      <c r="V344">
        <f t="shared" si="29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 s="10">
        <f t="shared" si="25"/>
        <v>58.41</v>
      </c>
      <c r="Q345" s="11" t="s">
        <v>8308</v>
      </c>
      <c r="R345" s="11" t="s">
        <v>8313</v>
      </c>
      <c r="S345" s="15">
        <f t="shared" si="26"/>
        <v>41926.73778935185</v>
      </c>
      <c r="T345" s="15">
        <f t="shared" si="27"/>
        <v>41957.125</v>
      </c>
      <c r="U345">
        <f t="shared" si="28"/>
        <v>30.387210648150358</v>
      </c>
      <c r="V345">
        <f t="shared" si="29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 s="10">
        <f t="shared" si="25"/>
        <v>119.99</v>
      </c>
      <c r="Q346" s="11" t="s">
        <v>8308</v>
      </c>
      <c r="R346" s="11" t="s">
        <v>8313</v>
      </c>
      <c r="S346" s="15">
        <f t="shared" si="26"/>
        <v>42111.970995370371</v>
      </c>
      <c r="T346" s="15">
        <f t="shared" si="27"/>
        <v>42156.097222222219</v>
      </c>
      <c r="U346">
        <f t="shared" si="28"/>
        <v>44.126226851847605</v>
      </c>
      <c r="V346">
        <f t="shared" si="29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 s="10">
        <f t="shared" si="25"/>
        <v>99.86</v>
      </c>
      <c r="Q347" s="11" t="s">
        <v>8308</v>
      </c>
      <c r="R347" s="11" t="s">
        <v>8313</v>
      </c>
      <c r="S347" s="15">
        <f t="shared" si="26"/>
        <v>42114.944328703699</v>
      </c>
      <c r="T347" s="15">
        <f t="shared" si="27"/>
        <v>42144.944328703699</v>
      </c>
      <c r="U347">
        <f t="shared" si="28"/>
        <v>30</v>
      </c>
      <c r="V347">
        <f t="shared" si="29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 s="10">
        <f t="shared" si="25"/>
        <v>90.58</v>
      </c>
      <c r="Q348" s="11" t="s">
        <v>8308</v>
      </c>
      <c r="R348" s="11" t="s">
        <v>8313</v>
      </c>
      <c r="S348" s="15">
        <f t="shared" si="26"/>
        <v>42261.500243055561</v>
      </c>
      <c r="T348" s="15">
        <f t="shared" si="27"/>
        <v>42291.500243055561</v>
      </c>
      <c r="U348">
        <f t="shared" si="28"/>
        <v>30</v>
      </c>
      <c r="V348">
        <f t="shared" si="29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 s="10">
        <f t="shared" si="25"/>
        <v>117.77</v>
      </c>
      <c r="Q349" s="11" t="s">
        <v>8308</v>
      </c>
      <c r="R349" s="11" t="s">
        <v>8313</v>
      </c>
      <c r="S349" s="15">
        <f t="shared" si="26"/>
        <v>42292.495474537034</v>
      </c>
      <c r="T349" s="15">
        <f t="shared" si="27"/>
        <v>42322.537141203706</v>
      </c>
      <c r="U349">
        <f t="shared" si="28"/>
        <v>30.041666666671517</v>
      </c>
      <c r="V349">
        <f t="shared" si="29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 s="10">
        <f t="shared" si="25"/>
        <v>86.55</v>
      </c>
      <c r="Q350" s="11" t="s">
        <v>8308</v>
      </c>
      <c r="R350" s="11" t="s">
        <v>8313</v>
      </c>
      <c r="S350" s="15">
        <f t="shared" si="26"/>
        <v>42207.58699074074</v>
      </c>
      <c r="T350" s="15">
        <f t="shared" si="27"/>
        <v>42237.58699074074</v>
      </c>
      <c r="U350">
        <f t="shared" si="28"/>
        <v>30</v>
      </c>
      <c r="V350">
        <f t="shared" si="29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 s="10">
        <f t="shared" si="25"/>
        <v>71.900000000000006</v>
      </c>
      <c r="Q351" s="11" t="s">
        <v>8308</v>
      </c>
      <c r="R351" s="11" t="s">
        <v>8313</v>
      </c>
      <c r="S351" s="15">
        <f t="shared" si="26"/>
        <v>42760.498935185184</v>
      </c>
      <c r="T351" s="15">
        <f t="shared" si="27"/>
        <v>42790.498935185184</v>
      </c>
      <c r="U351">
        <f t="shared" si="28"/>
        <v>30</v>
      </c>
      <c r="V351">
        <f t="shared" si="29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 s="10">
        <f t="shared" si="25"/>
        <v>129.82</v>
      </c>
      <c r="Q352" s="11" t="s">
        <v>8308</v>
      </c>
      <c r="R352" s="11" t="s">
        <v>8313</v>
      </c>
      <c r="S352" s="15">
        <f t="shared" si="26"/>
        <v>42586.066076388888</v>
      </c>
      <c r="T352" s="15">
        <f t="shared" si="27"/>
        <v>42624.165972222225</v>
      </c>
      <c r="U352">
        <f t="shared" si="28"/>
        <v>38.099895833336632</v>
      </c>
      <c r="V352">
        <f t="shared" si="29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 s="10">
        <f t="shared" si="25"/>
        <v>44.91</v>
      </c>
      <c r="Q353" s="11" t="s">
        <v>8308</v>
      </c>
      <c r="R353" s="11" t="s">
        <v>8313</v>
      </c>
      <c r="S353" s="15">
        <f t="shared" si="26"/>
        <v>42427.964745370366</v>
      </c>
      <c r="T353" s="15">
        <f t="shared" si="27"/>
        <v>42467.923078703709</v>
      </c>
      <c r="U353">
        <f t="shared" si="28"/>
        <v>39.958333333343035</v>
      </c>
      <c r="V353">
        <f t="shared" si="29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 s="10">
        <f t="shared" si="25"/>
        <v>40.76</v>
      </c>
      <c r="Q354" s="11" t="s">
        <v>8308</v>
      </c>
      <c r="R354" s="11" t="s">
        <v>8313</v>
      </c>
      <c r="S354" s="15">
        <f t="shared" si="26"/>
        <v>41890.167453703703</v>
      </c>
      <c r="T354" s="15">
        <f t="shared" si="27"/>
        <v>41920.167453703703</v>
      </c>
      <c r="U354">
        <f t="shared" si="28"/>
        <v>30</v>
      </c>
      <c r="V354">
        <f t="shared" si="29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 s="10">
        <f t="shared" si="25"/>
        <v>103.52</v>
      </c>
      <c r="Q355" s="11" t="s">
        <v>8308</v>
      </c>
      <c r="R355" s="11" t="s">
        <v>8313</v>
      </c>
      <c r="S355" s="15">
        <f t="shared" si="26"/>
        <v>42297.791886574079</v>
      </c>
      <c r="T355" s="15">
        <f t="shared" si="27"/>
        <v>42327.833553240736</v>
      </c>
      <c r="U355">
        <f t="shared" si="28"/>
        <v>30.041666666656965</v>
      </c>
      <c r="V355">
        <f t="shared" si="29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 s="10">
        <f t="shared" si="25"/>
        <v>125.45</v>
      </c>
      <c r="Q356" s="11" t="s">
        <v>8308</v>
      </c>
      <c r="R356" s="11" t="s">
        <v>8313</v>
      </c>
      <c r="S356" s="15">
        <f t="shared" si="26"/>
        <v>42438.827789351853</v>
      </c>
      <c r="T356" s="15">
        <f t="shared" si="27"/>
        <v>42468.786122685182</v>
      </c>
      <c r="U356">
        <f t="shared" si="28"/>
        <v>29.958333333328483</v>
      </c>
      <c r="V356">
        <f t="shared" si="29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 s="10">
        <f t="shared" si="25"/>
        <v>246.61</v>
      </c>
      <c r="Q357" s="11" t="s">
        <v>8308</v>
      </c>
      <c r="R357" s="11" t="s">
        <v>8313</v>
      </c>
      <c r="S357" s="15">
        <f t="shared" si="26"/>
        <v>41943.293912037036</v>
      </c>
      <c r="T357" s="15">
        <f t="shared" si="27"/>
        <v>41974.3355787037</v>
      </c>
      <c r="U357">
        <f t="shared" si="28"/>
        <v>31.041666666664241</v>
      </c>
      <c r="V357">
        <f t="shared" si="29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 s="10">
        <f t="shared" si="25"/>
        <v>79.400000000000006</v>
      </c>
      <c r="Q358" s="11" t="s">
        <v>8308</v>
      </c>
      <c r="R358" s="11" t="s">
        <v>8313</v>
      </c>
      <c r="S358" s="15">
        <f t="shared" si="26"/>
        <v>42415.803159722222</v>
      </c>
      <c r="T358" s="15">
        <f t="shared" si="27"/>
        <v>42445.761493055557</v>
      </c>
      <c r="U358">
        <f t="shared" si="28"/>
        <v>29.958333333335759</v>
      </c>
      <c r="V358">
        <f t="shared" si="29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 s="10">
        <f t="shared" si="25"/>
        <v>86.14</v>
      </c>
      <c r="Q359" s="11" t="s">
        <v>8308</v>
      </c>
      <c r="R359" s="11" t="s">
        <v>8313</v>
      </c>
      <c r="S359" s="15">
        <f t="shared" si="26"/>
        <v>42078.222187499996</v>
      </c>
      <c r="T359" s="15">
        <f t="shared" si="27"/>
        <v>42118.222187499996</v>
      </c>
      <c r="U359">
        <f t="shared" si="28"/>
        <v>40</v>
      </c>
      <c r="V359">
        <f t="shared" si="29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 s="10">
        <f t="shared" si="25"/>
        <v>193.05</v>
      </c>
      <c r="Q360" s="11" t="s">
        <v>8308</v>
      </c>
      <c r="R360" s="11" t="s">
        <v>8313</v>
      </c>
      <c r="S360" s="15">
        <f t="shared" si="26"/>
        <v>42507.860196759255</v>
      </c>
      <c r="T360" s="15">
        <f t="shared" si="27"/>
        <v>42536.625</v>
      </c>
      <c r="U360">
        <f t="shared" si="28"/>
        <v>28.764803240745096</v>
      </c>
      <c r="V360">
        <f t="shared" si="29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 s="10">
        <f t="shared" si="25"/>
        <v>84.02</v>
      </c>
      <c r="Q361" s="11" t="s">
        <v>8308</v>
      </c>
      <c r="R361" s="11" t="s">
        <v>8313</v>
      </c>
      <c r="S361" s="15">
        <f t="shared" si="26"/>
        <v>41935.070486111108</v>
      </c>
      <c r="T361" s="15">
        <f t="shared" si="27"/>
        <v>41957.216666666667</v>
      </c>
      <c r="U361">
        <f t="shared" si="28"/>
        <v>22.146180555559113</v>
      </c>
      <c r="V361">
        <f t="shared" si="29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 s="10">
        <f t="shared" si="25"/>
        <v>139.83000000000001</v>
      </c>
      <c r="Q362" s="11" t="s">
        <v>8308</v>
      </c>
      <c r="R362" s="11" t="s">
        <v>8313</v>
      </c>
      <c r="S362" s="15">
        <f t="shared" si="26"/>
        <v>42163.897916666669</v>
      </c>
      <c r="T362" s="15">
        <f t="shared" si="27"/>
        <v>42208.132638888885</v>
      </c>
      <c r="U362">
        <f t="shared" si="28"/>
        <v>44.234722222216078</v>
      </c>
      <c r="V362">
        <f t="shared" si="29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 s="10">
        <f t="shared" si="25"/>
        <v>109.82</v>
      </c>
      <c r="Q363" s="11" t="s">
        <v>8308</v>
      </c>
      <c r="R363" s="11" t="s">
        <v>8313</v>
      </c>
      <c r="S363" s="15">
        <f t="shared" si="26"/>
        <v>41936.001226851848</v>
      </c>
      <c r="T363" s="15">
        <f t="shared" si="27"/>
        <v>41966.042893518519</v>
      </c>
      <c r="U363">
        <f t="shared" si="28"/>
        <v>30.041666666671517</v>
      </c>
      <c r="V363">
        <f t="shared" si="29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 s="10">
        <f t="shared" si="25"/>
        <v>139.53</v>
      </c>
      <c r="Q364" s="11" t="s">
        <v>8308</v>
      </c>
      <c r="R364" s="11" t="s">
        <v>8313</v>
      </c>
      <c r="S364" s="15">
        <f t="shared" si="26"/>
        <v>41837.210543981484</v>
      </c>
      <c r="T364" s="15">
        <f t="shared" si="27"/>
        <v>41859</v>
      </c>
      <c r="U364">
        <f t="shared" si="28"/>
        <v>21.789456018515921</v>
      </c>
      <c r="V364">
        <f t="shared" si="29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 s="10">
        <f t="shared" si="25"/>
        <v>347.85</v>
      </c>
      <c r="Q365" s="11" t="s">
        <v>8308</v>
      </c>
      <c r="R365" s="11" t="s">
        <v>8313</v>
      </c>
      <c r="S365" s="15">
        <f t="shared" si="26"/>
        <v>40255.744629629626</v>
      </c>
      <c r="T365" s="15">
        <f t="shared" si="27"/>
        <v>40300.806944444441</v>
      </c>
      <c r="U365">
        <f t="shared" si="28"/>
        <v>45.062314814815181</v>
      </c>
      <c r="V365">
        <f t="shared" si="29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 s="10">
        <f t="shared" si="25"/>
        <v>68.239999999999995</v>
      </c>
      <c r="Q366" s="11" t="s">
        <v>8308</v>
      </c>
      <c r="R366" s="11" t="s">
        <v>8313</v>
      </c>
      <c r="S366" s="15">
        <f t="shared" si="26"/>
        <v>41780.859629629631</v>
      </c>
      <c r="T366" s="15">
        <f t="shared" si="27"/>
        <v>41811.165972222225</v>
      </c>
      <c r="U366">
        <f t="shared" si="28"/>
        <v>30.306342592593865</v>
      </c>
      <c r="V366">
        <f t="shared" si="29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 s="10">
        <f t="shared" si="25"/>
        <v>239.94</v>
      </c>
      <c r="Q367" s="11" t="s">
        <v>8308</v>
      </c>
      <c r="R367" s="11" t="s">
        <v>8313</v>
      </c>
      <c r="S367" s="15">
        <f t="shared" si="26"/>
        <v>41668.606469907405</v>
      </c>
      <c r="T367" s="15">
        <f t="shared" si="27"/>
        <v>41698.606469907405</v>
      </c>
      <c r="U367">
        <f t="shared" si="28"/>
        <v>30</v>
      </c>
      <c r="V367">
        <f t="shared" si="29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 s="10">
        <f t="shared" si="25"/>
        <v>287.31</v>
      </c>
      <c r="Q368" s="11" t="s">
        <v>8308</v>
      </c>
      <c r="R368" s="11" t="s">
        <v>8313</v>
      </c>
      <c r="S368" s="15">
        <f t="shared" si="26"/>
        <v>41019.793032407404</v>
      </c>
      <c r="T368" s="15">
        <f t="shared" si="27"/>
        <v>41049.793032407404</v>
      </c>
      <c r="U368">
        <f t="shared" si="28"/>
        <v>30</v>
      </c>
      <c r="V368">
        <f t="shared" si="29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 s="10">
        <f t="shared" si="25"/>
        <v>86.85</v>
      </c>
      <c r="Q369" s="11" t="s">
        <v>8308</v>
      </c>
      <c r="R369" s="11" t="s">
        <v>8313</v>
      </c>
      <c r="S369" s="15">
        <f t="shared" si="26"/>
        <v>41355.577291666668</v>
      </c>
      <c r="T369" s="15">
        <f t="shared" si="27"/>
        <v>41395.207638888889</v>
      </c>
      <c r="U369">
        <f t="shared" si="28"/>
        <v>39.630347222220735</v>
      </c>
      <c r="V369">
        <f t="shared" si="29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 s="10">
        <f t="shared" si="25"/>
        <v>81.849999999999994</v>
      </c>
      <c r="Q370" s="11" t="s">
        <v>8308</v>
      </c>
      <c r="R370" s="11" t="s">
        <v>8313</v>
      </c>
      <c r="S370" s="15">
        <f t="shared" si="26"/>
        <v>42043.605578703704</v>
      </c>
      <c r="T370" s="15">
        <f t="shared" si="27"/>
        <v>42078.563912037032</v>
      </c>
      <c r="U370">
        <f t="shared" si="28"/>
        <v>34.958333333328483</v>
      </c>
      <c r="V370">
        <f t="shared" si="29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 s="10">
        <f t="shared" si="25"/>
        <v>42.87</v>
      </c>
      <c r="Q371" s="11" t="s">
        <v>8308</v>
      </c>
      <c r="R371" s="11" t="s">
        <v>8313</v>
      </c>
      <c r="S371" s="15">
        <f t="shared" si="26"/>
        <v>40893.551724537036</v>
      </c>
      <c r="T371" s="15">
        <f t="shared" si="27"/>
        <v>40923.551724537036</v>
      </c>
      <c r="U371">
        <f t="shared" si="28"/>
        <v>30</v>
      </c>
      <c r="V371">
        <f t="shared" si="29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 s="10">
        <f t="shared" si="25"/>
        <v>709.42</v>
      </c>
      <c r="Q372" s="11" t="s">
        <v>8308</v>
      </c>
      <c r="R372" s="11" t="s">
        <v>8313</v>
      </c>
      <c r="S372" s="15">
        <f t="shared" si="26"/>
        <v>42711.795138888891</v>
      </c>
      <c r="T372" s="15">
        <f t="shared" si="27"/>
        <v>42741.795138888891</v>
      </c>
      <c r="U372">
        <f t="shared" si="28"/>
        <v>30</v>
      </c>
      <c r="V372">
        <f t="shared" si="29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 s="10">
        <f t="shared" si="25"/>
        <v>161.26</v>
      </c>
      <c r="Q373" s="11" t="s">
        <v>8308</v>
      </c>
      <c r="R373" s="11" t="s">
        <v>8313</v>
      </c>
      <c r="S373" s="15">
        <f t="shared" si="26"/>
        <v>41261.767812500002</v>
      </c>
      <c r="T373" s="15">
        <f t="shared" si="27"/>
        <v>41306.767812500002</v>
      </c>
      <c r="U373">
        <f t="shared" si="28"/>
        <v>45</v>
      </c>
      <c r="V373">
        <f t="shared" si="29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 s="10">
        <f t="shared" si="25"/>
        <v>41.78</v>
      </c>
      <c r="Q374" s="11" t="s">
        <v>8308</v>
      </c>
      <c r="R374" s="11" t="s">
        <v>8313</v>
      </c>
      <c r="S374" s="15">
        <f t="shared" si="26"/>
        <v>42425.576898148152</v>
      </c>
      <c r="T374" s="15">
        <f t="shared" si="27"/>
        <v>42465.666666666672</v>
      </c>
      <c r="U374">
        <f t="shared" si="28"/>
        <v>40.089768518519122</v>
      </c>
      <c r="V374">
        <f t="shared" si="29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 s="10">
        <f t="shared" si="25"/>
        <v>89.89</v>
      </c>
      <c r="Q375" s="11" t="s">
        <v>8308</v>
      </c>
      <c r="R375" s="11" t="s">
        <v>8313</v>
      </c>
      <c r="S375" s="15">
        <f t="shared" si="26"/>
        <v>41078.91201388889</v>
      </c>
      <c r="T375" s="15">
        <f t="shared" si="27"/>
        <v>41108.91201388889</v>
      </c>
      <c r="U375">
        <f t="shared" si="28"/>
        <v>30</v>
      </c>
      <c r="V375">
        <f t="shared" si="29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 s="10">
        <f t="shared" si="25"/>
        <v>45.05</v>
      </c>
      <c r="Q376" s="11" t="s">
        <v>8308</v>
      </c>
      <c r="R376" s="11" t="s">
        <v>8313</v>
      </c>
      <c r="S376" s="15">
        <f t="shared" si="26"/>
        <v>40757.889247685183</v>
      </c>
      <c r="T376" s="15">
        <f t="shared" si="27"/>
        <v>40802.889247685183</v>
      </c>
      <c r="U376">
        <f t="shared" si="28"/>
        <v>45</v>
      </c>
      <c r="V376">
        <f t="shared" si="29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 s="10">
        <f t="shared" si="25"/>
        <v>42.86</v>
      </c>
      <c r="Q377" s="11" t="s">
        <v>8308</v>
      </c>
      <c r="R377" s="11" t="s">
        <v>8313</v>
      </c>
      <c r="S377" s="15">
        <f t="shared" si="26"/>
        <v>41657.985081018516</v>
      </c>
      <c r="T377" s="15">
        <f t="shared" si="27"/>
        <v>41699.720833333333</v>
      </c>
      <c r="U377">
        <f t="shared" si="28"/>
        <v>41.735752314816636</v>
      </c>
      <c r="V377">
        <f t="shared" si="29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 s="10">
        <f t="shared" si="25"/>
        <v>54.08</v>
      </c>
      <c r="Q378" s="11" t="s">
        <v>8308</v>
      </c>
      <c r="R378" s="11" t="s">
        <v>8313</v>
      </c>
      <c r="S378" s="15">
        <f t="shared" si="26"/>
        <v>42576.452731481477</v>
      </c>
      <c r="T378" s="15">
        <f t="shared" si="27"/>
        <v>42607.452731481477</v>
      </c>
      <c r="U378">
        <f t="shared" si="28"/>
        <v>31</v>
      </c>
      <c r="V378">
        <f t="shared" si="29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 s="10">
        <f t="shared" si="25"/>
        <v>103.22</v>
      </c>
      <c r="Q379" s="11" t="s">
        <v>8308</v>
      </c>
      <c r="R379" s="11" t="s">
        <v>8313</v>
      </c>
      <c r="S379" s="15">
        <f t="shared" si="26"/>
        <v>42292.250787037032</v>
      </c>
      <c r="T379" s="15">
        <f t="shared" si="27"/>
        <v>42322.292361111111</v>
      </c>
      <c r="U379">
        <f t="shared" si="28"/>
        <v>30.041574074079108</v>
      </c>
      <c r="V379">
        <f t="shared" si="29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 s="10">
        <f t="shared" si="25"/>
        <v>40.4</v>
      </c>
      <c r="Q380" s="11" t="s">
        <v>8308</v>
      </c>
      <c r="R380" s="11" t="s">
        <v>8313</v>
      </c>
      <c r="S380" s="15">
        <f t="shared" si="26"/>
        <v>42370.571851851855</v>
      </c>
      <c r="T380" s="15">
        <f t="shared" si="27"/>
        <v>42394.994444444441</v>
      </c>
      <c r="U380">
        <f t="shared" si="28"/>
        <v>24.422592592585715</v>
      </c>
      <c r="V380">
        <f t="shared" si="29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 s="10">
        <f t="shared" si="25"/>
        <v>116.86</v>
      </c>
      <c r="Q381" s="11" t="s">
        <v>8308</v>
      </c>
      <c r="R381" s="11" t="s">
        <v>8313</v>
      </c>
      <c r="S381" s="15">
        <f t="shared" si="26"/>
        <v>40987.688333333332</v>
      </c>
      <c r="T381" s="15">
        <f t="shared" si="27"/>
        <v>41032.688333333332</v>
      </c>
      <c r="U381">
        <f t="shared" si="28"/>
        <v>45</v>
      </c>
      <c r="V381">
        <f t="shared" si="29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 s="10">
        <f t="shared" si="25"/>
        <v>115.51</v>
      </c>
      <c r="Q382" s="11" t="s">
        <v>8308</v>
      </c>
      <c r="R382" s="11" t="s">
        <v>8313</v>
      </c>
      <c r="S382" s="15">
        <f t="shared" si="26"/>
        <v>42367.719814814816</v>
      </c>
      <c r="T382" s="15">
        <f t="shared" si="27"/>
        <v>42392.719814814816</v>
      </c>
      <c r="U382">
        <f t="shared" si="28"/>
        <v>25</v>
      </c>
      <c r="V382">
        <f t="shared" si="29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 s="10">
        <f t="shared" si="25"/>
        <v>104.31</v>
      </c>
      <c r="Q383" s="11" t="s">
        <v>8308</v>
      </c>
      <c r="R383" s="11" t="s">
        <v>8313</v>
      </c>
      <c r="S383" s="15">
        <f t="shared" si="26"/>
        <v>41085.698113425926</v>
      </c>
      <c r="T383" s="15">
        <f t="shared" si="27"/>
        <v>41120.208333333336</v>
      </c>
      <c r="U383">
        <f t="shared" si="28"/>
        <v>34.510219907409919</v>
      </c>
      <c r="V383">
        <f t="shared" si="29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 s="10">
        <f t="shared" si="25"/>
        <v>69.77</v>
      </c>
      <c r="Q384" s="11" t="s">
        <v>8308</v>
      </c>
      <c r="R384" s="11" t="s">
        <v>8313</v>
      </c>
      <c r="S384" s="15">
        <f t="shared" si="26"/>
        <v>41144.709490740745</v>
      </c>
      <c r="T384" s="15">
        <f t="shared" si="27"/>
        <v>41158.709490740745</v>
      </c>
      <c r="U384">
        <f t="shared" si="28"/>
        <v>14</v>
      </c>
      <c r="V384">
        <f t="shared" si="29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 s="10">
        <f t="shared" si="25"/>
        <v>43.02</v>
      </c>
      <c r="Q385" s="11" t="s">
        <v>8308</v>
      </c>
      <c r="R385" s="11" t="s">
        <v>8313</v>
      </c>
      <c r="S385" s="15">
        <f t="shared" si="26"/>
        <v>41755.117581018516</v>
      </c>
      <c r="T385" s="15">
        <f t="shared" si="27"/>
        <v>41778.117581018516</v>
      </c>
      <c r="U385">
        <f t="shared" si="28"/>
        <v>23</v>
      </c>
      <c r="V385">
        <f t="shared" si="29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 s="10">
        <f t="shared" si="25"/>
        <v>58.54</v>
      </c>
      <c r="Q386" s="11" t="s">
        <v>8308</v>
      </c>
      <c r="R386" s="11" t="s">
        <v>8313</v>
      </c>
      <c r="S386" s="15">
        <f t="shared" si="26"/>
        <v>41980.781793981485</v>
      </c>
      <c r="T386" s="15">
        <f t="shared" si="27"/>
        <v>42010.781793981485</v>
      </c>
      <c r="U386">
        <f t="shared" si="28"/>
        <v>30</v>
      </c>
      <c r="V386">
        <f t="shared" si="29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 s="10">
        <f t="shared" ref="P387:P450" si="30">IFERROR(ROUND(E387/L387,2),0)</f>
        <v>111.8</v>
      </c>
      <c r="Q387" s="11" t="s">
        <v>8308</v>
      </c>
      <c r="R387" s="11" t="s">
        <v>8313</v>
      </c>
      <c r="S387" s="15">
        <f t="shared" ref="S387:S450" si="31">(((J387/60)/60)/24)+DATE(1970,1,1)</f>
        <v>41934.584502314814</v>
      </c>
      <c r="T387" s="15">
        <f t="shared" ref="T387:T450" si="32">(((I387/60)/60)/24)+DATE(1970,1,1)</f>
        <v>41964.626168981486</v>
      </c>
      <c r="U387">
        <f t="shared" ref="U387:U450" si="33">T387-S387</f>
        <v>30.041666666671517</v>
      </c>
      <c r="V387">
        <f t="shared" ref="V387:V450" si="34">YEAR((((J387/60)/60)/24)+DATE(1970,1,1))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 s="10">
        <f t="shared" si="30"/>
        <v>46.23</v>
      </c>
      <c r="Q388" s="11" t="s">
        <v>8308</v>
      </c>
      <c r="R388" s="11" t="s">
        <v>8313</v>
      </c>
      <c r="S388" s="15">
        <f t="shared" si="31"/>
        <v>42211.951284722221</v>
      </c>
      <c r="T388" s="15">
        <f t="shared" si="32"/>
        <v>42226.951284722221</v>
      </c>
      <c r="U388">
        <f t="shared" si="33"/>
        <v>15</v>
      </c>
      <c r="V388">
        <f t="shared" si="34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 s="10">
        <f t="shared" si="30"/>
        <v>144.69</v>
      </c>
      <c r="Q389" s="11" t="s">
        <v>8308</v>
      </c>
      <c r="R389" s="11" t="s">
        <v>8313</v>
      </c>
      <c r="S389" s="15">
        <f t="shared" si="31"/>
        <v>42200.67659722222</v>
      </c>
      <c r="T389" s="15">
        <f t="shared" si="32"/>
        <v>42231.25</v>
      </c>
      <c r="U389">
        <f t="shared" si="33"/>
        <v>30.573402777779847</v>
      </c>
      <c r="V389">
        <f t="shared" si="34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 s="10">
        <f t="shared" si="30"/>
        <v>88.85</v>
      </c>
      <c r="Q390" s="11" t="s">
        <v>8308</v>
      </c>
      <c r="R390" s="11" t="s">
        <v>8313</v>
      </c>
      <c r="S390" s="15">
        <f t="shared" si="31"/>
        <v>42549.076157407413</v>
      </c>
      <c r="T390" s="15">
        <f t="shared" si="32"/>
        <v>42579.076157407413</v>
      </c>
      <c r="U390">
        <f t="shared" si="33"/>
        <v>30</v>
      </c>
      <c r="V390">
        <f t="shared" si="34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 s="10">
        <f t="shared" si="30"/>
        <v>81.75</v>
      </c>
      <c r="Q391" s="11" t="s">
        <v>8308</v>
      </c>
      <c r="R391" s="11" t="s">
        <v>8313</v>
      </c>
      <c r="S391" s="15">
        <f t="shared" si="31"/>
        <v>41674.063078703701</v>
      </c>
      <c r="T391" s="15">
        <f t="shared" si="32"/>
        <v>41705.957638888889</v>
      </c>
      <c r="U391">
        <f t="shared" si="33"/>
        <v>31.894560185188311</v>
      </c>
      <c r="V391">
        <f t="shared" si="34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 s="10">
        <f t="shared" si="30"/>
        <v>71.430000000000007</v>
      </c>
      <c r="Q392" s="11" t="s">
        <v>8308</v>
      </c>
      <c r="R392" s="11" t="s">
        <v>8313</v>
      </c>
      <c r="S392" s="15">
        <f t="shared" si="31"/>
        <v>42112.036712962959</v>
      </c>
      <c r="T392" s="15">
        <f t="shared" si="32"/>
        <v>42132.036712962959</v>
      </c>
      <c r="U392">
        <f t="shared" si="33"/>
        <v>20</v>
      </c>
      <c r="V392">
        <f t="shared" si="34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 s="10">
        <f t="shared" si="30"/>
        <v>104.26</v>
      </c>
      <c r="Q393" s="11" t="s">
        <v>8308</v>
      </c>
      <c r="R393" s="11" t="s">
        <v>8313</v>
      </c>
      <c r="S393" s="15">
        <f t="shared" si="31"/>
        <v>40865.042256944449</v>
      </c>
      <c r="T393" s="15">
        <f t="shared" si="32"/>
        <v>40895.040972222225</v>
      </c>
      <c r="U393">
        <f t="shared" si="33"/>
        <v>29.998715277775773</v>
      </c>
      <c r="V393">
        <f t="shared" si="34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 s="10">
        <f t="shared" si="30"/>
        <v>90.62</v>
      </c>
      <c r="Q394" s="11" t="s">
        <v>8308</v>
      </c>
      <c r="R394" s="11" t="s">
        <v>8313</v>
      </c>
      <c r="S394" s="15">
        <f t="shared" si="31"/>
        <v>40763.717256944445</v>
      </c>
      <c r="T394" s="15">
        <f t="shared" si="32"/>
        <v>40794.125</v>
      </c>
      <c r="U394">
        <f t="shared" si="33"/>
        <v>30.407743055555329</v>
      </c>
      <c r="V394">
        <f t="shared" si="34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 s="10">
        <f t="shared" si="30"/>
        <v>157.33000000000001</v>
      </c>
      <c r="Q395" s="11" t="s">
        <v>8308</v>
      </c>
      <c r="R395" s="11" t="s">
        <v>8313</v>
      </c>
      <c r="S395" s="15">
        <f t="shared" si="31"/>
        <v>41526.708935185183</v>
      </c>
      <c r="T395" s="15">
        <f t="shared" si="32"/>
        <v>41557.708935185183</v>
      </c>
      <c r="U395">
        <f t="shared" si="33"/>
        <v>31</v>
      </c>
      <c r="V395">
        <f t="shared" si="34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 s="10">
        <f t="shared" si="30"/>
        <v>105.18</v>
      </c>
      <c r="Q396" s="11" t="s">
        <v>8308</v>
      </c>
      <c r="R396" s="11" t="s">
        <v>8313</v>
      </c>
      <c r="S396" s="15">
        <f t="shared" si="31"/>
        <v>42417.818078703705</v>
      </c>
      <c r="T396" s="15">
        <f t="shared" si="32"/>
        <v>42477.776412037041</v>
      </c>
      <c r="U396">
        <f t="shared" si="33"/>
        <v>59.958333333335759</v>
      </c>
      <c r="V396">
        <f t="shared" si="34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 s="10">
        <f t="shared" si="30"/>
        <v>58.72</v>
      </c>
      <c r="Q397" s="11" t="s">
        <v>8308</v>
      </c>
      <c r="R397" s="11" t="s">
        <v>8313</v>
      </c>
      <c r="S397" s="15">
        <f t="shared" si="31"/>
        <v>40990.909259259257</v>
      </c>
      <c r="T397" s="15">
        <f t="shared" si="32"/>
        <v>41026.897222222222</v>
      </c>
      <c r="U397">
        <f t="shared" si="33"/>
        <v>35.987962962964957</v>
      </c>
      <c r="V397">
        <f t="shared" si="34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 s="10">
        <f t="shared" si="30"/>
        <v>81.63</v>
      </c>
      <c r="Q398" s="11" t="s">
        <v>8308</v>
      </c>
      <c r="R398" s="11" t="s">
        <v>8313</v>
      </c>
      <c r="S398" s="15">
        <f t="shared" si="31"/>
        <v>41082.564884259256</v>
      </c>
      <c r="T398" s="15">
        <f t="shared" si="32"/>
        <v>41097.564884259256</v>
      </c>
      <c r="U398">
        <f t="shared" si="33"/>
        <v>15</v>
      </c>
      <c r="V398">
        <f t="shared" si="34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 s="10">
        <f t="shared" si="30"/>
        <v>56.46</v>
      </c>
      <c r="Q399" s="11" t="s">
        <v>8308</v>
      </c>
      <c r="R399" s="11" t="s">
        <v>8313</v>
      </c>
      <c r="S399" s="15">
        <f t="shared" si="31"/>
        <v>40379.776435185187</v>
      </c>
      <c r="T399" s="15">
        <f t="shared" si="32"/>
        <v>40422.155555555553</v>
      </c>
      <c r="U399">
        <f t="shared" si="33"/>
        <v>42.379120370365854</v>
      </c>
      <c r="V399">
        <f t="shared" si="34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 s="10">
        <f t="shared" si="30"/>
        <v>140.1</v>
      </c>
      <c r="Q400" s="11" t="s">
        <v>8308</v>
      </c>
      <c r="R400" s="11" t="s">
        <v>8313</v>
      </c>
      <c r="S400" s="15">
        <f t="shared" si="31"/>
        <v>42078.793124999997</v>
      </c>
      <c r="T400" s="15">
        <f t="shared" si="32"/>
        <v>42123.793124999997</v>
      </c>
      <c r="U400">
        <f t="shared" si="33"/>
        <v>45</v>
      </c>
      <c r="V400">
        <f t="shared" si="34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 s="10">
        <f t="shared" si="30"/>
        <v>224.85</v>
      </c>
      <c r="Q401" s="11" t="s">
        <v>8308</v>
      </c>
      <c r="R401" s="11" t="s">
        <v>8313</v>
      </c>
      <c r="S401" s="15">
        <f t="shared" si="31"/>
        <v>42687.875775462962</v>
      </c>
      <c r="T401" s="15">
        <f t="shared" si="32"/>
        <v>42718.5</v>
      </c>
      <c r="U401">
        <f t="shared" si="33"/>
        <v>30.624224537037662</v>
      </c>
      <c r="V401">
        <f t="shared" si="34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 s="10">
        <f t="shared" si="30"/>
        <v>181.13</v>
      </c>
      <c r="Q402" s="11" t="s">
        <v>8308</v>
      </c>
      <c r="R402" s="11" t="s">
        <v>8313</v>
      </c>
      <c r="S402" s="15">
        <f t="shared" si="31"/>
        <v>41745.635960648149</v>
      </c>
      <c r="T402" s="15">
        <f t="shared" si="32"/>
        <v>41776.145833333336</v>
      </c>
      <c r="U402">
        <f t="shared" si="33"/>
        <v>30.509872685186565</v>
      </c>
      <c r="V402">
        <f t="shared" si="34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 s="10">
        <f t="shared" si="30"/>
        <v>711.04</v>
      </c>
      <c r="Q403" s="11" t="s">
        <v>8308</v>
      </c>
      <c r="R403" s="11" t="s">
        <v>8313</v>
      </c>
      <c r="S403" s="15">
        <f t="shared" si="31"/>
        <v>40732.842245370368</v>
      </c>
      <c r="T403" s="15">
        <f t="shared" si="32"/>
        <v>40762.842245370368</v>
      </c>
      <c r="U403">
        <f t="shared" si="33"/>
        <v>30</v>
      </c>
      <c r="V403">
        <f t="shared" si="34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 s="10">
        <f t="shared" si="30"/>
        <v>65.88</v>
      </c>
      <c r="Q404" s="11" t="s">
        <v>8308</v>
      </c>
      <c r="R404" s="11" t="s">
        <v>8313</v>
      </c>
      <c r="S404" s="15">
        <f t="shared" si="31"/>
        <v>42292.539548611108</v>
      </c>
      <c r="T404" s="15">
        <f t="shared" si="32"/>
        <v>42313.58121527778</v>
      </c>
      <c r="U404">
        <f t="shared" si="33"/>
        <v>21.041666666671517</v>
      </c>
      <c r="V404">
        <f t="shared" si="34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 s="10">
        <f t="shared" si="30"/>
        <v>75.19</v>
      </c>
      <c r="Q405" s="11" t="s">
        <v>8308</v>
      </c>
      <c r="R405" s="11" t="s">
        <v>8313</v>
      </c>
      <c r="S405" s="15">
        <f t="shared" si="31"/>
        <v>40718.310659722221</v>
      </c>
      <c r="T405" s="15">
        <f t="shared" si="32"/>
        <v>40765.297222222223</v>
      </c>
      <c r="U405">
        <f t="shared" si="33"/>
        <v>46.986562500002037</v>
      </c>
      <c r="V405">
        <f t="shared" si="34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 s="10">
        <f t="shared" si="30"/>
        <v>133.13999999999999</v>
      </c>
      <c r="Q406" s="11" t="s">
        <v>8308</v>
      </c>
      <c r="R406" s="11" t="s">
        <v>8313</v>
      </c>
      <c r="S406" s="15">
        <f t="shared" si="31"/>
        <v>41646.628032407411</v>
      </c>
      <c r="T406" s="15">
        <f t="shared" si="32"/>
        <v>41675.961111111108</v>
      </c>
      <c r="U406">
        <f t="shared" si="33"/>
        <v>29.333078703697538</v>
      </c>
      <c r="V406">
        <f t="shared" si="34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 s="10">
        <f t="shared" si="30"/>
        <v>55.2</v>
      </c>
      <c r="Q407" s="11" t="s">
        <v>8308</v>
      </c>
      <c r="R407" s="11" t="s">
        <v>8313</v>
      </c>
      <c r="S407" s="15">
        <f t="shared" si="31"/>
        <v>41674.08494212963</v>
      </c>
      <c r="T407" s="15">
        <f t="shared" si="32"/>
        <v>41704.08494212963</v>
      </c>
      <c r="U407">
        <f t="shared" si="33"/>
        <v>30</v>
      </c>
      <c r="V407">
        <f t="shared" si="34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 s="10">
        <f t="shared" si="30"/>
        <v>86.16</v>
      </c>
      <c r="Q408" s="11" t="s">
        <v>8308</v>
      </c>
      <c r="R408" s="11" t="s">
        <v>8313</v>
      </c>
      <c r="S408" s="15">
        <f t="shared" si="31"/>
        <v>40638.162465277775</v>
      </c>
      <c r="T408" s="15">
        <f t="shared" si="32"/>
        <v>40672.249305555553</v>
      </c>
      <c r="U408">
        <f t="shared" si="33"/>
        <v>34.08684027777781</v>
      </c>
      <c r="V408">
        <f t="shared" si="34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 s="10">
        <f t="shared" si="30"/>
        <v>92.32</v>
      </c>
      <c r="Q409" s="11" t="s">
        <v>8308</v>
      </c>
      <c r="R409" s="11" t="s">
        <v>8313</v>
      </c>
      <c r="S409" s="15">
        <f t="shared" si="31"/>
        <v>40806.870949074073</v>
      </c>
      <c r="T409" s="15">
        <f t="shared" si="32"/>
        <v>40866.912615740745</v>
      </c>
      <c r="U409">
        <f t="shared" si="33"/>
        <v>60.041666666671517</v>
      </c>
      <c r="V409">
        <f t="shared" si="34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 s="10">
        <f t="shared" si="30"/>
        <v>160.16</v>
      </c>
      <c r="Q410" s="11" t="s">
        <v>8308</v>
      </c>
      <c r="R410" s="11" t="s">
        <v>8313</v>
      </c>
      <c r="S410" s="15">
        <f t="shared" si="31"/>
        <v>41543.735995370371</v>
      </c>
      <c r="T410" s="15">
        <f t="shared" si="32"/>
        <v>41583.777662037035</v>
      </c>
      <c r="U410">
        <f t="shared" si="33"/>
        <v>40.041666666664241</v>
      </c>
      <c r="V410">
        <f t="shared" si="34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 s="10">
        <f t="shared" si="30"/>
        <v>45.6</v>
      </c>
      <c r="Q411" s="11" t="s">
        <v>8308</v>
      </c>
      <c r="R411" s="11" t="s">
        <v>8313</v>
      </c>
      <c r="S411" s="15">
        <f t="shared" si="31"/>
        <v>42543.862777777773</v>
      </c>
      <c r="T411" s="15">
        <f t="shared" si="32"/>
        <v>42573.862777777773</v>
      </c>
      <c r="U411">
        <f t="shared" si="33"/>
        <v>30</v>
      </c>
      <c r="V411">
        <f t="shared" si="34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 s="10">
        <f t="shared" si="30"/>
        <v>183.29</v>
      </c>
      <c r="Q412" s="11" t="s">
        <v>8308</v>
      </c>
      <c r="R412" s="11" t="s">
        <v>8313</v>
      </c>
      <c r="S412" s="15">
        <f t="shared" si="31"/>
        <v>42113.981446759266</v>
      </c>
      <c r="T412" s="15">
        <f t="shared" si="32"/>
        <v>42173.981446759266</v>
      </c>
      <c r="U412">
        <f t="shared" si="33"/>
        <v>60</v>
      </c>
      <c r="V412">
        <f t="shared" si="34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 s="10">
        <f t="shared" si="30"/>
        <v>125.79</v>
      </c>
      <c r="Q413" s="11" t="s">
        <v>8308</v>
      </c>
      <c r="R413" s="11" t="s">
        <v>8313</v>
      </c>
      <c r="S413" s="15">
        <f t="shared" si="31"/>
        <v>41598.17597222222</v>
      </c>
      <c r="T413" s="15">
        <f t="shared" si="32"/>
        <v>41630.208333333336</v>
      </c>
      <c r="U413">
        <f t="shared" si="33"/>
        <v>32.032361111116188</v>
      </c>
      <c r="V413">
        <f t="shared" si="34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 s="10">
        <f t="shared" si="30"/>
        <v>57.65</v>
      </c>
      <c r="Q414" s="11" t="s">
        <v>8308</v>
      </c>
      <c r="R414" s="11" t="s">
        <v>8313</v>
      </c>
      <c r="S414" s="15">
        <f t="shared" si="31"/>
        <v>41099.742800925924</v>
      </c>
      <c r="T414" s="15">
        <f t="shared" si="32"/>
        <v>41115.742800925924</v>
      </c>
      <c r="U414">
        <f t="shared" si="33"/>
        <v>16</v>
      </c>
      <c r="V414">
        <f t="shared" si="34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 s="10">
        <f t="shared" si="30"/>
        <v>78.66</v>
      </c>
      <c r="Q415" s="11" t="s">
        <v>8308</v>
      </c>
      <c r="R415" s="11" t="s">
        <v>8313</v>
      </c>
      <c r="S415" s="15">
        <f t="shared" si="31"/>
        <v>41079.877442129626</v>
      </c>
      <c r="T415" s="15">
        <f t="shared" si="32"/>
        <v>41109.877442129626</v>
      </c>
      <c r="U415">
        <f t="shared" si="33"/>
        <v>30</v>
      </c>
      <c r="V415">
        <f t="shared" si="34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 s="10">
        <f t="shared" si="30"/>
        <v>91.48</v>
      </c>
      <c r="Q416" s="11" t="s">
        <v>8308</v>
      </c>
      <c r="R416" s="11" t="s">
        <v>8313</v>
      </c>
      <c r="S416" s="15">
        <f t="shared" si="31"/>
        <v>41529.063252314816</v>
      </c>
      <c r="T416" s="15">
        <f t="shared" si="32"/>
        <v>41559.063252314816</v>
      </c>
      <c r="U416">
        <f t="shared" si="33"/>
        <v>30</v>
      </c>
      <c r="V416">
        <f t="shared" si="34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 s="10">
        <f t="shared" si="30"/>
        <v>68.099999999999994</v>
      </c>
      <c r="Q417" s="11" t="s">
        <v>8308</v>
      </c>
      <c r="R417" s="11" t="s">
        <v>8313</v>
      </c>
      <c r="S417" s="15">
        <f t="shared" si="31"/>
        <v>41904.851875</v>
      </c>
      <c r="T417" s="15">
        <f t="shared" si="32"/>
        <v>41929.5</v>
      </c>
      <c r="U417">
        <f t="shared" si="33"/>
        <v>24.648124999999709</v>
      </c>
      <c r="V417">
        <f t="shared" si="34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 s="10">
        <f t="shared" si="30"/>
        <v>48.09</v>
      </c>
      <c r="Q418" s="11" t="s">
        <v>8308</v>
      </c>
      <c r="R418" s="11" t="s">
        <v>8313</v>
      </c>
      <c r="S418" s="15">
        <f t="shared" si="31"/>
        <v>41648.396192129629</v>
      </c>
      <c r="T418" s="15">
        <f t="shared" si="32"/>
        <v>41678.396192129629</v>
      </c>
      <c r="U418">
        <f t="shared" si="33"/>
        <v>30</v>
      </c>
      <c r="V418">
        <f t="shared" si="34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 s="10">
        <f t="shared" si="30"/>
        <v>202.42</v>
      </c>
      <c r="Q419" s="11" t="s">
        <v>8308</v>
      </c>
      <c r="R419" s="11" t="s">
        <v>8313</v>
      </c>
      <c r="S419" s="15">
        <f t="shared" si="31"/>
        <v>41360.970601851855</v>
      </c>
      <c r="T419" s="15">
        <f t="shared" si="32"/>
        <v>41372.189583333333</v>
      </c>
      <c r="U419">
        <f t="shared" si="33"/>
        <v>11.218981481477385</v>
      </c>
      <c r="V419">
        <f t="shared" si="34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 s="10">
        <f t="shared" si="30"/>
        <v>216.75</v>
      </c>
      <c r="Q420" s="11" t="s">
        <v>8308</v>
      </c>
      <c r="R420" s="11" t="s">
        <v>8313</v>
      </c>
      <c r="S420" s="15">
        <f t="shared" si="31"/>
        <v>42178.282372685186</v>
      </c>
      <c r="T420" s="15">
        <f t="shared" si="32"/>
        <v>42208.282372685186</v>
      </c>
      <c r="U420">
        <f t="shared" si="33"/>
        <v>30</v>
      </c>
      <c r="V420">
        <f t="shared" si="34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 s="10">
        <f t="shared" si="30"/>
        <v>110.07</v>
      </c>
      <c r="Q421" s="11" t="s">
        <v>8308</v>
      </c>
      <c r="R421" s="11" t="s">
        <v>8313</v>
      </c>
      <c r="S421" s="15">
        <f t="shared" si="31"/>
        <v>41394.842442129629</v>
      </c>
      <c r="T421" s="15">
        <f t="shared" si="32"/>
        <v>41454.842442129629</v>
      </c>
      <c r="U421">
        <f t="shared" si="33"/>
        <v>60</v>
      </c>
      <c r="V421">
        <f t="shared" si="34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 s="10">
        <f t="shared" si="30"/>
        <v>4.83</v>
      </c>
      <c r="Q422" s="11" t="s">
        <v>8308</v>
      </c>
      <c r="R422" s="11" t="s">
        <v>8314</v>
      </c>
      <c r="S422" s="15">
        <f t="shared" si="31"/>
        <v>41682.23646990741</v>
      </c>
      <c r="T422" s="15">
        <f t="shared" si="32"/>
        <v>41712.194803240738</v>
      </c>
      <c r="U422">
        <f t="shared" si="33"/>
        <v>29.958333333328483</v>
      </c>
      <c r="V422">
        <f t="shared" si="34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 s="10">
        <f t="shared" si="30"/>
        <v>50.17</v>
      </c>
      <c r="Q423" s="11" t="s">
        <v>8308</v>
      </c>
      <c r="R423" s="11" t="s">
        <v>8314</v>
      </c>
      <c r="S423" s="15">
        <f t="shared" si="31"/>
        <v>42177.491388888884</v>
      </c>
      <c r="T423" s="15">
        <f t="shared" si="32"/>
        <v>42237.491388888884</v>
      </c>
      <c r="U423">
        <f t="shared" si="33"/>
        <v>60</v>
      </c>
      <c r="V423">
        <f t="shared" si="34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 s="10">
        <f t="shared" si="30"/>
        <v>35.83</v>
      </c>
      <c r="Q424" s="11" t="s">
        <v>8308</v>
      </c>
      <c r="R424" s="11" t="s">
        <v>8314</v>
      </c>
      <c r="S424" s="15">
        <f t="shared" si="31"/>
        <v>41863.260381944441</v>
      </c>
      <c r="T424" s="15">
        <f t="shared" si="32"/>
        <v>41893.260381944441</v>
      </c>
      <c r="U424">
        <f t="shared" si="33"/>
        <v>30</v>
      </c>
      <c r="V424">
        <f t="shared" si="34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 s="10">
        <f t="shared" si="30"/>
        <v>11.77</v>
      </c>
      <c r="Q425" s="11" t="s">
        <v>8308</v>
      </c>
      <c r="R425" s="11" t="s">
        <v>8314</v>
      </c>
      <c r="S425" s="15">
        <f t="shared" si="31"/>
        <v>41400.92627314815</v>
      </c>
      <c r="T425" s="15">
        <f t="shared" si="32"/>
        <v>41430.92627314815</v>
      </c>
      <c r="U425">
        <f t="shared" si="33"/>
        <v>30</v>
      </c>
      <c r="V425">
        <f t="shared" si="34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 s="10">
        <f t="shared" si="30"/>
        <v>40.78</v>
      </c>
      <c r="Q426" s="11" t="s">
        <v>8308</v>
      </c>
      <c r="R426" s="11" t="s">
        <v>8314</v>
      </c>
      <c r="S426" s="15">
        <f t="shared" si="31"/>
        <v>40934.376145833332</v>
      </c>
      <c r="T426" s="15">
        <f t="shared" si="32"/>
        <v>40994.334479166668</v>
      </c>
      <c r="U426">
        <f t="shared" si="33"/>
        <v>59.958333333335759</v>
      </c>
      <c r="V426">
        <f t="shared" si="34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 s="10">
        <f t="shared" si="30"/>
        <v>3</v>
      </c>
      <c r="Q427" s="11" t="s">
        <v>8308</v>
      </c>
      <c r="R427" s="11" t="s">
        <v>8314</v>
      </c>
      <c r="S427" s="15">
        <f t="shared" si="31"/>
        <v>42275.861157407402</v>
      </c>
      <c r="T427" s="15">
        <f t="shared" si="32"/>
        <v>42335.902824074074</v>
      </c>
      <c r="U427">
        <f t="shared" si="33"/>
        <v>60.041666666671517</v>
      </c>
      <c r="V427">
        <f t="shared" si="34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 s="10">
        <f t="shared" si="30"/>
        <v>16.63</v>
      </c>
      <c r="Q428" s="11" t="s">
        <v>8308</v>
      </c>
      <c r="R428" s="11" t="s">
        <v>8314</v>
      </c>
      <c r="S428" s="15">
        <f t="shared" si="31"/>
        <v>42400.711967592593</v>
      </c>
      <c r="T428" s="15">
        <f t="shared" si="32"/>
        <v>42430.711967592593</v>
      </c>
      <c r="U428">
        <f t="shared" si="33"/>
        <v>30</v>
      </c>
      <c r="V428">
        <f t="shared" si="34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 s="10">
        <f t="shared" si="30"/>
        <v>0</v>
      </c>
      <c r="Q429" s="11" t="s">
        <v>8308</v>
      </c>
      <c r="R429" s="11" t="s">
        <v>8314</v>
      </c>
      <c r="S429" s="15">
        <f t="shared" si="31"/>
        <v>42285.909027777772</v>
      </c>
      <c r="T429" s="15">
        <f t="shared" si="32"/>
        <v>42299.790972222225</v>
      </c>
      <c r="U429">
        <f t="shared" si="33"/>
        <v>13.881944444452529</v>
      </c>
      <c r="V429">
        <f t="shared" si="34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 s="10">
        <f t="shared" si="30"/>
        <v>52</v>
      </c>
      <c r="Q430" s="11" t="s">
        <v>8308</v>
      </c>
      <c r="R430" s="11" t="s">
        <v>8314</v>
      </c>
      <c r="S430" s="15">
        <f t="shared" si="31"/>
        <v>41778.766724537039</v>
      </c>
      <c r="T430" s="15">
        <f t="shared" si="32"/>
        <v>41806.916666666664</v>
      </c>
      <c r="U430">
        <f t="shared" si="33"/>
        <v>28.149942129624833</v>
      </c>
      <c r="V430">
        <f t="shared" si="34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 s="10">
        <f t="shared" si="30"/>
        <v>0</v>
      </c>
      <c r="Q431" s="11" t="s">
        <v>8308</v>
      </c>
      <c r="R431" s="11" t="s">
        <v>8314</v>
      </c>
      <c r="S431" s="15">
        <f t="shared" si="31"/>
        <v>40070.901412037041</v>
      </c>
      <c r="T431" s="15">
        <f t="shared" si="32"/>
        <v>40144.207638888889</v>
      </c>
      <c r="U431">
        <f t="shared" si="33"/>
        <v>73.306226851847896</v>
      </c>
      <c r="V431">
        <f t="shared" si="34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 s="10">
        <f t="shared" si="30"/>
        <v>4.8</v>
      </c>
      <c r="Q432" s="11" t="s">
        <v>8308</v>
      </c>
      <c r="R432" s="11" t="s">
        <v>8314</v>
      </c>
      <c r="S432" s="15">
        <f t="shared" si="31"/>
        <v>41513.107256944444</v>
      </c>
      <c r="T432" s="15">
        <f t="shared" si="32"/>
        <v>41528.107256944444</v>
      </c>
      <c r="U432">
        <f t="shared" si="33"/>
        <v>15</v>
      </c>
      <c r="V432">
        <f t="shared" si="34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 s="10">
        <f t="shared" si="30"/>
        <v>51.88</v>
      </c>
      <c r="Q433" s="11" t="s">
        <v>8308</v>
      </c>
      <c r="R433" s="11" t="s">
        <v>8314</v>
      </c>
      <c r="S433" s="15">
        <f t="shared" si="31"/>
        <v>42526.871331018512</v>
      </c>
      <c r="T433" s="15">
        <f t="shared" si="32"/>
        <v>42556.871331018512</v>
      </c>
      <c r="U433">
        <f t="shared" si="33"/>
        <v>30</v>
      </c>
      <c r="V433">
        <f t="shared" si="34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 s="10">
        <f t="shared" si="30"/>
        <v>71.25</v>
      </c>
      <c r="Q434" s="11" t="s">
        <v>8308</v>
      </c>
      <c r="R434" s="11" t="s">
        <v>8314</v>
      </c>
      <c r="S434" s="15">
        <f t="shared" si="31"/>
        <v>42238.726631944446</v>
      </c>
      <c r="T434" s="15">
        <f t="shared" si="32"/>
        <v>42298.726631944446</v>
      </c>
      <c r="U434">
        <f t="shared" si="33"/>
        <v>60</v>
      </c>
      <c r="V434">
        <f t="shared" si="34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 s="10">
        <f t="shared" si="30"/>
        <v>0</v>
      </c>
      <c r="Q435" s="11" t="s">
        <v>8308</v>
      </c>
      <c r="R435" s="11" t="s">
        <v>8314</v>
      </c>
      <c r="S435" s="15">
        <f t="shared" si="31"/>
        <v>42228.629884259266</v>
      </c>
      <c r="T435" s="15">
        <f t="shared" si="32"/>
        <v>42288.629884259266</v>
      </c>
      <c r="U435">
        <f t="shared" si="33"/>
        <v>60</v>
      </c>
      <c r="V435">
        <f t="shared" si="34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 s="10">
        <f t="shared" si="30"/>
        <v>62.5</v>
      </c>
      <c r="Q436" s="11" t="s">
        <v>8308</v>
      </c>
      <c r="R436" s="11" t="s">
        <v>8314</v>
      </c>
      <c r="S436" s="15">
        <f t="shared" si="31"/>
        <v>41576.834513888891</v>
      </c>
      <c r="T436" s="15">
        <f t="shared" si="32"/>
        <v>41609.876180555555</v>
      </c>
      <c r="U436">
        <f t="shared" si="33"/>
        <v>33.041666666664241</v>
      </c>
      <c r="V436">
        <f t="shared" si="34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 s="10">
        <f t="shared" si="30"/>
        <v>1</v>
      </c>
      <c r="Q437" s="11" t="s">
        <v>8308</v>
      </c>
      <c r="R437" s="11" t="s">
        <v>8314</v>
      </c>
      <c r="S437" s="15">
        <f t="shared" si="31"/>
        <v>41500.747453703705</v>
      </c>
      <c r="T437" s="15">
        <f t="shared" si="32"/>
        <v>41530.747453703705</v>
      </c>
      <c r="U437">
        <f t="shared" si="33"/>
        <v>30</v>
      </c>
      <c r="V437">
        <f t="shared" si="34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 s="10">
        <f t="shared" si="30"/>
        <v>0</v>
      </c>
      <c r="Q438" s="11" t="s">
        <v>8308</v>
      </c>
      <c r="R438" s="11" t="s">
        <v>8314</v>
      </c>
      <c r="S438" s="15">
        <f t="shared" si="31"/>
        <v>41456.36241898148</v>
      </c>
      <c r="T438" s="15">
        <f t="shared" si="32"/>
        <v>41486.36241898148</v>
      </c>
      <c r="U438">
        <f t="shared" si="33"/>
        <v>30</v>
      </c>
      <c r="V438">
        <f t="shared" si="34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 s="10">
        <f t="shared" si="30"/>
        <v>0</v>
      </c>
      <c r="Q439" s="11" t="s">
        <v>8308</v>
      </c>
      <c r="R439" s="11" t="s">
        <v>8314</v>
      </c>
      <c r="S439" s="15">
        <f t="shared" si="31"/>
        <v>42591.31858796296</v>
      </c>
      <c r="T439" s="15">
        <f t="shared" si="32"/>
        <v>42651.31858796296</v>
      </c>
      <c r="U439">
        <f t="shared" si="33"/>
        <v>60</v>
      </c>
      <c r="V439">
        <f t="shared" si="34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 s="10">
        <f t="shared" si="30"/>
        <v>170.55</v>
      </c>
      <c r="Q440" s="11" t="s">
        <v>8308</v>
      </c>
      <c r="R440" s="11" t="s">
        <v>8314</v>
      </c>
      <c r="S440" s="15">
        <f t="shared" si="31"/>
        <v>42296.261087962965</v>
      </c>
      <c r="T440" s="15">
        <f t="shared" si="32"/>
        <v>42326.302754629629</v>
      </c>
      <c r="U440">
        <f t="shared" si="33"/>
        <v>30.041666666664241</v>
      </c>
      <c r="V440">
        <f t="shared" si="34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 s="10">
        <f t="shared" si="30"/>
        <v>0</v>
      </c>
      <c r="Q441" s="11" t="s">
        <v>8308</v>
      </c>
      <c r="R441" s="11" t="s">
        <v>8314</v>
      </c>
      <c r="S441" s="15">
        <f t="shared" si="31"/>
        <v>41919.761782407404</v>
      </c>
      <c r="T441" s="15">
        <f t="shared" si="32"/>
        <v>41929.761782407404</v>
      </c>
      <c r="U441">
        <f t="shared" si="33"/>
        <v>10</v>
      </c>
      <c r="V441">
        <f t="shared" si="34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 s="10">
        <f t="shared" si="30"/>
        <v>5</v>
      </c>
      <c r="Q442" s="11" t="s">
        <v>8308</v>
      </c>
      <c r="R442" s="11" t="s">
        <v>8314</v>
      </c>
      <c r="S442" s="15">
        <f t="shared" si="31"/>
        <v>42423.985567129625</v>
      </c>
      <c r="T442" s="15">
        <f t="shared" si="32"/>
        <v>42453.943900462968</v>
      </c>
      <c r="U442">
        <f t="shared" si="33"/>
        <v>29.958333333343035</v>
      </c>
      <c r="V442">
        <f t="shared" si="34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 s="10">
        <f t="shared" si="30"/>
        <v>0</v>
      </c>
      <c r="Q443" s="11" t="s">
        <v>8308</v>
      </c>
      <c r="R443" s="11" t="s">
        <v>8314</v>
      </c>
      <c r="S443" s="15">
        <f t="shared" si="31"/>
        <v>41550.793935185182</v>
      </c>
      <c r="T443" s="15">
        <f t="shared" si="32"/>
        <v>41580.793935185182</v>
      </c>
      <c r="U443">
        <f t="shared" si="33"/>
        <v>30</v>
      </c>
      <c r="V443">
        <f t="shared" si="34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 s="10">
        <f t="shared" si="30"/>
        <v>393.59</v>
      </c>
      <c r="Q444" s="11" t="s">
        <v>8308</v>
      </c>
      <c r="R444" s="11" t="s">
        <v>8314</v>
      </c>
      <c r="S444" s="15">
        <f t="shared" si="31"/>
        <v>42024.888692129629</v>
      </c>
      <c r="T444" s="15">
        <f t="shared" si="32"/>
        <v>42054.888692129629</v>
      </c>
      <c r="U444">
        <f t="shared" si="33"/>
        <v>30</v>
      </c>
      <c r="V444">
        <f t="shared" si="34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 s="10">
        <f t="shared" si="30"/>
        <v>5</v>
      </c>
      <c r="Q445" s="11" t="s">
        <v>8308</v>
      </c>
      <c r="R445" s="11" t="s">
        <v>8314</v>
      </c>
      <c r="S445" s="15">
        <f t="shared" si="31"/>
        <v>41650.015057870369</v>
      </c>
      <c r="T445" s="15">
        <f t="shared" si="32"/>
        <v>41680.015057870369</v>
      </c>
      <c r="U445">
        <f t="shared" si="33"/>
        <v>30</v>
      </c>
      <c r="V445">
        <f t="shared" si="34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 s="10">
        <f t="shared" si="30"/>
        <v>50</v>
      </c>
      <c r="Q446" s="11" t="s">
        <v>8308</v>
      </c>
      <c r="R446" s="11" t="s">
        <v>8314</v>
      </c>
      <c r="S446" s="15">
        <f t="shared" si="31"/>
        <v>40894.906956018516</v>
      </c>
      <c r="T446" s="15">
        <f t="shared" si="32"/>
        <v>40954.906956018516</v>
      </c>
      <c r="U446">
        <f t="shared" si="33"/>
        <v>60</v>
      </c>
      <c r="V446">
        <f t="shared" si="34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 s="10">
        <f t="shared" si="30"/>
        <v>1</v>
      </c>
      <c r="Q447" s="11" t="s">
        <v>8308</v>
      </c>
      <c r="R447" s="11" t="s">
        <v>8314</v>
      </c>
      <c r="S447" s="15">
        <f t="shared" si="31"/>
        <v>42130.335358796292</v>
      </c>
      <c r="T447" s="15">
        <f t="shared" si="32"/>
        <v>42145.335358796292</v>
      </c>
      <c r="U447">
        <f t="shared" si="33"/>
        <v>15</v>
      </c>
      <c r="V447">
        <f t="shared" si="34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 s="10">
        <f t="shared" si="30"/>
        <v>47.88</v>
      </c>
      <c r="Q448" s="11" t="s">
        <v>8308</v>
      </c>
      <c r="R448" s="11" t="s">
        <v>8314</v>
      </c>
      <c r="S448" s="15">
        <f t="shared" si="31"/>
        <v>42037.083564814813</v>
      </c>
      <c r="T448" s="15">
        <f t="shared" si="32"/>
        <v>42067.083564814813</v>
      </c>
      <c r="U448">
        <f t="shared" si="33"/>
        <v>30</v>
      </c>
      <c r="V448">
        <f t="shared" si="34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 s="10">
        <f t="shared" si="30"/>
        <v>5</v>
      </c>
      <c r="Q449" s="11" t="s">
        <v>8308</v>
      </c>
      <c r="R449" s="11" t="s">
        <v>8314</v>
      </c>
      <c r="S449" s="15">
        <f t="shared" si="31"/>
        <v>41331.555127314816</v>
      </c>
      <c r="T449" s="15">
        <f t="shared" si="32"/>
        <v>41356.513460648144</v>
      </c>
      <c r="U449">
        <f t="shared" si="33"/>
        <v>24.958333333328483</v>
      </c>
      <c r="V449">
        <f t="shared" si="34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 s="10">
        <f t="shared" si="30"/>
        <v>20.5</v>
      </c>
      <c r="Q450" s="11" t="s">
        <v>8308</v>
      </c>
      <c r="R450" s="11" t="s">
        <v>8314</v>
      </c>
      <c r="S450" s="15">
        <f t="shared" si="31"/>
        <v>41753.758043981477</v>
      </c>
      <c r="T450" s="15">
        <f t="shared" si="32"/>
        <v>41773.758043981477</v>
      </c>
      <c r="U450">
        <f t="shared" si="33"/>
        <v>20</v>
      </c>
      <c r="V450">
        <f t="shared" si="34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 s="10">
        <f t="shared" ref="P451:P514" si="35">IFERROR(ROUND(E451/L451,2),0)</f>
        <v>9</v>
      </c>
      <c r="Q451" s="11" t="s">
        <v>8308</v>
      </c>
      <c r="R451" s="11" t="s">
        <v>8314</v>
      </c>
      <c r="S451" s="15">
        <f t="shared" ref="S451:S514" si="36">(((J451/60)/60)/24)+DATE(1970,1,1)</f>
        <v>41534.568113425928</v>
      </c>
      <c r="T451" s="15">
        <f t="shared" ref="T451:T514" si="37">(((I451/60)/60)/24)+DATE(1970,1,1)</f>
        <v>41564.568113425928</v>
      </c>
      <c r="U451">
        <f t="shared" ref="U451:U514" si="38">T451-S451</f>
        <v>30</v>
      </c>
      <c r="V451">
        <f t="shared" ref="V451:V514" si="39">YEAR((((J451/60)/60)/24)+DATE(1970,1,1))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 s="10">
        <f t="shared" si="35"/>
        <v>56.57</v>
      </c>
      <c r="Q452" s="11" t="s">
        <v>8308</v>
      </c>
      <c r="R452" s="11" t="s">
        <v>8314</v>
      </c>
      <c r="S452" s="15">
        <f t="shared" si="36"/>
        <v>41654.946759259255</v>
      </c>
      <c r="T452" s="15">
        <f t="shared" si="37"/>
        <v>41684.946759259255</v>
      </c>
      <c r="U452">
        <f t="shared" si="38"/>
        <v>30</v>
      </c>
      <c r="V452">
        <f t="shared" si="39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 s="10">
        <f t="shared" si="35"/>
        <v>0</v>
      </c>
      <c r="Q453" s="11" t="s">
        <v>8308</v>
      </c>
      <c r="R453" s="11" t="s">
        <v>8314</v>
      </c>
      <c r="S453" s="15">
        <f t="shared" si="36"/>
        <v>41634.715173611112</v>
      </c>
      <c r="T453" s="15">
        <f t="shared" si="37"/>
        <v>41664.715173611112</v>
      </c>
      <c r="U453">
        <f t="shared" si="38"/>
        <v>30</v>
      </c>
      <c r="V453">
        <f t="shared" si="39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 s="10">
        <f t="shared" si="35"/>
        <v>40</v>
      </c>
      <c r="Q454" s="11" t="s">
        <v>8308</v>
      </c>
      <c r="R454" s="11" t="s">
        <v>8314</v>
      </c>
      <c r="S454" s="15">
        <f t="shared" si="36"/>
        <v>42107.703877314809</v>
      </c>
      <c r="T454" s="15">
        <f t="shared" si="37"/>
        <v>42137.703877314809</v>
      </c>
      <c r="U454">
        <f t="shared" si="38"/>
        <v>30</v>
      </c>
      <c r="V454">
        <f t="shared" si="39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 s="10">
        <f t="shared" si="35"/>
        <v>13</v>
      </c>
      <c r="Q455" s="11" t="s">
        <v>8308</v>
      </c>
      <c r="R455" s="11" t="s">
        <v>8314</v>
      </c>
      <c r="S455" s="15">
        <f t="shared" si="36"/>
        <v>42038.824988425928</v>
      </c>
      <c r="T455" s="15">
        <f t="shared" si="37"/>
        <v>42054.824988425928</v>
      </c>
      <c r="U455">
        <f t="shared" si="38"/>
        <v>16</v>
      </c>
      <c r="V455">
        <f t="shared" si="39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 s="10">
        <f t="shared" si="35"/>
        <v>16.399999999999999</v>
      </c>
      <c r="Q456" s="11" t="s">
        <v>8308</v>
      </c>
      <c r="R456" s="11" t="s">
        <v>8314</v>
      </c>
      <c r="S456" s="15">
        <f t="shared" si="36"/>
        <v>41938.717256944445</v>
      </c>
      <c r="T456" s="15">
        <f t="shared" si="37"/>
        <v>41969.551388888889</v>
      </c>
      <c r="U456">
        <f t="shared" si="38"/>
        <v>30.83413194444438</v>
      </c>
      <c r="V456">
        <f t="shared" si="39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 s="10">
        <f t="shared" si="35"/>
        <v>22.5</v>
      </c>
      <c r="Q457" s="11" t="s">
        <v>8308</v>
      </c>
      <c r="R457" s="11" t="s">
        <v>8314</v>
      </c>
      <c r="S457" s="15">
        <f t="shared" si="36"/>
        <v>40971.002569444441</v>
      </c>
      <c r="T457" s="15">
        <f t="shared" si="37"/>
        <v>41016.021527777775</v>
      </c>
      <c r="U457">
        <f t="shared" si="38"/>
        <v>45.018958333334012</v>
      </c>
      <c r="V457">
        <f t="shared" si="39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 s="10">
        <f t="shared" si="35"/>
        <v>20.329999999999998</v>
      </c>
      <c r="Q458" s="11" t="s">
        <v>8308</v>
      </c>
      <c r="R458" s="11" t="s">
        <v>8314</v>
      </c>
      <c r="S458" s="15">
        <f t="shared" si="36"/>
        <v>41547.694456018515</v>
      </c>
      <c r="T458" s="15">
        <f t="shared" si="37"/>
        <v>41569.165972222225</v>
      </c>
      <c r="U458">
        <f t="shared" si="38"/>
        <v>21.471516203710053</v>
      </c>
      <c r="V458">
        <f t="shared" si="39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 s="10">
        <f t="shared" si="35"/>
        <v>0</v>
      </c>
      <c r="Q459" s="11" t="s">
        <v>8308</v>
      </c>
      <c r="R459" s="11" t="s">
        <v>8314</v>
      </c>
      <c r="S459" s="15">
        <f t="shared" si="36"/>
        <v>41837.767500000002</v>
      </c>
      <c r="T459" s="15">
        <f t="shared" si="37"/>
        <v>41867.767500000002</v>
      </c>
      <c r="U459">
        <f t="shared" si="38"/>
        <v>30</v>
      </c>
      <c r="V459">
        <f t="shared" si="39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 s="10">
        <f t="shared" si="35"/>
        <v>16.760000000000002</v>
      </c>
      <c r="Q460" s="11" t="s">
        <v>8308</v>
      </c>
      <c r="R460" s="11" t="s">
        <v>8314</v>
      </c>
      <c r="S460" s="15">
        <f t="shared" si="36"/>
        <v>41378.69976851852</v>
      </c>
      <c r="T460" s="15">
        <f t="shared" si="37"/>
        <v>41408.69976851852</v>
      </c>
      <c r="U460">
        <f t="shared" si="38"/>
        <v>30</v>
      </c>
      <c r="V460">
        <f t="shared" si="39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 s="10">
        <f t="shared" si="35"/>
        <v>25</v>
      </c>
      <c r="Q461" s="11" t="s">
        <v>8308</v>
      </c>
      <c r="R461" s="11" t="s">
        <v>8314</v>
      </c>
      <c r="S461" s="15">
        <f t="shared" si="36"/>
        <v>40800.6403587963</v>
      </c>
      <c r="T461" s="15">
        <f t="shared" si="37"/>
        <v>40860.682025462964</v>
      </c>
      <c r="U461">
        <f t="shared" si="38"/>
        <v>60.041666666664241</v>
      </c>
      <c r="V461">
        <f t="shared" si="39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 s="10">
        <f t="shared" si="35"/>
        <v>12.5</v>
      </c>
      <c r="Q462" s="11" t="s">
        <v>8308</v>
      </c>
      <c r="R462" s="11" t="s">
        <v>8314</v>
      </c>
      <c r="S462" s="15">
        <f t="shared" si="36"/>
        <v>41759.542534722219</v>
      </c>
      <c r="T462" s="15">
        <f t="shared" si="37"/>
        <v>41791.166666666664</v>
      </c>
      <c r="U462">
        <f t="shared" si="38"/>
        <v>31.624131944445253</v>
      </c>
      <c r="V462">
        <f t="shared" si="39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 s="10">
        <f t="shared" si="35"/>
        <v>0</v>
      </c>
      <c r="Q463" s="11" t="s">
        <v>8308</v>
      </c>
      <c r="R463" s="11" t="s">
        <v>8314</v>
      </c>
      <c r="S463" s="15">
        <f t="shared" si="36"/>
        <v>41407.84684027778</v>
      </c>
      <c r="T463" s="15">
        <f t="shared" si="37"/>
        <v>41427.84684027778</v>
      </c>
      <c r="U463">
        <f t="shared" si="38"/>
        <v>20</v>
      </c>
      <c r="V463">
        <f t="shared" si="39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 s="10">
        <f t="shared" si="35"/>
        <v>0</v>
      </c>
      <c r="Q464" s="11" t="s">
        <v>8308</v>
      </c>
      <c r="R464" s="11" t="s">
        <v>8314</v>
      </c>
      <c r="S464" s="15">
        <f t="shared" si="36"/>
        <v>40705.126631944448</v>
      </c>
      <c r="T464" s="15">
        <f t="shared" si="37"/>
        <v>40765.126631944448</v>
      </c>
      <c r="U464">
        <f t="shared" si="38"/>
        <v>60</v>
      </c>
      <c r="V464">
        <f t="shared" si="39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 s="10">
        <f t="shared" si="35"/>
        <v>113.64</v>
      </c>
      <c r="Q465" s="11" t="s">
        <v>8308</v>
      </c>
      <c r="R465" s="11" t="s">
        <v>8314</v>
      </c>
      <c r="S465" s="15">
        <f t="shared" si="36"/>
        <v>40750.710104166668</v>
      </c>
      <c r="T465" s="15">
        <f t="shared" si="37"/>
        <v>40810.710104166668</v>
      </c>
      <c r="U465">
        <f t="shared" si="38"/>
        <v>60</v>
      </c>
      <c r="V465">
        <f t="shared" si="39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 s="10">
        <f t="shared" si="35"/>
        <v>1</v>
      </c>
      <c r="Q466" s="11" t="s">
        <v>8308</v>
      </c>
      <c r="R466" s="11" t="s">
        <v>8314</v>
      </c>
      <c r="S466" s="15">
        <f t="shared" si="36"/>
        <v>42488.848784722228</v>
      </c>
      <c r="T466" s="15">
        <f t="shared" si="37"/>
        <v>42508.848784722228</v>
      </c>
      <c r="U466">
        <f t="shared" si="38"/>
        <v>20</v>
      </c>
      <c r="V466">
        <f t="shared" si="39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 s="10">
        <f t="shared" si="35"/>
        <v>17.25</v>
      </c>
      <c r="Q467" s="11" t="s">
        <v>8308</v>
      </c>
      <c r="R467" s="11" t="s">
        <v>8314</v>
      </c>
      <c r="S467" s="15">
        <f t="shared" si="36"/>
        <v>41801.120069444441</v>
      </c>
      <c r="T467" s="15">
        <f t="shared" si="37"/>
        <v>41817.120069444441</v>
      </c>
      <c r="U467">
        <f t="shared" si="38"/>
        <v>16</v>
      </c>
      <c r="V467">
        <f t="shared" si="39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 s="10">
        <f t="shared" si="35"/>
        <v>15.2</v>
      </c>
      <c r="Q468" s="11" t="s">
        <v>8308</v>
      </c>
      <c r="R468" s="11" t="s">
        <v>8314</v>
      </c>
      <c r="S468" s="15">
        <f t="shared" si="36"/>
        <v>41129.942870370374</v>
      </c>
      <c r="T468" s="15">
        <f t="shared" si="37"/>
        <v>41159.942870370374</v>
      </c>
      <c r="U468">
        <f t="shared" si="38"/>
        <v>30</v>
      </c>
      <c r="V468">
        <f t="shared" si="39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 s="10">
        <f t="shared" si="35"/>
        <v>110.64</v>
      </c>
      <c r="Q469" s="11" t="s">
        <v>8308</v>
      </c>
      <c r="R469" s="11" t="s">
        <v>8314</v>
      </c>
      <c r="S469" s="15">
        <f t="shared" si="36"/>
        <v>41135.679791666669</v>
      </c>
      <c r="T469" s="15">
        <f t="shared" si="37"/>
        <v>41180.679791666669</v>
      </c>
      <c r="U469">
        <f t="shared" si="38"/>
        <v>45</v>
      </c>
      <c r="V469">
        <f t="shared" si="39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 s="10">
        <f t="shared" si="35"/>
        <v>0</v>
      </c>
      <c r="Q470" s="11" t="s">
        <v>8308</v>
      </c>
      <c r="R470" s="11" t="s">
        <v>8314</v>
      </c>
      <c r="S470" s="15">
        <f t="shared" si="36"/>
        <v>41041.167627314811</v>
      </c>
      <c r="T470" s="15">
        <f t="shared" si="37"/>
        <v>41101.160474537035</v>
      </c>
      <c r="U470">
        <f t="shared" si="38"/>
        <v>59.992847222223645</v>
      </c>
      <c r="V470">
        <f t="shared" si="39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 s="10">
        <f t="shared" si="35"/>
        <v>0</v>
      </c>
      <c r="Q471" s="11" t="s">
        <v>8308</v>
      </c>
      <c r="R471" s="11" t="s">
        <v>8314</v>
      </c>
      <c r="S471" s="15">
        <f t="shared" si="36"/>
        <v>41827.989861111113</v>
      </c>
      <c r="T471" s="15">
        <f t="shared" si="37"/>
        <v>41887.989861111113</v>
      </c>
      <c r="U471">
        <f t="shared" si="38"/>
        <v>60</v>
      </c>
      <c r="V471">
        <f t="shared" si="39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 s="10">
        <f t="shared" si="35"/>
        <v>25.5</v>
      </c>
      <c r="Q472" s="11" t="s">
        <v>8308</v>
      </c>
      <c r="R472" s="11" t="s">
        <v>8314</v>
      </c>
      <c r="S472" s="15">
        <f t="shared" si="36"/>
        <v>41605.167696759258</v>
      </c>
      <c r="T472" s="15">
        <f t="shared" si="37"/>
        <v>41655.166666666664</v>
      </c>
      <c r="U472">
        <f t="shared" si="38"/>
        <v>49.998969907406718</v>
      </c>
      <c r="V472">
        <f t="shared" si="39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 s="10">
        <f t="shared" si="35"/>
        <v>38.479999999999997</v>
      </c>
      <c r="Q473" s="11" t="s">
        <v>8308</v>
      </c>
      <c r="R473" s="11" t="s">
        <v>8314</v>
      </c>
      <c r="S473" s="15">
        <f t="shared" si="36"/>
        <v>41703.721979166665</v>
      </c>
      <c r="T473" s="15">
        <f t="shared" si="37"/>
        <v>41748.680312500001</v>
      </c>
      <c r="U473">
        <f t="shared" si="38"/>
        <v>44.958333333335759</v>
      </c>
      <c r="V473">
        <f t="shared" si="39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 s="10">
        <f t="shared" si="35"/>
        <v>28.2</v>
      </c>
      <c r="Q474" s="11" t="s">
        <v>8308</v>
      </c>
      <c r="R474" s="11" t="s">
        <v>8314</v>
      </c>
      <c r="S474" s="15">
        <f t="shared" si="36"/>
        <v>41844.922662037039</v>
      </c>
      <c r="T474" s="15">
        <f t="shared" si="37"/>
        <v>41874.922662037039</v>
      </c>
      <c r="U474">
        <f t="shared" si="38"/>
        <v>30</v>
      </c>
      <c r="V474">
        <f t="shared" si="39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 s="10">
        <f t="shared" si="35"/>
        <v>61.5</v>
      </c>
      <c r="Q475" s="11" t="s">
        <v>8308</v>
      </c>
      <c r="R475" s="11" t="s">
        <v>8314</v>
      </c>
      <c r="S475" s="15">
        <f t="shared" si="36"/>
        <v>41869.698136574072</v>
      </c>
      <c r="T475" s="15">
        <f t="shared" si="37"/>
        <v>41899.698136574072</v>
      </c>
      <c r="U475">
        <f t="shared" si="38"/>
        <v>30</v>
      </c>
      <c r="V475">
        <f t="shared" si="39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 s="10">
        <f t="shared" si="35"/>
        <v>1</v>
      </c>
      <c r="Q476" s="11" t="s">
        <v>8308</v>
      </c>
      <c r="R476" s="11" t="s">
        <v>8314</v>
      </c>
      <c r="S476" s="15">
        <f t="shared" si="36"/>
        <v>42753.329039351855</v>
      </c>
      <c r="T476" s="15">
        <f t="shared" si="37"/>
        <v>42783.329039351855</v>
      </c>
      <c r="U476">
        <f t="shared" si="38"/>
        <v>30</v>
      </c>
      <c r="V476">
        <f t="shared" si="39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 s="10">
        <f t="shared" si="35"/>
        <v>0</v>
      </c>
      <c r="Q477" s="11" t="s">
        <v>8308</v>
      </c>
      <c r="R477" s="11" t="s">
        <v>8314</v>
      </c>
      <c r="S477" s="15">
        <f t="shared" si="36"/>
        <v>42100.086145833338</v>
      </c>
      <c r="T477" s="15">
        <f t="shared" si="37"/>
        <v>42130.086145833338</v>
      </c>
      <c r="U477">
        <f t="shared" si="38"/>
        <v>30</v>
      </c>
      <c r="V477">
        <f t="shared" si="39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 s="10">
        <f t="shared" si="35"/>
        <v>39.57</v>
      </c>
      <c r="Q478" s="11" t="s">
        <v>8308</v>
      </c>
      <c r="R478" s="11" t="s">
        <v>8314</v>
      </c>
      <c r="S478" s="15">
        <f t="shared" si="36"/>
        <v>41757.975011574075</v>
      </c>
      <c r="T478" s="15">
        <f t="shared" si="37"/>
        <v>41793.165972222225</v>
      </c>
      <c r="U478">
        <f t="shared" si="38"/>
        <v>35.190960648149485</v>
      </c>
      <c r="V478">
        <f t="shared" si="39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 s="10">
        <f t="shared" si="35"/>
        <v>0</v>
      </c>
      <c r="Q479" s="11" t="s">
        <v>8308</v>
      </c>
      <c r="R479" s="11" t="s">
        <v>8314</v>
      </c>
      <c r="S479" s="15">
        <f t="shared" si="36"/>
        <v>40987.83488425926</v>
      </c>
      <c r="T479" s="15">
        <f t="shared" si="37"/>
        <v>41047.83488425926</v>
      </c>
      <c r="U479">
        <f t="shared" si="38"/>
        <v>60</v>
      </c>
      <c r="V479">
        <f t="shared" si="39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 s="10">
        <f t="shared" si="35"/>
        <v>0</v>
      </c>
      <c r="Q480" s="11" t="s">
        <v>8308</v>
      </c>
      <c r="R480" s="11" t="s">
        <v>8314</v>
      </c>
      <c r="S480" s="15">
        <f t="shared" si="36"/>
        <v>42065.910983796297</v>
      </c>
      <c r="T480" s="15">
        <f t="shared" si="37"/>
        <v>42095.869317129633</v>
      </c>
      <c r="U480">
        <f t="shared" si="38"/>
        <v>29.958333333335759</v>
      </c>
      <c r="V480">
        <f t="shared" si="39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 s="10">
        <f t="shared" si="35"/>
        <v>88.8</v>
      </c>
      <c r="Q481" s="11" t="s">
        <v>8308</v>
      </c>
      <c r="R481" s="11" t="s">
        <v>8314</v>
      </c>
      <c r="S481" s="15">
        <f t="shared" si="36"/>
        <v>41904.407812500001</v>
      </c>
      <c r="T481" s="15">
        <f t="shared" si="37"/>
        <v>41964.449479166666</v>
      </c>
      <c r="U481">
        <f t="shared" si="38"/>
        <v>60.041666666664241</v>
      </c>
      <c r="V481">
        <f t="shared" si="39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 s="10">
        <f t="shared" si="35"/>
        <v>55.46</v>
      </c>
      <c r="Q482" s="11" t="s">
        <v>8308</v>
      </c>
      <c r="R482" s="11" t="s">
        <v>8314</v>
      </c>
      <c r="S482" s="15">
        <f t="shared" si="36"/>
        <v>41465.500173611108</v>
      </c>
      <c r="T482" s="15">
        <f t="shared" si="37"/>
        <v>41495.500173611108</v>
      </c>
      <c r="U482">
        <f t="shared" si="38"/>
        <v>30</v>
      </c>
      <c r="V482">
        <f t="shared" si="39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 s="10">
        <f t="shared" si="35"/>
        <v>87.14</v>
      </c>
      <c r="Q483" s="11" t="s">
        <v>8308</v>
      </c>
      <c r="R483" s="11" t="s">
        <v>8314</v>
      </c>
      <c r="S483" s="15">
        <f t="shared" si="36"/>
        <v>41162.672326388885</v>
      </c>
      <c r="T483" s="15">
        <f t="shared" si="37"/>
        <v>41192.672326388885</v>
      </c>
      <c r="U483">
        <f t="shared" si="38"/>
        <v>30</v>
      </c>
      <c r="V483">
        <f t="shared" si="39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 s="10">
        <f t="shared" si="35"/>
        <v>10</v>
      </c>
      <c r="Q484" s="11" t="s">
        <v>8308</v>
      </c>
      <c r="R484" s="11" t="s">
        <v>8314</v>
      </c>
      <c r="S484" s="15">
        <f t="shared" si="36"/>
        <v>42447.896875000006</v>
      </c>
      <c r="T484" s="15">
        <f t="shared" si="37"/>
        <v>42474.606944444444</v>
      </c>
      <c r="U484">
        <f t="shared" si="38"/>
        <v>26.710069444437977</v>
      </c>
      <c r="V484">
        <f t="shared" si="39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 s="10">
        <f t="shared" si="35"/>
        <v>51.22</v>
      </c>
      <c r="Q485" s="11" t="s">
        <v>8308</v>
      </c>
      <c r="R485" s="11" t="s">
        <v>8314</v>
      </c>
      <c r="S485" s="15">
        <f t="shared" si="36"/>
        <v>41243.197592592594</v>
      </c>
      <c r="T485" s="15">
        <f t="shared" si="37"/>
        <v>41303.197592592594</v>
      </c>
      <c r="U485">
        <f t="shared" si="38"/>
        <v>60</v>
      </c>
      <c r="V485">
        <f t="shared" si="39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 s="10">
        <f t="shared" si="35"/>
        <v>13.55</v>
      </c>
      <c r="Q486" s="11" t="s">
        <v>8308</v>
      </c>
      <c r="R486" s="11" t="s">
        <v>8314</v>
      </c>
      <c r="S486" s="15">
        <f t="shared" si="36"/>
        <v>42272.93949074074</v>
      </c>
      <c r="T486" s="15">
        <f t="shared" si="37"/>
        <v>42313.981157407412</v>
      </c>
      <c r="U486">
        <f t="shared" si="38"/>
        <v>41.041666666671517</v>
      </c>
      <c r="V486">
        <f t="shared" si="39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 s="10">
        <f t="shared" si="35"/>
        <v>66.52</v>
      </c>
      <c r="Q487" s="11" t="s">
        <v>8308</v>
      </c>
      <c r="R487" s="11" t="s">
        <v>8314</v>
      </c>
      <c r="S487" s="15">
        <f t="shared" si="36"/>
        <v>41381.50577546296</v>
      </c>
      <c r="T487" s="15">
        <f t="shared" si="37"/>
        <v>41411.50577546296</v>
      </c>
      <c r="U487">
        <f t="shared" si="38"/>
        <v>30</v>
      </c>
      <c r="V487">
        <f t="shared" si="39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 s="10">
        <f t="shared" si="35"/>
        <v>50</v>
      </c>
      <c r="Q488" s="11" t="s">
        <v>8308</v>
      </c>
      <c r="R488" s="11" t="s">
        <v>8314</v>
      </c>
      <c r="S488" s="15">
        <f t="shared" si="36"/>
        <v>41761.94258101852</v>
      </c>
      <c r="T488" s="15">
        <f t="shared" si="37"/>
        <v>41791.94258101852</v>
      </c>
      <c r="U488">
        <f t="shared" si="38"/>
        <v>30</v>
      </c>
      <c r="V488">
        <f t="shared" si="39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 s="10">
        <f t="shared" si="35"/>
        <v>0</v>
      </c>
      <c r="Q489" s="11" t="s">
        <v>8308</v>
      </c>
      <c r="R489" s="11" t="s">
        <v>8314</v>
      </c>
      <c r="S489" s="15">
        <f t="shared" si="36"/>
        <v>42669.594837962963</v>
      </c>
      <c r="T489" s="15">
        <f t="shared" si="37"/>
        <v>42729.636504629627</v>
      </c>
      <c r="U489">
        <f t="shared" si="38"/>
        <v>60.041666666664241</v>
      </c>
      <c r="V489">
        <f t="shared" si="39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 s="10">
        <f t="shared" si="35"/>
        <v>0</v>
      </c>
      <c r="Q490" s="11" t="s">
        <v>8308</v>
      </c>
      <c r="R490" s="11" t="s">
        <v>8314</v>
      </c>
      <c r="S490" s="15">
        <f t="shared" si="36"/>
        <v>42714.054398148146</v>
      </c>
      <c r="T490" s="15">
        <f t="shared" si="37"/>
        <v>42744.054398148146</v>
      </c>
      <c r="U490">
        <f t="shared" si="38"/>
        <v>30</v>
      </c>
      <c r="V490">
        <f t="shared" si="39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 s="10">
        <f t="shared" si="35"/>
        <v>71.67</v>
      </c>
      <c r="Q491" s="11" t="s">
        <v>8308</v>
      </c>
      <c r="R491" s="11" t="s">
        <v>8314</v>
      </c>
      <c r="S491" s="15">
        <f t="shared" si="36"/>
        <v>40882.481666666667</v>
      </c>
      <c r="T491" s="15">
        <f t="shared" si="37"/>
        <v>40913.481249999997</v>
      </c>
      <c r="U491">
        <f t="shared" si="38"/>
        <v>30.99958333333052</v>
      </c>
      <c r="V491">
        <f t="shared" si="39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 s="10">
        <f t="shared" si="35"/>
        <v>0</v>
      </c>
      <c r="Q492" s="11" t="s">
        <v>8308</v>
      </c>
      <c r="R492" s="11" t="s">
        <v>8314</v>
      </c>
      <c r="S492" s="15">
        <f t="shared" si="36"/>
        <v>41113.968576388892</v>
      </c>
      <c r="T492" s="15">
        <f t="shared" si="37"/>
        <v>41143.968576388892</v>
      </c>
      <c r="U492">
        <f t="shared" si="38"/>
        <v>30</v>
      </c>
      <c r="V492">
        <f t="shared" si="39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 s="10">
        <f t="shared" si="35"/>
        <v>0</v>
      </c>
      <c r="Q493" s="11" t="s">
        <v>8308</v>
      </c>
      <c r="R493" s="11" t="s">
        <v>8314</v>
      </c>
      <c r="S493" s="15">
        <f t="shared" si="36"/>
        <v>42366.982627314821</v>
      </c>
      <c r="T493" s="15">
        <f t="shared" si="37"/>
        <v>42396.982627314821</v>
      </c>
      <c r="U493">
        <f t="shared" si="38"/>
        <v>30</v>
      </c>
      <c r="V493">
        <f t="shared" si="39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 s="10">
        <f t="shared" si="35"/>
        <v>0</v>
      </c>
      <c r="Q494" s="11" t="s">
        <v>8308</v>
      </c>
      <c r="R494" s="11" t="s">
        <v>8314</v>
      </c>
      <c r="S494" s="15">
        <f t="shared" si="36"/>
        <v>42596.03506944445</v>
      </c>
      <c r="T494" s="15">
        <f t="shared" si="37"/>
        <v>42656.03506944445</v>
      </c>
      <c r="U494">
        <f t="shared" si="38"/>
        <v>60</v>
      </c>
      <c r="V494">
        <f t="shared" si="39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 s="10">
        <f t="shared" si="35"/>
        <v>0</v>
      </c>
      <c r="Q495" s="11" t="s">
        <v>8308</v>
      </c>
      <c r="R495" s="11" t="s">
        <v>8314</v>
      </c>
      <c r="S495" s="15">
        <f t="shared" si="36"/>
        <v>42114.726134259254</v>
      </c>
      <c r="T495" s="15">
        <f t="shared" si="37"/>
        <v>42144.726134259254</v>
      </c>
      <c r="U495">
        <f t="shared" si="38"/>
        <v>30</v>
      </c>
      <c r="V495">
        <f t="shared" si="39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 s="10">
        <f t="shared" si="35"/>
        <v>10.33</v>
      </c>
      <c r="Q496" s="11" t="s">
        <v>8308</v>
      </c>
      <c r="R496" s="11" t="s">
        <v>8314</v>
      </c>
      <c r="S496" s="15">
        <f t="shared" si="36"/>
        <v>41799.830613425926</v>
      </c>
      <c r="T496" s="15">
        <f t="shared" si="37"/>
        <v>41823.125</v>
      </c>
      <c r="U496">
        <f t="shared" si="38"/>
        <v>23.294386574074451</v>
      </c>
      <c r="V496">
        <f t="shared" si="39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 s="10">
        <f t="shared" si="35"/>
        <v>0</v>
      </c>
      <c r="Q497" s="11" t="s">
        <v>8308</v>
      </c>
      <c r="R497" s="11" t="s">
        <v>8314</v>
      </c>
      <c r="S497" s="15">
        <f t="shared" si="36"/>
        <v>42171.827604166669</v>
      </c>
      <c r="T497" s="15">
        <f t="shared" si="37"/>
        <v>42201.827604166669</v>
      </c>
      <c r="U497">
        <f t="shared" si="38"/>
        <v>30</v>
      </c>
      <c r="V497">
        <f t="shared" si="39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 s="10">
        <f t="shared" si="35"/>
        <v>1</v>
      </c>
      <c r="Q498" s="11" t="s">
        <v>8308</v>
      </c>
      <c r="R498" s="11" t="s">
        <v>8314</v>
      </c>
      <c r="S498" s="15">
        <f t="shared" si="36"/>
        <v>41620.93141203704</v>
      </c>
      <c r="T498" s="15">
        <f t="shared" si="37"/>
        <v>41680.93141203704</v>
      </c>
      <c r="U498">
        <f t="shared" si="38"/>
        <v>60</v>
      </c>
      <c r="V498">
        <f t="shared" si="39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 s="10">
        <f t="shared" si="35"/>
        <v>10</v>
      </c>
      <c r="Q499" s="11" t="s">
        <v>8308</v>
      </c>
      <c r="R499" s="11" t="s">
        <v>8314</v>
      </c>
      <c r="S499" s="15">
        <f t="shared" si="36"/>
        <v>41945.037789351853</v>
      </c>
      <c r="T499" s="15">
        <f t="shared" si="37"/>
        <v>41998.208333333328</v>
      </c>
      <c r="U499">
        <f t="shared" si="38"/>
        <v>53.17054398147593</v>
      </c>
      <c r="V499">
        <f t="shared" si="39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 s="10">
        <f t="shared" si="35"/>
        <v>136.09</v>
      </c>
      <c r="Q500" s="11" t="s">
        <v>8308</v>
      </c>
      <c r="R500" s="11" t="s">
        <v>8314</v>
      </c>
      <c r="S500" s="15">
        <f t="shared" si="36"/>
        <v>40858.762141203704</v>
      </c>
      <c r="T500" s="15">
        <f t="shared" si="37"/>
        <v>40900.762141203704</v>
      </c>
      <c r="U500">
        <f t="shared" si="38"/>
        <v>42</v>
      </c>
      <c r="V500">
        <f t="shared" si="39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 s="10">
        <f t="shared" si="35"/>
        <v>73.459999999999994</v>
      </c>
      <c r="Q501" s="11" t="s">
        <v>8308</v>
      </c>
      <c r="R501" s="11" t="s">
        <v>8314</v>
      </c>
      <c r="S501" s="15">
        <f t="shared" si="36"/>
        <v>40043.895462962959</v>
      </c>
      <c r="T501" s="15">
        <f t="shared" si="37"/>
        <v>40098.874305555553</v>
      </c>
      <c r="U501">
        <f t="shared" si="38"/>
        <v>54.978842592594447</v>
      </c>
      <c r="V501">
        <f t="shared" si="39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 s="10">
        <f t="shared" si="35"/>
        <v>53.75</v>
      </c>
      <c r="Q502" s="11" t="s">
        <v>8308</v>
      </c>
      <c r="R502" s="11" t="s">
        <v>8314</v>
      </c>
      <c r="S502" s="15">
        <f t="shared" si="36"/>
        <v>40247.886006944449</v>
      </c>
      <c r="T502" s="15">
        <f t="shared" si="37"/>
        <v>40306.927777777775</v>
      </c>
      <c r="U502">
        <f t="shared" si="38"/>
        <v>59.041770833326154</v>
      </c>
      <c r="V502">
        <f t="shared" si="39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 s="10">
        <f t="shared" si="35"/>
        <v>0</v>
      </c>
      <c r="Q503" s="11" t="s">
        <v>8308</v>
      </c>
      <c r="R503" s="11" t="s">
        <v>8314</v>
      </c>
      <c r="S503" s="15">
        <f t="shared" si="36"/>
        <v>40703.234386574077</v>
      </c>
      <c r="T503" s="15">
        <f t="shared" si="37"/>
        <v>40733.234386574077</v>
      </c>
      <c r="U503">
        <f t="shared" si="38"/>
        <v>30</v>
      </c>
      <c r="V503">
        <f t="shared" si="39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 s="10">
        <f t="shared" si="35"/>
        <v>57.5</v>
      </c>
      <c r="Q504" s="11" t="s">
        <v>8308</v>
      </c>
      <c r="R504" s="11" t="s">
        <v>8314</v>
      </c>
      <c r="S504" s="15">
        <f t="shared" si="36"/>
        <v>40956.553530092591</v>
      </c>
      <c r="T504" s="15">
        <f t="shared" si="37"/>
        <v>40986.511863425927</v>
      </c>
      <c r="U504">
        <f t="shared" si="38"/>
        <v>29.958333333335759</v>
      </c>
      <c r="V504">
        <f t="shared" si="39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 s="10">
        <f t="shared" si="35"/>
        <v>12.67</v>
      </c>
      <c r="Q505" s="11" t="s">
        <v>8308</v>
      </c>
      <c r="R505" s="11" t="s">
        <v>8314</v>
      </c>
      <c r="S505" s="15">
        <f t="shared" si="36"/>
        <v>41991.526655092588</v>
      </c>
      <c r="T505" s="15">
        <f t="shared" si="37"/>
        <v>42021.526655092588</v>
      </c>
      <c r="U505">
        <f t="shared" si="38"/>
        <v>30</v>
      </c>
      <c r="V505">
        <f t="shared" si="39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 s="10">
        <f t="shared" si="35"/>
        <v>67</v>
      </c>
      <c r="Q506" s="11" t="s">
        <v>8308</v>
      </c>
      <c r="R506" s="11" t="s">
        <v>8314</v>
      </c>
      <c r="S506" s="15">
        <f t="shared" si="36"/>
        <v>40949.98364583333</v>
      </c>
      <c r="T506" s="15">
        <f t="shared" si="37"/>
        <v>41009.941979166666</v>
      </c>
      <c r="U506">
        <f t="shared" si="38"/>
        <v>59.958333333335759</v>
      </c>
      <c r="V506">
        <f t="shared" si="39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 s="10">
        <f t="shared" si="35"/>
        <v>3.71</v>
      </c>
      <c r="Q507" s="11" t="s">
        <v>8308</v>
      </c>
      <c r="R507" s="11" t="s">
        <v>8314</v>
      </c>
      <c r="S507" s="15">
        <f t="shared" si="36"/>
        <v>42318.098217592589</v>
      </c>
      <c r="T507" s="15">
        <f t="shared" si="37"/>
        <v>42363.098217592589</v>
      </c>
      <c r="U507">
        <f t="shared" si="38"/>
        <v>45</v>
      </c>
      <c r="V507">
        <f t="shared" si="39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 s="10">
        <f t="shared" si="35"/>
        <v>250</v>
      </c>
      <c r="Q508" s="11" t="s">
        <v>8308</v>
      </c>
      <c r="R508" s="11" t="s">
        <v>8314</v>
      </c>
      <c r="S508" s="15">
        <f t="shared" si="36"/>
        <v>41466.552314814813</v>
      </c>
      <c r="T508" s="15">
        <f t="shared" si="37"/>
        <v>41496.552314814813</v>
      </c>
      <c r="U508">
        <f t="shared" si="38"/>
        <v>30</v>
      </c>
      <c r="V508">
        <f t="shared" si="39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 s="10">
        <f t="shared" si="35"/>
        <v>64</v>
      </c>
      <c r="Q509" s="11" t="s">
        <v>8308</v>
      </c>
      <c r="R509" s="11" t="s">
        <v>8314</v>
      </c>
      <c r="S509" s="15">
        <f t="shared" si="36"/>
        <v>41156.958993055552</v>
      </c>
      <c r="T509" s="15">
        <f t="shared" si="37"/>
        <v>41201.958993055552</v>
      </c>
      <c r="U509">
        <f t="shared" si="38"/>
        <v>45</v>
      </c>
      <c r="V509">
        <f t="shared" si="39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 s="10">
        <f t="shared" si="35"/>
        <v>133.33000000000001</v>
      </c>
      <c r="Q510" s="11" t="s">
        <v>8308</v>
      </c>
      <c r="R510" s="11" t="s">
        <v>8314</v>
      </c>
      <c r="S510" s="15">
        <f t="shared" si="36"/>
        <v>40995.024317129632</v>
      </c>
      <c r="T510" s="15">
        <f t="shared" si="37"/>
        <v>41054.593055555553</v>
      </c>
      <c r="U510">
        <f t="shared" si="38"/>
        <v>59.568738425921765</v>
      </c>
      <c r="V510">
        <f t="shared" si="39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 s="10">
        <f t="shared" si="35"/>
        <v>10</v>
      </c>
      <c r="Q511" s="11" t="s">
        <v>8308</v>
      </c>
      <c r="R511" s="11" t="s">
        <v>8314</v>
      </c>
      <c r="S511" s="15">
        <f t="shared" si="36"/>
        <v>42153.631597222222</v>
      </c>
      <c r="T511" s="15">
        <f t="shared" si="37"/>
        <v>42183.631597222222</v>
      </c>
      <c r="U511">
        <f t="shared" si="38"/>
        <v>30</v>
      </c>
      <c r="V511">
        <f t="shared" si="39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 s="10">
        <f t="shared" si="35"/>
        <v>0</v>
      </c>
      <c r="Q512" s="11" t="s">
        <v>8308</v>
      </c>
      <c r="R512" s="11" t="s">
        <v>8314</v>
      </c>
      <c r="S512" s="15">
        <f t="shared" si="36"/>
        <v>42400.176377314812</v>
      </c>
      <c r="T512" s="15">
        <f t="shared" si="37"/>
        <v>42430.176377314812</v>
      </c>
      <c r="U512">
        <f t="shared" si="38"/>
        <v>30</v>
      </c>
      <c r="V512">
        <f t="shared" si="39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 s="10">
        <f t="shared" si="35"/>
        <v>30</v>
      </c>
      <c r="Q513" s="11" t="s">
        <v>8308</v>
      </c>
      <c r="R513" s="11" t="s">
        <v>8314</v>
      </c>
      <c r="S513" s="15">
        <f t="shared" si="36"/>
        <v>41340.303032407406</v>
      </c>
      <c r="T513" s="15">
        <f t="shared" si="37"/>
        <v>41370.261365740742</v>
      </c>
      <c r="U513">
        <f t="shared" si="38"/>
        <v>29.958333333335759</v>
      </c>
      <c r="V513">
        <f t="shared" si="39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 s="10">
        <f t="shared" si="35"/>
        <v>5.5</v>
      </c>
      <c r="Q514" s="11" t="s">
        <v>8308</v>
      </c>
      <c r="R514" s="11" t="s">
        <v>8314</v>
      </c>
      <c r="S514" s="15">
        <f t="shared" si="36"/>
        <v>42649.742210648154</v>
      </c>
      <c r="T514" s="15">
        <f t="shared" si="37"/>
        <v>42694.783877314811</v>
      </c>
      <c r="U514">
        <f t="shared" si="38"/>
        <v>45.041666666656965</v>
      </c>
      <c r="V514">
        <f t="shared" si="39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 s="10">
        <f t="shared" ref="P515:P578" si="40">IFERROR(ROUND(E515/L515,2),0)</f>
        <v>102.38</v>
      </c>
      <c r="Q515" s="11" t="s">
        <v>8308</v>
      </c>
      <c r="R515" s="11" t="s">
        <v>8314</v>
      </c>
      <c r="S515" s="15">
        <f t="shared" ref="S515:S578" si="41">(((J515/60)/60)/24)+DATE(1970,1,1)</f>
        <v>42552.653993055559</v>
      </c>
      <c r="T515" s="15">
        <f t="shared" ref="T515:T578" si="42">(((I515/60)/60)/24)+DATE(1970,1,1)</f>
        <v>42597.291666666672</v>
      </c>
      <c r="U515">
        <f t="shared" ref="U515:U578" si="43">T515-S515</f>
        <v>44.637673611112405</v>
      </c>
      <c r="V515">
        <f t="shared" ref="V515:V578" si="44">YEAR((((J515/60)/60)/24)+DATE(1970,1,1))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 s="10">
        <f t="shared" si="40"/>
        <v>16.670000000000002</v>
      </c>
      <c r="Q516" s="11" t="s">
        <v>8308</v>
      </c>
      <c r="R516" s="11" t="s">
        <v>8314</v>
      </c>
      <c r="S516" s="15">
        <f t="shared" si="41"/>
        <v>41830.613969907405</v>
      </c>
      <c r="T516" s="15">
        <f t="shared" si="42"/>
        <v>41860.613969907405</v>
      </c>
      <c r="U516">
        <f t="shared" si="43"/>
        <v>30</v>
      </c>
      <c r="V516">
        <f t="shared" si="44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 s="10">
        <f t="shared" si="40"/>
        <v>725.03</v>
      </c>
      <c r="Q517" s="11" t="s">
        <v>8308</v>
      </c>
      <c r="R517" s="11" t="s">
        <v>8314</v>
      </c>
      <c r="S517" s="15">
        <f t="shared" si="41"/>
        <v>42327.490752314814</v>
      </c>
      <c r="T517" s="15">
        <f t="shared" si="42"/>
        <v>42367.490752314814</v>
      </c>
      <c r="U517">
        <f t="shared" si="43"/>
        <v>40</v>
      </c>
      <c r="V517">
        <f t="shared" si="44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 s="10">
        <f t="shared" si="40"/>
        <v>0</v>
      </c>
      <c r="Q518" s="11" t="s">
        <v>8308</v>
      </c>
      <c r="R518" s="11" t="s">
        <v>8314</v>
      </c>
      <c r="S518" s="15">
        <f t="shared" si="41"/>
        <v>42091.778703703705</v>
      </c>
      <c r="T518" s="15">
        <f t="shared" si="42"/>
        <v>42151.778703703705</v>
      </c>
      <c r="U518">
        <f t="shared" si="43"/>
        <v>60</v>
      </c>
      <c r="V518">
        <f t="shared" si="44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 s="10">
        <f t="shared" si="40"/>
        <v>68.33</v>
      </c>
      <c r="Q519" s="11" t="s">
        <v>8308</v>
      </c>
      <c r="R519" s="11" t="s">
        <v>8314</v>
      </c>
      <c r="S519" s="15">
        <f t="shared" si="41"/>
        <v>42738.615289351852</v>
      </c>
      <c r="T519" s="15">
        <f t="shared" si="42"/>
        <v>42768.615289351852</v>
      </c>
      <c r="U519">
        <f t="shared" si="43"/>
        <v>30</v>
      </c>
      <c r="V519">
        <f t="shared" si="44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 s="10">
        <f t="shared" si="40"/>
        <v>0</v>
      </c>
      <c r="Q520" s="11" t="s">
        <v>8308</v>
      </c>
      <c r="R520" s="11" t="s">
        <v>8314</v>
      </c>
      <c r="S520" s="15">
        <f t="shared" si="41"/>
        <v>42223.616018518514</v>
      </c>
      <c r="T520" s="15">
        <f t="shared" si="42"/>
        <v>42253.615277777775</v>
      </c>
      <c r="U520">
        <f t="shared" si="43"/>
        <v>29.999259259260725</v>
      </c>
      <c r="V520">
        <f t="shared" si="44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 s="10">
        <f t="shared" si="40"/>
        <v>39.229999999999997</v>
      </c>
      <c r="Q521" s="11" t="s">
        <v>8308</v>
      </c>
      <c r="R521" s="11" t="s">
        <v>8314</v>
      </c>
      <c r="S521" s="15">
        <f t="shared" si="41"/>
        <v>41218.391446759262</v>
      </c>
      <c r="T521" s="15">
        <f t="shared" si="42"/>
        <v>41248.391446759262</v>
      </c>
      <c r="U521">
        <f t="shared" si="43"/>
        <v>30</v>
      </c>
      <c r="V521">
        <f t="shared" si="44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 s="10">
        <f t="shared" si="40"/>
        <v>150.15</v>
      </c>
      <c r="Q522" s="11" t="s">
        <v>8315</v>
      </c>
      <c r="R522" s="11" t="s">
        <v>8316</v>
      </c>
      <c r="S522" s="15">
        <f t="shared" si="41"/>
        <v>42318.702094907407</v>
      </c>
      <c r="T522" s="15">
        <f t="shared" si="42"/>
        <v>42348.702094907407</v>
      </c>
      <c r="U522">
        <f t="shared" si="43"/>
        <v>30</v>
      </c>
      <c r="V522">
        <f t="shared" si="44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 s="10">
        <f t="shared" si="40"/>
        <v>93.43</v>
      </c>
      <c r="Q523" s="11" t="s">
        <v>8315</v>
      </c>
      <c r="R523" s="11" t="s">
        <v>8316</v>
      </c>
      <c r="S523" s="15">
        <f t="shared" si="41"/>
        <v>42646.092812499999</v>
      </c>
      <c r="T523" s="15">
        <f t="shared" si="42"/>
        <v>42675.207638888889</v>
      </c>
      <c r="U523">
        <f t="shared" si="43"/>
        <v>29.114826388889924</v>
      </c>
      <c r="V523">
        <f t="shared" si="44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 s="10">
        <f t="shared" si="40"/>
        <v>110.97</v>
      </c>
      <c r="Q524" s="11" t="s">
        <v>8315</v>
      </c>
      <c r="R524" s="11" t="s">
        <v>8316</v>
      </c>
      <c r="S524" s="15">
        <f t="shared" si="41"/>
        <v>42430.040798611109</v>
      </c>
      <c r="T524" s="15">
        <f t="shared" si="42"/>
        <v>42449.999131944445</v>
      </c>
      <c r="U524">
        <f t="shared" si="43"/>
        <v>19.958333333335759</v>
      </c>
      <c r="V524">
        <f t="shared" si="44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 s="10">
        <f t="shared" si="40"/>
        <v>71.790000000000006</v>
      </c>
      <c r="Q525" s="11" t="s">
        <v>8315</v>
      </c>
      <c r="R525" s="11" t="s">
        <v>8316</v>
      </c>
      <c r="S525" s="15">
        <f t="shared" si="41"/>
        <v>42238.13282407407</v>
      </c>
      <c r="T525" s="15">
        <f t="shared" si="42"/>
        <v>42268.13282407407</v>
      </c>
      <c r="U525">
        <f t="shared" si="43"/>
        <v>30</v>
      </c>
      <c r="V525">
        <f t="shared" si="44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 s="10">
        <f t="shared" si="40"/>
        <v>29.26</v>
      </c>
      <c r="Q526" s="11" t="s">
        <v>8315</v>
      </c>
      <c r="R526" s="11" t="s">
        <v>8316</v>
      </c>
      <c r="S526" s="15">
        <f t="shared" si="41"/>
        <v>42492.717233796298</v>
      </c>
      <c r="T526" s="15">
        <f t="shared" si="42"/>
        <v>42522.717233796298</v>
      </c>
      <c r="U526">
        <f t="shared" si="43"/>
        <v>30</v>
      </c>
      <c r="V526">
        <f t="shared" si="44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 s="10">
        <f t="shared" si="40"/>
        <v>1000</v>
      </c>
      <c r="Q527" s="11" t="s">
        <v>8315</v>
      </c>
      <c r="R527" s="11" t="s">
        <v>8316</v>
      </c>
      <c r="S527" s="15">
        <f t="shared" si="41"/>
        <v>41850.400937500002</v>
      </c>
      <c r="T527" s="15">
        <f t="shared" si="42"/>
        <v>41895.400937500002</v>
      </c>
      <c r="U527">
        <f t="shared" si="43"/>
        <v>45</v>
      </c>
      <c r="V527">
        <f t="shared" si="44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 s="10">
        <f t="shared" si="40"/>
        <v>74.349999999999994</v>
      </c>
      <c r="Q528" s="11" t="s">
        <v>8315</v>
      </c>
      <c r="R528" s="11" t="s">
        <v>8316</v>
      </c>
      <c r="S528" s="15">
        <f t="shared" si="41"/>
        <v>42192.591944444444</v>
      </c>
      <c r="T528" s="15">
        <f t="shared" si="42"/>
        <v>42223.708333333328</v>
      </c>
      <c r="U528">
        <f t="shared" si="43"/>
        <v>31.116388888884103</v>
      </c>
      <c r="V528">
        <f t="shared" si="44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 s="10">
        <f t="shared" si="40"/>
        <v>63.83</v>
      </c>
      <c r="Q529" s="11" t="s">
        <v>8315</v>
      </c>
      <c r="R529" s="11" t="s">
        <v>8316</v>
      </c>
      <c r="S529" s="15">
        <f t="shared" si="41"/>
        <v>42753.205625000002</v>
      </c>
      <c r="T529" s="15">
        <f t="shared" si="42"/>
        <v>42783.670138888891</v>
      </c>
      <c r="U529">
        <f t="shared" si="43"/>
        <v>30.464513888888177</v>
      </c>
      <c r="V529">
        <f t="shared" si="44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 s="10">
        <f t="shared" si="40"/>
        <v>44.33</v>
      </c>
      <c r="Q530" s="11" t="s">
        <v>8315</v>
      </c>
      <c r="R530" s="11" t="s">
        <v>8316</v>
      </c>
      <c r="S530" s="15">
        <f t="shared" si="41"/>
        <v>42155.920219907406</v>
      </c>
      <c r="T530" s="15">
        <f t="shared" si="42"/>
        <v>42176.888888888891</v>
      </c>
      <c r="U530">
        <f t="shared" si="43"/>
        <v>20.96866898148437</v>
      </c>
      <c r="V530">
        <f t="shared" si="44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 s="10">
        <f t="shared" si="40"/>
        <v>86.94</v>
      </c>
      <c r="Q531" s="11" t="s">
        <v>8315</v>
      </c>
      <c r="R531" s="11" t="s">
        <v>8316</v>
      </c>
      <c r="S531" s="15">
        <f t="shared" si="41"/>
        <v>42725.031180555554</v>
      </c>
      <c r="T531" s="15">
        <f t="shared" si="42"/>
        <v>42746.208333333328</v>
      </c>
      <c r="U531">
        <f t="shared" si="43"/>
        <v>21.177152777774609</v>
      </c>
      <c r="V531">
        <f t="shared" si="44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 s="10">
        <f t="shared" si="40"/>
        <v>126.55</v>
      </c>
      <c r="Q532" s="11" t="s">
        <v>8315</v>
      </c>
      <c r="R532" s="11" t="s">
        <v>8316</v>
      </c>
      <c r="S532" s="15">
        <f t="shared" si="41"/>
        <v>42157.591064814813</v>
      </c>
      <c r="T532" s="15">
        <f t="shared" si="42"/>
        <v>42179.083333333328</v>
      </c>
      <c r="U532">
        <f t="shared" si="43"/>
        <v>21.49226851851563</v>
      </c>
      <c r="V532">
        <f t="shared" si="44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 s="10">
        <f t="shared" si="40"/>
        <v>129.03</v>
      </c>
      <c r="Q533" s="11" t="s">
        <v>8315</v>
      </c>
      <c r="R533" s="11" t="s">
        <v>8316</v>
      </c>
      <c r="S533" s="15">
        <f t="shared" si="41"/>
        <v>42676.065150462964</v>
      </c>
      <c r="T533" s="15">
        <f t="shared" si="42"/>
        <v>42721.290972222225</v>
      </c>
      <c r="U533">
        <f t="shared" si="43"/>
        <v>45.225821759260725</v>
      </c>
      <c r="V533">
        <f t="shared" si="44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 s="10">
        <f t="shared" si="40"/>
        <v>71.239999999999995</v>
      </c>
      <c r="Q534" s="11" t="s">
        <v>8315</v>
      </c>
      <c r="R534" s="11" t="s">
        <v>8316</v>
      </c>
      <c r="S534" s="15">
        <f t="shared" si="41"/>
        <v>42473.007037037038</v>
      </c>
      <c r="T534" s="15">
        <f t="shared" si="42"/>
        <v>42503.007037037038</v>
      </c>
      <c r="U534">
        <f t="shared" si="43"/>
        <v>30</v>
      </c>
      <c r="V534">
        <f t="shared" si="44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 s="10">
        <f t="shared" si="40"/>
        <v>117.88</v>
      </c>
      <c r="Q535" s="11" t="s">
        <v>8315</v>
      </c>
      <c r="R535" s="11" t="s">
        <v>8316</v>
      </c>
      <c r="S535" s="15">
        <f t="shared" si="41"/>
        <v>42482.43478009259</v>
      </c>
      <c r="T535" s="15">
        <f t="shared" si="42"/>
        <v>42506.43478009259</v>
      </c>
      <c r="U535">
        <f t="shared" si="43"/>
        <v>24</v>
      </c>
      <c r="V535">
        <f t="shared" si="44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 s="10">
        <f t="shared" si="40"/>
        <v>327.08</v>
      </c>
      <c r="Q536" s="11" t="s">
        <v>8315</v>
      </c>
      <c r="R536" s="11" t="s">
        <v>8316</v>
      </c>
      <c r="S536" s="15">
        <f t="shared" si="41"/>
        <v>42270.810995370368</v>
      </c>
      <c r="T536" s="15">
        <f t="shared" si="42"/>
        <v>42309.958333333328</v>
      </c>
      <c r="U536">
        <f t="shared" si="43"/>
        <v>39.147337962960592</v>
      </c>
      <c r="V536">
        <f t="shared" si="44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 s="10">
        <f t="shared" si="40"/>
        <v>34.75</v>
      </c>
      <c r="Q537" s="11" t="s">
        <v>8315</v>
      </c>
      <c r="R537" s="11" t="s">
        <v>8316</v>
      </c>
      <c r="S537" s="15">
        <f t="shared" si="41"/>
        <v>42711.545196759253</v>
      </c>
      <c r="T537" s="15">
        <f t="shared" si="42"/>
        <v>42741.545196759253</v>
      </c>
      <c r="U537">
        <f t="shared" si="43"/>
        <v>30</v>
      </c>
      <c r="V537">
        <f t="shared" si="44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 s="10">
        <f t="shared" si="40"/>
        <v>100.06</v>
      </c>
      <c r="Q538" s="11" t="s">
        <v>8315</v>
      </c>
      <c r="R538" s="11" t="s">
        <v>8316</v>
      </c>
      <c r="S538" s="15">
        <f t="shared" si="41"/>
        <v>42179.344988425932</v>
      </c>
      <c r="T538" s="15">
        <f t="shared" si="42"/>
        <v>42219.75</v>
      </c>
      <c r="U538">
        <f t="shared" si="43"/>
        <v>40.40501157406834</v>
      </c>
      <c r="V538">
        <f t="shared" si="44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 s="10">
        <f t="shared" si="40"/>
        <v>40.85</v>
      </c>
      <c r="Q539" s="11" t="s">
        <v>8315</v>
      </c>
      <c r="R539" s="11" t="s">
        <v>8316</v>
      </c>
      <c r="S539" s="15">
        <f t="shared" si="41"/>
        <v>42282.768414351856</v>
      </c>
      <c r="T539" s="15">
        <f t="shared" si="42"/>
        <v>42312.810081018513</v>
      </c>
      <c r="U539">
        <f t="shared" si="43"/>
        <v>30.041666666656965</v>
      </c>
      <c r="V539">
        <f t="shared" si="44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 s="10">
        <f t="shared" si="40"/>
        <v>252.02</v>
      </c>
      <c r="Q540" s="11" t="s">
        <v>8315</v>
      </c>
      <c r="R540" s="11" t="s">
        <v>8316</v>
      </c>
      <c r="S540" s="15">
        <f t="shared" si="41"/>
        <v>42473.794710648144</v>
      </c>
      <c r="T540" s="15">
        <f t="shared" si="42"/>
        <v>42503.794710648144</v>
      </c>
      <c r="U540">
        <f t="shared" si="43"/>
        <v>30</v>
      </c>
      <c r="V540">
        <f t="shared" si="44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 s="10">
        <f t="shared" si="40"/>
        <v>25.16</v>
      </c>
      <c r="Q541" s="11" t="s">
        <v>8315</v>
      </c>
      <c r="R541" s="11" t="s">
        <v>8316</v>
      </c>
      <c r="S541" s="15">
        <f t="shared" si="41"/>
        <v>42535.049849537041</v>
      </c>
      <c r="T541" s="15">
        <f t="shared" si="42"/>
        <v>42556.049849537041</v>
      </c>
      <c r="U541">
        <f t="shared" si="43"/>
        <v>21</v>
      </c>
      <c r="V541">
        <f t="shared" si="44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 s="10">
        <f t="shared" si="40"/>
        <v>1</v>
      </c>
      <c r="Q542" s="11" t="s">
        <v>8317</v>
      </c>
      <c r="R542" s="11" t="s">
        <v>8318</v>
      </c>
      <c r="S542" s="15">
        <f t="shared" si="41"/>
        <v>42009.817199074074</v>
      </c>
      <c r="T542" s="15">
        <f t="shared" si="42"/>
        <v>42039.817199074074</v>
      </c>
      <c r="U542">
        <f t="shared" si="43"/>
        <v>30</v>
      </c>
      <c r="V542">
        <f t="shared" si="44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 s="10">
        <f t="shared" si="40"/>
        <v>25</v>
      </c>
      <c r="Q543" s="11" t="s">
        <v>8317</v>
      </c>
      <c r="R543" s="11" t="s">
        <v>8318</v>
      </c>
      <c r="S543" s="15">
        <f t="shared" si="41"/>
        <v>42276.046689814815</v>
      </c>
      <c r="T543" s="15">
        <f t="shared" si="42"/>
        <v>42306.046689814815</v>
      </c>
      <c r="U543">
        <f t="shared" si="43"/>
        <v>30</v>
      </c>
      <c r="V543">
        <f t="shared" si="44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 s="10">
        <f t="shared" si="40"/>
        <v>1</v>
      </c>
      <c r="Q544" s="11" t="s">
        <v>8317</v>
      </c>
      <c r="R544" s="11" t="s">
        <v>8318</v>
      </c>
      <c r="S544" s="15">
        <f t="shared" si="41"/>
        <v>42433.737453703703</v>
      </c>
      <c r="T544" s="15">
        <f t="shared" si="42"/>
        <v>42493.695787037039</v>
      </c>
      <c r="U544">
        <f t="shared" si="43"/>
        <v>59.958333333335759</v>
      </c>
      <c r="V544">
        <f t="shared" si="44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 s="10">
        <f t="shared" si="40"/>
        <v>35</v>
      </c>
      <c r="Q545" s="11" t="s">
        <v>8317</v>
      </c>
      <c r="R545" s="11" t="s">
        <v>8318</v>
      </c>
      <c r="S545" s="15">
        <f t="shared" si="41"/>
        <v>41914.092152777775</v>
      </c>
      <c r="T545" s="15">
        <f t="shared" si="42"/>
        <v>41944.092152777775</v>
      </c>
      <c r="U545">
        <f t="shared" si="43"/>
        <v>30</v>
      </c>
      <c r="V545">
        <f t="shared" si="44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 s="10">
        <f t="shared" si="40"/>
        <v>3</v>
      </c>
      <c r="Q546" s="11" t="s">
        <v>8317</v>
      </c>
      <c r="R546" s="11" t="s">
        <v>8318</v>
      </c>
      <c r="S546" s="15">
        <f t="shared" si="41"/>
        <v>42525.656944444447</v>
      </c>
      <c r="T546" s="15">
        <f t="shared" si="42"/>
        <v>42555.656944444447</v>
      </c>
      <c r="U546">
        <f t="shared" si="43"/>
        <v>30</v>
      </c>
      <c r="V546">
        <f t="shared" si="44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 s="10">
        <f t="shared" si="40"/>
        <v>402.71</v>
      </c>
      <c r="Q547" s="11" t="s">
        <v>8317</v>
      </c>
      <c r="R547" s="11" t="s">
        <v>8318</v>
      </c>
      <c r="S547" s="15">
        <f t="shared" si="41"/>
        <v>42283.592465277776</v>
      </c>
      <c r="T547" s="15">
        <f t="shared" si="42"/>
        <v>42323.634131944447</v>
      </c>
      <c r="U547">
        <f t="shared" si="43"/>
        <v>40.041666666671517</v>
      </c>
      <c r="V547">
        <f t="shared" si="44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 s="10">
        <f t="shared" si="40"/>
        <v>26</v>
      </c>
      <c r="Q548" s="11" t="s">
        <v>8317</v>
      </c>
      <c r="R548" s="11" t="s">
        <v>8318</v>
      </c>
      <c r="S548" s="15">
        <f t="shared" si="41"/>
        <v>42249.667997685188</v>
      </c>
      <c r="T548" s="15">
        <f t="shared" si="42"/>
        <v>42294.667997685188</v>
      </c>
      <c r="U548">
        <f t="shared" si="43"/>
        <v>45</v>
      </c>
      <c r="V548">
        <f t="shared" si="44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 s="10">
        <f t="shared" si="40"/>
        <v>0</v>
      </c>
      <c r="Q549" s="11" t="s">
        <v>8317</v>
      </c>
      <c r="R549" s="11" t="s">
        <v>8318</v>
      </c>
      <c r="S549" s="15">
        <f t="shared" si="41"/>
        <v>42380.696342592593</v>
      </c>
      <c r="T549" s="15">
        <f t="shared" si="42"/>
        <v>42410.696342592593</v>
      </c>
      <c r="U549">
        <f t="shared" si="43"/>
        <v>30</v>
      </c>
      <c r="V549">
        <f t="shared" si="44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 s="10">
        <f t="shared" si="40"/>
        <v>9</v>
      </c>
      <c r="Q550" s="11" t="s">
        <v>8317</v>
      </c>
      <c r="R550" s="11" t="s">
        <v>8318</v>
      </c>
      <c r="S550" s="15">
        <f t="shared" si="41"/>
        <v>42276.903333333335</v>
      </c>
      <c r="T550" s="15">
        <f t="shared" si="42"/>
        <v>42306.903333333335</v>
      </c>
      <c r="U550">
        <f t="shared" si="43"/>
        <v>30</v>
      </c>
      <c r="V550">
        <f t="shared" si="44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 s="10">
        <f t="shared" si="40"/>
        <v>8.5</v>
      </c>
      <c r="Q551" s="11" t="s">
        <v>8317</v>
      </c>
      <c r="R551" s="11" t="s">
        <v>8318</v>
      </c>
      <c r="S551" s="15">
        <f t="shared" si="41"/>
        <v>42163.636828703704</v>
      </c>
      <c r="T551" s="15">
        <f t="shared" si="42"/>
        <v>42193.636828703704</v>
      </c>
      <c r="U551">
        <f t="shared" si="43"/>
        <v>30</v>
      </c>
      <c r="V551">
        <f t="shared" si="44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 s="10">
        <f t="shared" si="40"/>
        <v>8.75</v>
      </c>
      <c r="Q552" s="11" t="s">
        <v>8317</v>
      </c>
      <c r="R552" s="11" t="s">
        <v>8318</v>
      </c>
      <c r="S552" s="15">
        <f t="shared" si="41"/>
        <v>42753.678761574076</v>
      </c>
      <c r="T552" s="15">
        <f t="shared" si="42"/>
        <v>42766.208333333328</v>
      </c>
      <c r="U552">
        <f t="shared" si="43"/>
        <v>12.529571759252576</v>
      </c>
      <c r="V552">
        <f t="shared" si="44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 s="10">
        <f t="shared" si="40"/>
        <v>135.04</v>
      </c>
      <c r="Q553" s="11" t="s">
        <v>8317</v>
      </c>
      <c r="R553" s="11" t="s">
        <v>8318</v>
      </c>
      <c r="S553" s="15">
        <f t="shared" si="41"/>
        <v>42173.275740740741</v>
      </c>
      <c r="T553" s="15">
        <f t="shared" si="42"/>
        <v>42217.745138888888</v>
      </c>
      <c r="U553">
        <f t="shared" si="43"/>
        <v>44.469398148146865</v>
      </c>
      <c r="V553">
        <f t="shared" si="44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 s="10">
        <f t="shared" si="40"/>
        <v>0</v>
      </c>
      <c r="Q554" s="11" t="s">
        <v>8317</v>
      </c>
      <c r="R554" s="11" t="s">
        <v>8318</v>
      </c>
      <c r="S554" s="15">
        <f t="shared" si="41"/>
        <v>42318.616851851853</v>
      </c>
      <c r="T554" s="15">
        <f t="shared" si="42"/>
        <v>42378.616851851853</v>
      </c>
      <c r="U554">
        <f t="shared" si="43"/>
        <v>60</v>
      </c>
      <c r="V554">
        <f t="shared" si="44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 s="10">
        <f t="shared" si="40"/>
        <v>20.5</v>
      </c>
      <c r="Q555" s="11" t="s">
        <v>8317</v>
      </c>
      <c r="R555" s="11" t="s">
        <v>8318</v>
      </c>
      <c r="S555" s="15">
        <f t="shared" si="41"/>
        <v>41927.71980324074</v>
      </c>
      <c r="T555" s="15">
        <f t="shared" si="42"/>
        <v>41957.761469907404</v>
      </c>
      <c r="U555">
        <f t="shared" si="43"/>
        <v>30.041666666664241</v>
      </c>
      <c r="V555">
        <f t="shared" si="44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 s="10">
        <f t="shared" si="40"/>
        <v>64.36</v>
      </c>
      <c r="Q556" s="11" t="s">
        <v>8317</v>
      </c>
      <c r="R556" s="11" t="s">
        <v>8318</v>
      </c>
      <c r="S556" s="15">
        <f t="shared" si="41"/>
        <v>41901.684861111113</v>
      </c>
      <c r="T556" s="15">
        <f t="shared" si="42"/>
        <v>41931.684861111113</v>
      </c>
      <c r="U556">
        <f t="shared" si="43"/>
        <v>30</v>
      </c>
      <c r="V556">
        <f t="shared" si="44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 s="10">
        <f t="shared" si="40"/>
        <v>0</v>
      </c>
      <c r="Q557" s="11" t="s">
        <v>8317</v>
      </c>
      <c r="R557" s="11" t="s">
        <v>8318</v>
      </c>
      <c r="S557" s="15">
        <f t="shared" si="41"/>
        <v>42503.353506944448</v>
      </c>
      <c r="T557" s="15">
        <f t="shared" si="42"/>
        <v>42533.353506944448</v>
      </c>
      <c r="U557">
        <f t="shared" si="43"/>
        <v>30</v>
      </c>
      <c r="V557">
        <f t="shared" si="44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 s="10">
        <f t="shared" si="40"/>
        <v>200</v>
      </c>
      <c r="Q558" s="11" t="s">
        <v>8317</v>
      </c>
      <c r="R558" s="11" t="s">
        <v>8318</v>
      </c>
      <c r="S558" s="15">
        <f t="shared" si="41"/>
        <v>42345.860150462962</v>
      </c>
      <c r="T558" s="15">
        <f t="shared" si="42"/>
        <v>42375.860150462962</v>
      </c>
      <c r="U558">
        <f t="shared" si="43"/>
        <v>30</v>
      </c>
      <c r="V558">
        <f t="shared" si="44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 s="10">
        <f t="shared" si="40"/>
        <v>68.3</v>
      </c>
      <c r="Q559" s="11" t="s">
        <v>8317</v>
      </c>
      <c r="R559" s="11" t="s">
        <v>8318</v>
      </c>
      <c r="S559" s="15">
        <f t="shared" si="41"/>
        <v>42676.942164351851</v>
      </c>
      <c r="T559" s="15">
        <f t="shared" si="42"/>
        <v>42706.983831018515</v>
      </c>
      <c r="U559">
        <f t="shared" si="43"/>
        <v>30.041666666664241</v>
      </c>
      <c r="V559">
        <f t="shared" si="44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 s="10">
        <f t="shared" si="40"/>
        <v>0</v>
      </c>
      <c r="Q560" s="11" t="s">
        <v>8317</v>
      </c>
      <c r="R560" s="11" t="s">
        <v>8318</v>
      </c>
      <c r="S560" s="15">
        <f t="shared" si="41"/>
        <v>42057.883159722223</v>
      </c>
      <c r="T560" s="15">
        <f t="shared" si="42"/>
        <v>42087.841493055559</v>
      </c>
      <c r="U560">
        <f t="shared" si="43"/>
        <v>29.958333333335759</v>
      </c>
      <c r="V560">
        <f t="shared" si="44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 s="10">
        <f t="shared" si="40"/>
        <v>50</v>
      </c>
      <c r="Q561" s="11" t="s">
        <v>8317</v>
      </c>
      <c r="R561" s="11" t="s">
        <v>8318</v>
      </c>
      <c r="S561" s="15">
        <f t="shared" si="41"/>
        <v>42321.283101851848</v>
      </c>
      <c r="T561" s="15">
        <f t="shared" si="42"/>
        <v>42351.283101851848</v>
      </c>
      <c r="U561">
        <f t="shared" si="43"/>
        <v>30</v>
      </c>
      <c r="V561">
        <f t="shared" si="44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 s="10">
        <f t="shared" si="40"/>
        <v>4</v>
      </c>
      <c r="Q562" s="11" t="s">
        <v>8317</v>
      </c>
      <c r="R562" s="11" t="s">
        <v>8318</v>
      </c>
      <c r="S562" s="15">
        <f t="shared" si="41"/>
        <v>41960.771354166667</v>
      </c>
      <c r="T562" s="15">
        <f t="shared" si="42"/>
        <v>41990.771354166667</v>
      </c>
      <c r="U562">
        <f t="shared" si="43"/>
        <v>30</v>
      </c>
      <c r="V562">
        <f t="shared" si="44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 s="10">
        <f t="shared" si="40"/>
        <v>27.5</v>
      </c>
      <c r="Q563" s="11" t="s">
        <v>8317</v>
      </c>
      <c r="R563" s="11" t="s">
        <v>8318</v>
      </c>
      <c r="S563" s="15">
        <f t="shared" si="41"/>
        <v>42268.658715277779</v>
      </c>
      <c r="T563" s="15">
        <f t="shared" si="42"/>
        <v>42303.658715277779</v>
      </c>
      <c r="U563">
        <f t="shared" si="43"/>
        <v>35</v>
      </c>
      <c r="V563">
        <f t="shared" si="44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 s="10">
        <f t="shared" si="40"/>
        <v>0</v>
      </c>
      <c r="Q564" s="11" t="s">
        <v>8317</v>
      </c>
      <c r="R564" s="11" t="s">
        <v>8318</v>
      </c>
      <c r="S564" s="15">
        <f t="shared" si="41"/>
        <v>42692.389062500006</v>
      </c>
      <c r="T564" s="15">
        <f t="shared" si="42"/>
        <v>42722.389062500006</v>
      </c>
      <c r="U564">
        <f t="shared" si="43"/>
        <v>30</v>
      </c>
      <c r="V564">
        <f t="shared" si="44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 s="10">
        <f t="shared" si="40"/>
        <v>34</v>
      </c>
      <c r="Q565" s="11" t="s">
        <v>8317</v>
      </c>
      <c r="R565" s="11" t="s">
        <v>8318</v>
      </c>
      <c r="S565" s="15">
        <f t="shared" si="41"/>
        <v>42022.069988425923</v>
      </c>
      <c r="T565" s="15">
        <f t="shared" si="42"/>
        <v>42052.069988425923</v>
      </c>
      <c r="U565">
        <f t="shared" si="43"/>
        <v>30</v>
      </c>
      <c r="V565">
        <f t="shared" si="44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 s="10">
        <f t="shared" si="40"/>
        <v>1</v>
      </c>
      <c r="Q566" s="11" t="s">
        <v>8317</v>
      </c>
      <c r="R566" s="11" t="s">
        <v>8318</v>
      </c>
      <c r="S566" s="15">
        <f t="shared" si="41"/>
        <v>42411.942997685182</v>
      </c>
      <c r="T566" s="15">
        <f t="shared" si="42"/>
        <v>42441.942997685182</v>
      </c>
      <c r="U566">
        <f t="shared" si="43"/>
        <v>30</v>
      </c>
      <c r="V566">
        <f t="shared" si="44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 s="10">
        <f t="shared" si="40"/>
        <v>0</v>
      </c>
      <c r="Q567" s="11" t="s">
        <v>8317</v>
      </c>
      <c r="R567" s="11" t="s">
        <v>8318</v>
      </c>
      <c r="S567" s="15">
        <f t="shared" si="41"/>
        <v>42165.785289351858</v>
      </c>
      <c r="T567" s="15">
        <f t="shared" si="42"/>
        <v>42195.785289351858</v>
      </c>
      <c r="U567">
        <f t="shared" si="43"/>
        <v>30</v>
      </c>
      <c r="V567">
        <f t="shared" si="44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 s="10">
        <f t="shared" si="40"/>
        <v>1</v>
      </c>
      <c r="Q568" s="11" t="s">
        <v>8317</v>
      </c>
      <c r="R568" s="11" t="s">
        <v>8318</v>
      </c>
      <c r="S568" s="15">
        <f t="shared" si="41"/>
        <v>42535.68440972222</v>
      </c>
      <c r="T568" s="15">
        <f t="shared" si="42"/>
        <v>42565.68440972222</v>
      </c>
      <c r="U568">
        <f t="shared" si="43"/>
        <v>30</v>
      </c>
      <c r="V568">
        <f t="shared" si="44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 s="10">
        <f t="shared" si="40"/>
        <v>0</v>
      </c>
      <c r="Q569" s="11" t="s">
        <v>8317</v>
      </c>
      <c r="R569" s="11" t="s">
        <v>8318</v>
      </c>
      <c r="S569" s="15">
        <f t="shared" si="41"/>
        <v>41975.842523148152</v>
      </c>
      <c r="T569" s="15">
        <f t="shared" si="42"/>
        <v>42005.842523148152</v>
      </c>
      <c r="U569">
        <f t="shared" si="43"/>
        <v>30</v>
      </c>
      <c r="V569">
        <f t="shared" si="44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 s="10">
        <f t="shared" si="40"/>
        <v>49</v>
      </c>
      <c r="Q570" s="11" t="s">
        <v>8317</v>
      </c>
      <c r="R570" s="11" t="s">
        <v>8318</v>
      </c>
      <c r="S570" s="15">
        <f t="shared" si="41"/>
        <v>42348.9215625</v>
      </c>
      <c r="T570" s="15">
        <f t="shared" si="42"/>
        <v>42385.458333333328</v>
      </c>
      <c r="U570">
        <f t="shared" si="43"/>
        <v>36.536770833328774</v>
      </c>
      <c r="V570">
        <f t="shared" si="44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 s="10">
        <f t="shared" si="40"/>
        <v>20</v>
      </c>
      <c r="Q571" s="11" t="s">
        <v>8317</v>
      </c>
      <c r="R571" s="11" t="s">
        <v>8318</v>
      </c>
      <c r="S571" s="15">
        <f t="shared" si="41"/>
        <v>42340.847361111111</v>
      </c>
      <c r="T571" s="15">
        <f t="shared" si="42"/>
        <v>42370.847361111111</v>
      </c>
      <c r="U571">
        <f t="shared" si="43"/>
        <v>30</v>
      </c>
      <c r="V571">
        <f t="shared" si="44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 s="10">
        <f t="shared" si="40"/>
        <v>142</v>
      </c>
      <c r="Q572" s="11" t="s">
        <v>8317</v>
      </c>
      <c r="R572" s="11" t="s">
        <v>8318</v>
      </c>
      <c r="S572" s="15">
        <f t="shared" si="41"/>
        <v>42388.798252314817</v>
      </c>
      <c r="T572" s="15">
        <f t="shared" si="42"/>
        <v>42418.798252314817</v>
      </c>
      <c r="U572">
        <f t="shared" si="43"/>
        <v>30</v>
      </c>
      <c r="V572">
        <f t="shared" si="44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 s="10">
        <f t="shared" si="40"/>
        <v>53</v>
      </c>
      <c r="Q573" s="11" t="s">
        <v>8317</v>
      </c>
      <c r="R573" s="11" t="s">
        <v>8318</v>
      </c>
      <c r="S573" s="15">
        <f t="shared" si="41"/>
        <v>42192.816238425927</v>
      </c>
      <c r="T573" s="15">
        <f t="shared" si="42"/>
        <v>42212.165972222225</v>
      </c>
      <c r="U573">
        <f t="shared" si="43"/>
        <v>19.349733796298096</v>
      </c>
      <c r="V573">
        <f t="shared" si="44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 s="10">
        <f t="shared" si="40"/>
        <v>0</v>
      </c>
      <c r="Q574" s="11" t="s">
        <v>8317</v>
      </c>
      <c r="R574" s="11" t="s">
        <v>8318</v>
      </c>
      <c r="S574" s="15">
        <f t="shared" si="41"/>
        <v>42282.71629629629</v>
      </c>
      <c r="T574" s="15">
        <f t="shared" si="42"/>
        <v>42312.757962962962</v>
      </c>
      <c r="U574">
        <f t="shared" si="43"/>
        <v>30.041666666671517</v>
      </c>
      <c r="V574">
        <f t="shared" si="44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 s="10">
        <f t="shared" si="40"/>
        <v>38.44</v>
      </c>
      <c r="Q575" s="11" t="s">
        <v>8317</v>
      </c>
      <c r="R575" s="11" t="s">
        <v>8318</v>
      </c>
      <c r="S575" s="15">
        <f t="shared" si="41"/>
        <v>41963.050127314811</v>
      </c>
      <c r="T575" s="15">
        <f t="shared" si="42"/>
        <v>42022.05</v>
      </c>
      <c r="U575">
        <f t="shared" si="43"/>
        <v>58.999872685191804</v>
      </c>
      <c r="V575">
        <f t="shared" si="44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 s="10">
        <f t="shared" si="40"/>
        <v>20</v>
      </c>
      <c r="Q576" s="11" t="s">
        <v>8317</v>
      </c>
      <c r="R576" s="11" t="s">
        <v>8318</v>
      </c>
      <c r="S576" s="15">
        <f t="shared" si="41"/>
        <v>42632.443368055552</v>
      </c>
      <c r="T576" s="15">
        <f t="shared" si="42"/>
        <v>42662.443368055552</v>
      </c>
      <c r="U576">
        <f t="shared" si="43"/>
        <v>30</v>
      </c>
      <c r="V576">
        <f t="shared" si="44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 s="10">
        <f t="shared" si="40"/>
        <v>64.75</v>
      </c>
      <c r="Q577" s="11" t="s">
        <v>8317</v>
      </c>
      <c r="R577" s="11" t="s">
        <v>8318</v>
      </c>
      <c r="S577" s="15">
        <f t="shared" si="41"/>
        <v>42138.692627314813</v>
      </c>
      <c r="T577" s="15">
        <f t="shared" si="42"/>
        <v>42168.692627314813</v>
      </c>
      <c r="U577">
        <f t="shared" si="43"/>
        <v>30</v>
      </c>
      <c r="V577">
        <f t="shared" si="44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 s="10">
        <f t="shared" si="40"/>
        <v>1</v>
      </c>
      <c r="Q578" s="11" t="s">
        <v>8317</v>
      </c>
      <c r="R578" s="11" t="s">
        <v>8318</v>
      </c>
      <c r="S578" s="15">
        <f t="shared" si="41"/>
        <v>42031.471666666665</v>
      </c>
      <c r="T578" s="15">
        <f t="shared" si="42"/>
        <v>42091.43</v>
      </c>
      <c r="U578">
        <f t="shared" si="43"/>
        <v>59.958333333335759</v>
      </c>
      <c r="V578">
        <f t="shared" si="44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 s="10">
        <f t="shared" ref="P579:P642" si="45">IFERROR(ROUND(E579/L579,2),0)</f>
        <v>10</v>
      </c>
      <c r="Q579" s="11" t="s">
        <v>8317</v>
      </c>
      <c r="R579" s="11" t="s">
        <v>8318</v>
      </c>
      <c r="S579" s="15">
        <f t="shared" ref="S579:S642" si="46">(((J579/60)/60)/24)+DATE(1970,1,1)</f>
        <v>42450.589143518519</v>
      </c>
      <c r="T579" s="15">
        <f t="shared" ref="T579:T642" si="47">(((I579/60)/60)/24)+DATE(1970,1,1)</f>
        <v>42510.589143518519</v>
      </c>
      <c r="U579">
        <f t="shared" ref="U579:U642" si="48">T579-S579</f>
        <v>60</v>
      </c>
      <c r="V579">
        <f t="shared" ref="V579:V642" si="49">YEAR((((J579/60)/60)/24)+DATE(1970,1,1))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 s="10">
        <f t="shared" si="45"/>
        <v>2</v>
      </c>
      <c r="Q580" s="11" t="s">
        <v>8317</v>
      </c>
      <c r="R580" s="11" t="s">
        <v>8318</v>
      </c>
      <c r="S580" s="15">
        <f t="shared" si="46"/>
        <v>42230.578622685185</v>
      </c>
      <c r="T580" s="15">
        <f t="shared" si="47"/>
        <v>42254.578622685185</v>
      </c>
      <c r="U580">
        <f t="shared" si="48"/>
        <v>24</v>
      </c>
      <c r="V580">
        <f t="shared" si="4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 s="10">
        <f t="shared" si="45"/>
        <v>35</v>
      </c>
      <c r="Q581" s="11" t="s">
        <v>8317</v>
      </c>
      <c r="R581" s="11" t="s">
        <v>8318</v>
      </c>
      <c r="S581" s="15">
        <f t="shared" si="46"/>
        <v>41968.852118055554</v>
      </c>
      <c r="T581" s="15">
        <f t="shared" si="47"/>
        <v>41998.852118055554</v>
      </c>
      <c r="U581">
        <f t="shared" si="48"/>
        <v>30</v>
      </c>
      <c r="V581">
        <f t="shared" si="4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 s="10">
        <f t="shared" si="45"/>
        <v>1</v>
      </c>
      <c r="Q582" s="11" t="s">
        <v>8317</v>
      </c>
      <c r="R582" s="11" t="s">
        <v>8318</v>
      </c>
      <c r="S582" s="15">
        <f t="shared" si="46"/>
        <v>42605.908182870371</v>
      </c>
      <c r="T582" s="15">
        <f t="shared" si="47"/>
        <v>42635.908182870371</v>
      </c>
      <c r="U582">
        <f t="shared" si="48"/>
        <v>30</v>
      </c>
      <c r="V582">
        <f t="shared" si="4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 s="10">
        <f t="shared" si="45"/>
        <v>0</v>
      </c>
      <c r="Q583" s="11" t="s">
        <v>8317</v>
      </c>
      <c r="R583" s="11" t="s">
        <v>8318</v>
      </c>
      <c r="S583" s="15">
        <f t="shared" si="46"/>
        <v>42188.012777777782</v>
      </c>
      <c r="T583" s="15">
        <f t="shared" si="47"/>
        <v>42218.012777777782</v>
      </c>
      <c r="U583">
        <f t="shared" si="48"/>
        <v>30</v>
      </c>
      <c r="V583">
        <f t="shared" si="4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 s="10">
        <f t="shared" si="45"/>
        <v>0</v>
      </c>
      <c r="Q584" s="11" t="s">
        <v>8317</v>
      </c>
      <c r="R584" s="11" t="s">
        <v>8318</v>
      </c>
      <c r="S584" s="15">
        <f t="shared" si="46"/>
        <v>42055.739803240736</v>
      </c>
      <c r="T584" s="15">
        <f t="shared" si="47"/>
        <v>42078.75</v>
      </c>
      <c r="U584">
        <f t="shared" si="48"/>
        <v>23.010196759263636</v>
      </c>
      <c r="V584">
        <f t="shared" si="4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 s="10">
        <f t="shared" si="45"/>
        <v>1</v>
      </c>
      <c r="Q585" s="11" t="s">
        <v>8317</v>
      </c>
      <c r="R585" s="11" t="s">
        <v>8318</v>
      </c>
      <c r="S585" s="15">
        <f t="shared" si="46"/>
        <v>42052.93850694444</v>
      </c>
      <c r="T585" s="15">
        <f t="shared" si="47"/>
        <v>42082.896840277783</v>
      </c>
      <c r="U585">
        <f t="shared" si="48"/>
        <v>29.958333333343035</v>
      </c>
      <c r="V585">
        <f t="shared" si="4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 s="10">
        <f t="shared" si="45"/>
        <v>5</v>
      </c>
      <c r="Q586" s="11" t="s">
        <v>8317</v>
      </c>
      <c r="R586" s="11" t="s">
        <v>8318</v>
      </c>
      <c r="S586" s="15">
        <f t="shared" si="46"/>
        <v>42049.716620370367</v>
      </c>
      <c r="T586" s="15">
        <f t="shared" si="47"/>
        <v>42079.674953703703</v>
      </c>
      <c r="U586">
        <f t="shared" si="48"/>
        <v>29.958333333335759</v>
      </c>
      <c r="V586">
        <f t="shared" si="4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 s="10">
        <f t="shared" si="45"/>
        <v>0</v>
      </c>
      <c r="Q587" s="11" t="s">
        <v>8317</v>
      </c>
      <c r="R587" s="11" t="s">
        <v>8318</v>
      </c>
      <c r="S587" s="15">
        <f t="shared" si="46"/>
        <v>42283.3909375</v>
      </c>
      <c r="T587" s="15">
        <f t="shared" si="47"/>
        <v>42339</v>
      </c>
      <c r="U587">
        <f t="shared" si="48"/>
        <v>55.609062499999709</v>
      </c>
      <c r="V587">
        <f t="shared" si="4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 s="10">
        <f t="shared" si="45"/>
        <v>14</v>
      </c>
      <c r="Q588" s="11" t="s">
        <v>8317</v>
      </c>
      <c r="R588" s="11" t="s">
        <v>8318</v>
      </c>
      <c r="S588" s="15">
        <f t="shared" si="46"/>
        <v>42020.854247685187</v>
      </c>
      <c r="T588" s="15">
        <f t="shared" si="47"/>
        <v>42050.854247685187</v>
      </c>
      <c r="U588">
        <f t="shared" si="48"/>
        <v>30</v>
      </c>
      <c r="V588">
        <f t="shared" si="4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 s="10">
        <f t="shared" si="45"/>
        <v>389.29</v>
      </c>
      <c r="Q589" s="11" t="s">
        <v>8317</v>
      </c>
      <c r="R589" s="11" t="s">
        <v>8318</v>
      </c>
      <c r="S589" s="15">
        <f t="shared" si="46"/>
        <v>42080.757326388892</v>
      </c>
      <c r="T589" s="15">
        <f t="shared" si="47"/>
        <v>42110.757326388892</v>
      </c>
      <c r="U589">
        <f t="shared" si="48"/>
        <v>30</v>
      </c>
      <c r="V589">
        <f t="shared" si="4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 s="10">
        <f t="shared" si="45"/>
        <v>150.5</v>
      </c>
      <c r="Q590" s="11" t="s">
        <v>8317</v>
      </c>
      <c r="R590" s="11" t="s">
        <v>8318</v>
      </c>
      <c r="S590" s="15">
        <f t="shared" si="46"/>
        <v>42631.769513888896</v>
      </c>
      <c r="T590" s="15">
        <f t="shared" si="47"/>
        <v>42691.811180555553</v>
      </c>
      <c r="U590">
        <f t="shared" si="48"/>
        <v>60.041666666656965</v>
      </c>
      <c r="V590">
        <f t="shared" si="4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 s="10">
        <f t="shared" si="45"/>
        <v>1</v>
      </c>
      <c r="Q591" s="11" t="s">
        <v>8317</v>
      </c>
      <c r="R591" s="11" t="s">
        <v>8318</v>
      </c>
      <c r="S591" s="15">
        <f t="shared" si="46"/>
        <v>42178.614571759259</v>
      </c>
      <c r="T591" s="15">
        <f t="shared" si="47"/>
        <v>42193.614571759259</v>
      </c>
      <c r="U591">
        <f t="shared" si="48"/>
        <v>15</v>
      </c>
      <c r="V591">
        <f t="shared" si="4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 s="10">
        <f t="shared" si="45"/>
        <v>24.78</v>
      </c>
      <c r="Q592" s="11" t="s">
        <v>8317</v>
      </c>
      <c r="R592" s="11" t="s">
        <v>8318</v>
      </c>
      <c r="S592" s="15">
        <f t="shared" si="46"/>
        <v>42377.554756944446</v>
      </c>
      <c r="T592" s="15">
        <f t="shared" si="47"/>
        <v>42408.542361111111</v>
      </c>
      <c r="U592">
        <f t="shared" si="48"/>
        <v>30.987604166664823</v>
      </c>
      <c r="V592">
        <f t="shared" si="4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 s="10">
        <f t="shared" si="45"/>
        <v>30.5</v>
      </c>
      <c r="Q593" s="11" t="s">
        <v>8317</v>
      </c>
      <c r="R593" s="11" t="s">
        <v>8318</v>
      </c>
      <c r="S593" s="15">
        <f t="shared" si="46"/>
        <v>42177.543171296296</v>
      </c>
      <c r="T593" s="15">
        <f t="shared" si="47"/>
        <v>42207.543171296296</v>
      </c>
      <c r="U593">
        <f t="shared" si="48"/>
        <v>30</v>
      </c>
      <c r="V593">
        <f t="shared" si="4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 s="10">
        <f t="shared" si="45"/>
        <v>250</v>
      </c>
      <c r="Q594" s="11" t="s">
        <v>8317</v>
      </c>
      <c r="R594" s="11" t="s">
        <v>8318</v>
      </c>
      <c r="S594" s="15">
        <f t="shared" si="46"/>
        <v>41946.232175925928</v>
      </c>
      <c r="T594" s="15">
        <f t="shared" si="47"/>
        <v>41976.232175925921</v>
      </c>
      <c r="U594">
        <f t="shared" si="48"/>
        <v>29.999999999992724</v>
      </c>
      <c r="V594">
        <f t="shared" si="4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 s="10">
        <f t="shared" si="45"/>
        <v>16.43</v>
      </c>
      <c r="Q595" s="11" t="s">
        <v>8317</v>
      </c>
      <c r="R595" s="11" t="s">
        <v>8318</v>
      </c>
      <c r="S595" s="15">
        <f t="shared" si="46"/>
        <v>42070.677604166667</v>
      </c>
      <c r="T595" s="15">
        <f t="shared" si="47"/>
        <v>42100.635937500003</v>
      </c>
      <c r="U595">
        <f t="shared" si="48"/>
        <v>29.958333333335759</v>
      </c>
      <c r="V595">
        <f t="shared" si="4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 s="10">
        <f t="shared" si="45"/>
        <v>13</v>
      </c>
      <c r="Q596" s="11" t="s">
        <v>8317</v>
      </c>
      <c r="R596" s="11" t="s">
        <v>8318</v>
      </c>
      <c r="S596" s="15">
        <f t="shared" si="46"/>
        <v>42446.780162037037</v>
      </c>
      <c r="T596" s="15">
        <f t="shared" si="47"/>
        <v>42476.780162037037</v>
      </c>
      <c r="U596">
        <f t="shared" si="48"/>
        <v>30</v>
      </c>
      <c r="V596">
        <f t="shared" si="4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 s="10">
        <f t="shared" si="45"/>
        <v>53.25</v>
      </c>
      <c r="Q597" s="11" t="s">
        <v>8317</v>
      </c>
      <c r="R597" s="11" t="s">
        <v>8318</v>
      </c>
      <c r="S597" s="15">
        <f t="shared" si="46"/>
        <v>42083.069884259254</v>
      </c>
      <c r="T597" s="15">
        <f t="shared" si="47"/>
        <v>42128.069884259254</v>
      </c>
      <c r="U597">
        <f t="shared" si="48"/>
        <v>45</v>
      </c>
      <c r="V597">
        <f t="shared" si="4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 s="10">
        <f t="shared" si="45"/>
        <v>3</v>
      </c>
      <c r="Q598" s="11" t="s">
        <v>8317</v>
      </c>
      <c r="R598" s="11" t="s">
        <v>8318</v>
      </c>
      <c r="S598" s="15">
        <f t="shared" si="46"/>
        <v>42646.896898148145</v>
      </c>
      <c r="T598" s="15">
        <f t="shared" si="47"/>
        <v>42676.896898148145</v>
      </c>
      <c r="U598">
        <f t="shared" si="48"/>
        <v>30</v>
      </c>
      <c r="V598">
        <f t="shared" si="4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 s="10">
        <f t="shared" si="45"/>
        <v>10</v>
      </c>
      <c r="Q599" s="11" t="s">
        <v>8317</v>
      </c>
      <c r="R599" s="11" t="s">
        <v>8318</v>
      </c>
      <c r="S599" s="15">
        <f t="shared" si="46"/>
        <v>42545.705266203702</v>
      </c>
      <c r="T599" s="15">
        <f t="shared" si="47"/>
        <v>42582.666666666672</v>
      </c>
      <c r="U599">
        <f t="shared" si="48"/>
        <v>36.961400462969323</v>
      </c>
      <c r="V599">
        <f t="shared" si="4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 s="10">
        <f t="shared" si="45"/>
        <v>121.43</v>
      </c>
      <c r="Q600" s="11" t="s">
        <v>8317</v>
      </c>
      <c r="R600" s="11" t="s">
        <v>8318</v>
      </c>
      <c r="S600" s="15">
        <f t="shared" si="46"/>
        <v>41948.00209490741</v>
      </c>
      <c r="T600" s="15">
        <f t="shared" si="47"/>
        <v>41978.00209490741</v>
      </c>
      <c r="U600">
        <f t="shared" si="48"/>
        <v>30</v>
      </c>
      <c r="V600">
        <f t="shared" si="4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 s="10">
        <f t="shared" si="45"/>
        <v>15.5</v>
      </c>
      <c r="Q601" s="11" t="s">
        <v>8317</v>
      </c>
      <c r="R601" s="11" t="s">
        <v>8318</v>
      </c>
      <c r="S601" s="15">
        <f t="shared" si="46"/>
        <v>42047.812523148154</v>
      </c>
      <c r="T601" s="15">
        <f t="shared" si="47"/>
        <v>42071.636111111111</v>
      </c>
      <c r="U601">
        <f t="shared" si="48"/>
        <v>23.82358796295739</v>
      </c>
      <c r="V601">
        <f t="shared" si="4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 s="10">
        <f t="shared" si="45"/>
        <v>100</v>
      </c>
      <c r="Q602" s="11" t="s">
        <v>8317</v>
      </c>
      <c r="R602" s="11" t="s">
        <v>8318</v>
      </c>
      <c r="S602" s="15">
        <f t="shared" si="46"/>
        <v>42073.798171296294</v>
      </c>
      <c r="T602" s="15">
        <f t="shared" si="47"/>
        <v>42133.798171296294</v>
      </c>
      <c r="U602">
        <f t="shared" si="48"/>
        <v>60</v>
      </c>
      <c r="V602">
        <f t="shared" si="4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 s="10">
        <f t="shared" si="45"/>
        <v>23.33</v>
      </c>
      <c r="Q603" s="11" t="s">
        <v>8317</v>
      </c>
      <c r="R603" s="11" t="s">
        <v>8318</v>
      </c>
      <c r="S603" s="15">
        <f t="shared" si="46"/>
        <v>41969.858090277776</v>
      </c>
      <c r="T603" s="15">
        <f t="shared" si="47"/>
        <v>41999.858090277776</v>
      </c>
      <c r="U603">
        <f t="shared" si="48"/>
        <v>30</v>
      </c>
      <c r="V603">
        <f t="shared" si="4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 s="10">
        <f t="shared" si="45"/>
        <v>0</v>
      </c>
      <c r="Q604" s="11" t="s">
        <v>8317</v>
      </c>
      <c r="R604" s="11" t="s">
        <v>8318</v>
      </c>
      <c r="S604" s="15">
        <f t="shared" si="46"/>
        <v>42143.79415509259</v>
      </c>
      <c r="T604" s="15">
        <f t="shared" si="47"/>
        <v>42173.79415509259</v>
      </c>
      <c r="U604">
        <f t="shared" si="48"/>
        <v>30</v>
      </c>
      <c r="V604">
        <f t="shared" si="4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 s="10">
        <f t="shared" si="45"/>
        <v>45.39</v>
      </c>
      <c r="Q605" s="11" t="s">
        <v>8317</v>
      </c>
      <c r="R605" s="11" t="s">
        <v>8318</v>
      </c>
      <c r="S605" s="15">
        <f t="shared" si="46"/>
        <v>41835.639155092591</v>
      </c>
      <c r="T605" s="15">
        <f t="shared" si="47"/>
        <v>41865.639155092591</v>
      </c>
      <c r="U605">
        <f t="shared" si="48"/>
        <v>30</v>
      </c>
      <c r="V605">
        <f t="shared" si="4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 s="10">
        <f t="shared" si="45"/>
        <v>0</v>
      </c>
      <c r="Q606" s="11" t="s">
        <v>8317</v>
      </c>
      <c r="R606" s="11" t="s">
        <v>8318</v>
      </c>
      <c r="S606" s="15">
        <f t="shared" si="46"/>
        <v>41849.035370370373</v>
      </c>
      <c r="T606" s="15">
        <f t="shared" si="47"/>
        <v>41879.035370370373</v>
      </c>
      <c r="U606">
        <f t="shared" si="48"/>
        <v>30</v>
      </c>
      <c r="V606">
        <f t="shared" si="4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 s="10">
        <f t="shared" si="45"/>
        <v>16.38</v>
      </c>
      <c r="Q607" s="11" t="s">
        <v>8317</v>
      </c>
      <c r="R607" s="11" t="s">
        <v>8318</v>
      </c>
      <c r="S607" s="15">
        <f t="shared" si="46"/>
        <v>42194.357731481476</v>
      </c>
      <c r="T607" s="15">
        <f t="shared" si="47"/>
        <v>42239.357731481476</v>
      </c>
      <c r="U607">
        <f t="shared" si="48"/>
        <v>45</v>
      </c>
      <c r="V607">
        <f t="shared" si="4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 s="10">
        <f t="shared" si="45"/>
        <v>10</v>
      </c>
      <c r="Q608" s="11" t="s">
        <v>8317</v>
      </c>
      <c r="R608" s="11" t="s">
        <v>8318</v>
      </c>
      <c r="S608" s="15">
        <f t="shared" si="46"/>
        <v>42102.650567129633</v>
      </c>
      <c r="T608" s="15">
        <f t="shared" si="47"/>
        <v>42148.625</v>
      </c>
      <c r="U608">
        <f t="shared" si="48"/>
        <v>45.974432870367309</v>
      </c>
      <c r="V608">
        <f t="shared" si="4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 s="10">
        <f t="shared" si="45"/>
        <v>0</v>
      </c>
      <c r="Q609" s="11" t="s">
        <v>8317</v>
      </c>
      <c r="R609" s="11" t="s">
        <v>8318</v>
      </c>
      <c r="S609" s="15">
        <f t="shared" si="46"/>
        <v>42300.825648148151</v>
      </c>
      <c r="T609" s="15">
        <f t="shared" si="47"/>
        <v>42330.867314814815</v>
      </c>
      <c r="U609">
        <f t="shared" si="48"/>
        <v>30.041666666664241</v>
      </c>
      <c r="V609">
        <f t="shared" si="4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 s="10">
        <f t="shared" si="45"/>
        <v>292.2</v>
      </c>
      <c r="Q610" s="11" t="s">
        <v>8317</v>
      </c>
      <c r="R610" s="11" t="s">
        <v>8318</v>
      </c>
      <c r="S610" s="15">
        <f t="shared" si="46"/>
        <v>42140.921064814815</v>
      </c>
      <c r="T610" s="15">
        <f t="shared" si="47"/>
        <v>42170.921064814815</v>
      </c>
      <c r="U610">
        <f t="shared" si="48"/>
        <v>30</v>
      </c>
      <c r="V610">
        <f t="shared" si="4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 s="10">
        <f t="shared" si="45"/>
        <v>5</v>
      </c>
      <c r="Q611" s="11" t="s">
        <v>8317</v>
      </c>
      <c r="R611" s="11" t="s">
        <v>8318</v>
      </c>
      <c r="S611" s="15">
        <f t="shared" si="46"/>
        <v>42307.034074074079</v>
      </c>
      <c r="T611" s="15">
        <f t="shared" si="47"/>
        <v>42337.075740740736</v>
      </c>
      <c r="U611">
        <f t="shared" si="48"/>
        <v>30.041666666656965</v>
      </c>
      <c r="V611">
        <f t="shared" si="4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 s="10">
        <f t="shared" si="45"/>
        <v>0</v>
      </c>
      <c r="Q612" s="11" t="s">
        <v>8317</v>
      </c>
      <c r="R612" s="11" t="s">
        <v>8318</v>
      </c>
      <c r="S612" s="15">
        <f t="shared" si="46"/>
        <v>42086.83085648148</v>
      </c>
      <c r="T612" s="15">
        <f t="shared" si="47"/>
        <v>42116.83085648148</v>
      </c>
      <c r="U612">
        <f t="shared" si="48"/>
        <v>30</v>
      </c>
      <c r="V612">
        <f t="shared" si="4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 s="10">
        <f t="shared" si="45"/>
        <v>0</v>
      </c>
      <c r="Q613" s="11" t="s">
        <v>8317</v>
      </c>
      <c r="R613" s="11" t="s">
        <v>8318</v>
      </c>
      <c r="S613" s="15">
        <f t="shared" si="46"/>
        <v>42328.560613425929</v>
      </c>
      <c r="T613" s="15">
        <f t="shared" si="47"/>
        <v>42388.560613425929</v>
      </c>
      <c r="U613">
        <f t="shared" si="48"/>
        <v>60</v>
      </c>
      <c r="V613">
        <f t="shared" si="4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 s="10">
        <f t="shared" si="45"/>
        <v>0</v>
      </c>
      <c r="Q614" s="11" t="s">
        <v>8317</v>
      </c>
      <c r="R614" s="11" t="s">
        <v>8318</v>
      </c>
      <c r="S614" s="15">
        <f t="shared" si="46"/>
        <v>42585.031782407401</v>
      </c>
      <c r="T614" s="15">
        <f t="shared" si="47"/>
        <v>42615.031782407401</v>
      </c>
      <c r="U614">
        <f t="shared" si="48"/>
        <v>30</v>
      </c>
      <c r="V614">
        <f t="shared" si="4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 s="10">
        <f t="shared" si="45"/>
        <v>105.93</v>
      </c>
      <c r="Q615" s="11" t="s">
        <v>8317</v>
      </c>
      <c r="R615" s="11" t="s">
        <v>8318</v>
      </c>
      <c r="S615" s="15">
        <f t="shared" si="46"/>
        <v>42247.496759259258</v>
      </c>
      <c r="T615" s="15">
        <f t="shared" si="47"/>
        <v>42278.207638888889</v>
      </c>
      <c r="U615">
        <f t="shared" si="48"/>
        <v>30.710879629630654</v>
      </c>
      <c r="V615">
        <f t="shared" si="4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 s="10">
        <f t="shared" si="45"/>
        <v>0</v>
      </c>
      <c r="Q616" s="11" t="s">
        <v>8317</v>
      </c>
      <c r="R616" s="11" t="s">
        <v>8318</v>
      </c>
      <c r="S616" s="15">
        <f t="shared" si="46"/>
        <v>42515.061805555553</v>
      </c>
      <c r="T616" s="15">
        <f t="shared" si="47"/>
        <v>42545.061805555553</v>
      </c>
      <c r="U616">
        <f t="shared" si="48"/>
        <v>30</v>
      </c>
      <c r="V616">
        <f t="shared" si="4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 s="10">
        <f t="shared" si="45"/>
        <v>0</v>
      </c>
      <c r="Q617" s="11" t="s">
        <v>8317</v>
      </c>
      <c r="R617" s="11" t="s">
        <v>8318</v>
      </c>
      <c r="S617" s="15">
        <f t="shared" si="46"/>
        <v>42242.122210648144</v>
      </c>
      <c r="T617" s="15">
        <f t="shared" si="47"/>
        <v>42272.122210648144</v>
      </c>
      <c r="U617">
        <f t="shared" si="48"/>
        <v>30</v>
      </c>
      <c r="V617">
        <f t="shared" si="4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 s="10">
        <f t="shared" si="45"/>
        <v>0</v>
      </c>
      <c r="Q618" s="11" t="s">
        <v>8317</v>
      </c>
      <c r="R618" s="11" t="s">
        <v>8318</v>
      </c>
      <c r="S618" s="15">
        <f t="shared" si="46"/>
        <v>42761.376238425932</v>
      </c>
      <c r="T618" s="15">
        <f t="shared" si="47"/>
        <v>42791.376238425932</v>
      </c>
      <c r="U618">
        <f t="shared" si="48"/>
        <v>30</v>
      </c>
      <c r="V618">
        <f t="shared" si="4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 s="10">
        <f t="shared" si="45"/>
        <v>20</v>
      </c>
      <c r="Q619" s="11" t="s">
        <v>8317</v>
      </c>
      <c r="R619" s="11" t="s">
        <v>8318</v>
      </c>
      <c r="S619" s="15">
        <f t="shared" si="46"/>
        <v>42087.343090277776</v>
      </c>
      <c r="T619" s="15">
        <f t="shared" si="47"/>
        <v>42132.343090277776</v>
      </c>
      <c r="U619">
        <f t="shared" si="48"/>
        <v>45</v>
      </c>
      <c r="V619">
        <f t="shared" si="4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 s="10">
        <f t="shared" si="45"/>
        <v>0</v>
      </c>
      <c r="Q620" s="11" t="s">
        <v>8317</v>
      </c>
      <c r="R620" s="11" t="s">
        <v>8318</v>
      </c>
      <c r="S620" s="15">
        <f t="shared" si="46"/>
        <v>42317.810219907406</v>
      </c>
      <c r="T620" s="15">
        <f t="shared" si="47"/>
        <v>42347.810219907406</v>
      </c>
      <c r="U620">
        <f t="shared" si="48"/>
        <v>30</v>
      </c>
      <c r="V620">
        <f t="shared" si="4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 s="10">
        <f t="shared" si="45"/>
        <v>1</v>
      </c>
      <c r="Q621" s="11" t="s">
        <v>8317</v>
      </c>
      <c r="R621" s="11" t="s">
        <v>8318</v>
      </c>
      <c r="S621" s="15">
        <f t="shared" si="46"/>
        <v>41908.650347222225</v>
      </c>
      <c r="T621" s="15">
        <f t="shared" si="47"/>
        <v>41968.692013888889</v>
      </c>
      <c r="U621">
        <f t="shared" si="48"/>
        <v>60.041666666664241</v>
      </c>
      <c r="V621">
        <f t="shared" si="4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 s="10">
        <f t="shared" si="45"/>
        <v>300</v>
      </c>
      <c r="Q622" s="11" t="s">
        <v>8317</v>
      </c>
      <c r="R622" s="11" t="s">
        <v>8318</v>
      </c>
      <c r="S622" s="15">
        <f t="shared" si="46"/>
        <v>41831.716874999998</v>
      </c>
      <c r="T622" s="15">
        <f t="shared" si="47"/>
        <v>41876.716874999998</v>
      </c>
      <c r="U622">
        <f t="shared" si="48"/>
        <v>45</v>
      </c>
      <c r="V622">
        <f t="shared" si="4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 s="10">
        <f t="shared" si="45"/>
        <v>87</v>
      </c>
      <c r="Q623" s="11" t="s">
        <v>8317</v>
      </c>
      <c r="R623" s="11" t="s">
        <v>8318</v>
      </c>
      <c r="S623" s="15">
        <f t="shared" si="46"/>
        <v>42528.987696759257</v>
      </c>
      <c r="T623" s="15">
        <f t="shared" si="47"/>
        <v>42558.987696759257</v>
      </c>
      <c r="U623">
        <f t="shared" si="48"/>
        <v>30</v>
      </c>
      <c r="V623">
        <f t="shared" si="4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 s="10">
        <f t="shared" si="45"/>
        <v>37.89</v>
      </c>
      <c r="Q624" s="11" t="s">
        <v>8317</v>
      </c>
      <c r="R624" s="11" t="s">
        <v>8318</v>
      </c>
      <c r="S624" s="15">
        <f t="shared" si="46"/>
        <v>42532.774745370371</v>
      </c>
      <c r="T624" s="15">
        <f t="shared" si="47"/>
        <v>42552.774745370371</v>
      </c>
      <c r="U624">
        <f t="shared" si="48"/>
        <v>20</v>
      </c>
      <c r="V624">
        <f t="shared" si="4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 s="10">
        <f t="shared" si="45"/>
        <v>0</v>
      </c>
      <c r="Q625" s="11" t="s">
        <v>8317</v>
      </c>
      <c r="R625" s="11" t="s">
        <v>8318</v>
      </c>
      <c r="S625" s="15">
        <f t="shared" si="46"/>
        <v>42122.009224537032</v>
      </c>
      <c r="T625" s="15">
        <f t="shared" si="47"/>
        <v>42152.009224537032</v>
      </c>
      <c r="U625">
        <f t="shared" si="48"/>
        <v>30</v>
      </c>
      <c r="V625">
        <f t="shared" si="4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 s="10">
        <f t="shared" si="45"/>
        <v>0</v>
      </c>
      <c r="Q626" s="11" t="s">
        <v>8317</v>
      </c>
      <c r="R626" s="11" t="s">
        <v>8318</v>
      </c>
      <c r="S626" s="15">
        <f t="shared" si="46"/>
        <v>42108.988900462966</v>
      </c>
      <c r="T626" s="15">
        <f t="shared" si="47"/>
        <v>42138.988900462966</v>
      </c>
      <c r="U626">
        <f t="shared" si="48"/>
        <v>30</v>
      </c>
      <c r="V626">
        <f t="shared" si="4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 s="10">
        <f t="shared" si="45"/>
        <v>0</v>
      </c>
      <c r="Q627" s="11" t="s">
        <v>8317</v>
      </c>
      <c r="R627" s="11" t="s">
        <v>8318</v>
      </c>
      <c r="S627" s="15">
        <f t="shared" si="46"/>
        <v>42790.895567129628</v>
      </c>
      <c r="T627" s="15">
        <f t="shared" si="47"/>
        <v>42820.853900462964</v>
      </c>
      <c r="U627">
        <f t="shared" si="48"/>
        <v>29.958333333335759</v>
      </c>
      <c r="V627">
        <f t="shared" si="4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 s="10">
        <f t="shared" si="45"/>
        <v>111.41</v>
      </c>
      <c r="Q628" s="11" t="s">
        <v>8317</v>
      </c>
      <c r="R628" s="11" t="s">
        <v>8318</v>
      </c>
      <c r="S628" s="15">
        <f t="shared" si="46"/>
        <v>42198.559479166666</v>
      </c>
      <c r="T628" s="15">
        <f t="shared" si="47"/>
        <v>42231.556944444441</v>
      </c>
      <c r="U628">
        <f t="shared" si="48"/>
        <v>32.997465277774609</v>
      </c>
      <c r="V628">
        <f t="shared" si="4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 s="10">
        <f t="shared" si="45"/>
        <v>90</v>
      </c>
      <c r="Q629" s="11" t="s">
        <v>8317</v>
      </c>
      <c r="R629" s="11" t="s">
        <v>8318</v>
      </c>
      <c r="S629" s="15">
        <f t="shared" si="46"/>
        <v>42384.306840277779</v>
      </c>
      <c r="T629" s="15">
        <f t="shared" si="47"/>
        <v>42443.958333333328</v>
      </c>
      <c r="U629">
        <f t="shared" si="48"/>
        <v>59.651493055549508</v>
      </c>
      <c r="V629">
        <f t="shared" si="4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 s="10">
        <f t="shared" si="45"/>
        <v>0</v>
      </c>
      <c r="Q630" s="11" t="s">
        <v>8317</v>
      </c>
      <c r="R630" s="11" t="s">
        <v>8318</v>
      </c>
      <c r="S630" s="15">
        <f t="shared" si="46"/>
        <v>41803.692789351851</v>
      </c>
      <c r="T630" s="15">
        <f t="shared" si="47"/>
        <v>41833.692789351851</v>
      </c>
      <c r="U630">
        <f t="shared" si="48"/>
        <v>30</v>
      </c>
      <c r="V630">
        <f t="shared" si="4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 s="10">
        <f t="shared" si="45"/>
        <v>116.67</v>
      </c>
      <c r="Q631" s="11" t="s">
        <v>8317</v>
      </c>
      <c r="R631" s="11" t="s">
        <v>8318</v>
      </c>
      <c r="S631" s="15">
        <f t="shared" si="46"/>
        <v>42474.637824074074</v>
      </c>
      <c r="T631" s="15">
        <f t="shared" si="47"/>
        <v>42504.637824074074</v>
      </c>
      <c r="U631">
        <f t="shared" si="48"/>
        <v>30</v>
      </c>
      <c r="V631">
        <f t="shared" si="4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 s="10">
        <f t="shared" si="45"/>
        <v>10</v>
      </c>
      <c r="Q632" s="11" t="s">
        <v>8317</v>
      </c>
      <c r="R632" s="11" t="s">
        <v>8318</v>
      </c>
      <c r="S632" s="15">
        <f t="shared" si="46"/>
        <v>42223.619456018518</v>
      </c>
      <c r="T632" s="15">
        <f t="shared" si="47"/>
        <v>42253.215277777781</v>
      </c>
      <c r="U632">
        <f t="shared" si="48"/>
        <v>29.595821759263345</v>
      </c>
      <c r="V632">
        <f t="shared" si="4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 s="10">
        <f t="shared" si="45"/>
        <v>76.67</v>
      </c>
      <c r="Q633" s="11" t="s">
        <v>8317</v>
      </c>
      <c r="R633" s="11" t="s">
        <v>8318</v>
      </c>
      <c r="S633" s="15">
        <f t="shared" si="46"/>
        <v>42489.772326388891</v>
      </c>
      <c r="T633" s="15">
        <f t="shared" si="47"/>
        <v>42518.772326388891</v>
      </c>
      <c r="U633">
        <f t="shared" si="48"/>
        <v>29</v>
      </c>
      <c r="V633">
        <f t="shared" si="4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 s="10">
        <f t="shared" si="45"/>
        <v>0</v>
      </c>
      <c r="Q634" s="11" t="s">
        <v>8317</v>
      </c>
      <c r="R634" s="11" t="s">
        <v>8318</v>
      </c>
      <c r="S634" s="15">
        <f t="shared" si="46"/>
        <v>42303.659317129626</v>
      </c>
      <c r="T634" s="15">
        <f t="shared" si="47"/>
        <v>42333.700983796298</v>
      </c>
      <c r="U634">
        <f t="shared" si="48"/>
        <v>30.041666666671517</v>
      </c>
      <c r="V634">
        <f t="shared" si="4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 s="10">
        <f t="shared" si="45"/>
        <v>49.8</v>
      </c>
      <c r="Q635" s="11" t="s">
        <v>8317</v>
      </c>
      <c r="R635" s="11" t="s">
        <v>8318</v>
      </c>
      <c r="S635" s="15">
        <f t="shared" si="46"/>
        <v>42507.29932870371</v>
      </c>
      <c r="T635" s="15">
        <f t="shared" si="47"/>
        <v>42538.958333333328</v>
      </c>
      <c r="U635">
        <f t="shared" si="48"/>
        <v>31.659004629618721</v>
      </c>
      <c r="V635">
        <f t="shared" si="4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 s="10">
        <f t="shared" si="45"/>
        <v>1</v>
      </c>
      <c r="Q636" s="11" t="s">
        <v>8317</v>
      </c>
      <c r="R636" s="11" t="s">
        <v>8318</v>
      </c>
      <c r="S636" s="15">
        <f t="shared" si="46"/>
        <v>42031.928576388891</v>
      </c>
      <c r="T636" s="15">
        <f t="shared" si="47"/>
        <v>42061.928576388891</v>
      </c>
      <c r="U636">
        <f t="shared" si="48"/>
        <v>30</v>
      </c>
      <c r="V636">
        <f t="shared" si="4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 s="10">
        <f t="shared" si="45"/>
        <v>2</v>
      </c>
      <c r="Q637" s="11" t="s">
        <v>8317</v>
      </c>
      <c r="R637" s="11" t="s">
        <v>8318</v>
      </c>
      <c r="S637" s="15">
        <f t="shared" si="46"/>
        <v>42076.092152777783</v>
      </c>
      <c r="T637" s="15">
        <f t="shared" si="47"/>
        <v>42106.092152777783</v>
      </c>
      <c r="U637">
        <f t="shared" si="48"/>
        <v>30</v>
      </c>
      <c r="V637">
        <f t="shared" si="4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 s="10">
        <f t="shared" si="45"/>
        <v>4</v>
      </c>
      <c r="Q638" s="11" t="s">
        <v>8317</v>
      </c>
      <c r="R638" s="11" t="s">
        <v>8318</v>
      </c>
      <c r="S638" s="15">
        <f t="shared" si="46"/>
        <v>42131.455439814818</v>
      </c>
      <c r="T638" s="15">
        <f t="shared" si="47"/>
        <v>42161.44930555555</v>
      </c>
      <c r="U638">
        <f t="shared" si="48"/>
        <v>29.993865740732872</v>
      </c>
      <c r="V638">
        <f t="shared" si="4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 s="10">
        <f t="shared" si="45"/>
        <v>0</v>
      </c>
      <c r="Q639" s="11" t="s">
        <v>8317</v>
      </c>
      <c r="R639" s="11" t="s">
        <v>8318</v>
      </c>
      <c r="S639" s="15">
        <f t="shared" si="46"/>
        <v>42762.962013888886</v>
      </c>
      <c r="T639" s="15">
        <f t="shared" si="47"/>
        <v>42791.961111111115</v>
      </c>
      <c r="U639">
        <f t="shared" si="48"/>
        <v>28.999097222229466</v>
      </c>
      <c r="V639">
        <f t="shared" si="4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 s="10">
        <f t="shared" si="45"/>
        <v>3</v>
      </c>
      <c r="Q640" s="11" t="s">
        <v>8317</v>
      </c>
      <c r="R640" s="11" t="s">
        <v>8318</v>
      </c>
      <c r="S640" s="15">
        <f t="shared" si="46"/>
        <v>42759.593310185184</v>
      </c>
      <c r="T640" s="15">
        <f t="shared" si="47"/>
        <v>42819.55164351852</v>
      </c>
      <c r="U640">
        <f t="shared" si="48"/>
        <v>59.958333333335759</v>
      </c>
      <c r="V640">
        <f t="shared" si="4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 s="10">
        <f t="shared" si="45"/>
        <v>1</v>
      </c>
      <c r="Q641" s="11" t="s">
        <v>8317</v>
      </c>
      <c r="R641" s="11" t="s">
        <v>8318</v>
      </c>
      <c r="S641" s="15">
        <f t="shared" si="46"/>
        <v>41865.583275462966</v>
      </c>
      <c r="T641" s="15">
        <f t="shared" si="47"/>
        <v>41925.583275462966</v>
      </c>
      <c r="U641">
        <f t="shared" si="48"/>
        <v>60</v>
      </c>
      <c r="V641">
        <f t="shared" si="4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 s="10">
        <f t="shared" si="45"/>
        <v>50.5</v>
      </c>
      <c r="Q642" s="11" t="s">
        <v>8317</v>
      </c>
      <c r="R642" s="11" t="s">
        <v>8319</v>
      </c>
      <c r="S642" s="15">
        <f t="shared" si="46"/>
        <v>42683.420312500006</v>
      </c>
      <c r="T642" s="15">
        <f t="shared" si="47"/>
        <v>42698.958333333328</v>
      </c>
      <c r="U642">
        <f t="shared" si="48"/>
        <v>15.538020833322662</v>
      </c>
      <c r="V642">
        <f t="shared" si="4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 s="10">
        <f t="shared" ref="P643:P706" si="50">IFERROR(ROUND(E643/L643,2),0)</f>
        <v>151.32</v>
      </c>
      <c r="Q643" s="11" t="s">
        <v>8317</v>
      </c>
      <c r="R643" s="11" t="s">
        <v>8319</v>
      </c>
      <c r="S643" s="15">
        <f t="shared" ref="S643:S706" si="51">(((J643/60)/60)/24)+DATE(1970,1,1)</f>
        <v>42199.57</v>
      </c>
      <c r="T643" s="15">
        <f t="shared" ref="T643:T706" si="52">(((I643/60)/60)/24)+DATE(1970,1,1)</f>
        <v>42229.57</v>
      </c>
      <c r="U643">
        <f t="shared" ref="U643:U706" si="53">T643-S643</f>
        <v>30</v>
      </c>
      <c r="V643">
        <f t="shared" ref="V643:V706" si="54">YEAR((((J643/60)/60)/24)+DATE(1970,1,1))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 s="10">
        <f t="shared" si="50"/>
        <v>134.36000000000001</v>
      </c>
      <c r="Q644" s="11" t="s">
        <v>8317</v>
      </c>
      <c r="R644" s="11" t="s">
        <v>8319</v>
      </c>
      <c r="S644" s="15">
        <f t="shared" si="51"/>
        <v>42199.651319444441</v>
      </c>
      <c r="T644" s="15">
        <f t="shared" si="52"/>
        <v>42235.651319444441</v>
      </c>
      <c r="U644">
        <f t="shared" si="53"/>
        <v>36</v>
      </c>
      <c r="V644">
        <f t="shared" si="54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 s="10">
        <f t="shared" si="50"/>
        <v>174.03</v>
      </c>
      <c r="Q645" s="11" t="s">
        <v>8317</v>
      </c>
      <c r="R645" s="11" t="s">
        <v>8319</v>
      </c>
      <c r="S645" s="15">
        <f t="shared" si="51"/>
        <v>42100.642071759255</v>
      </c>
      <c r="T645" s="15">
        <f t="shared" si="52"/>
        <v>42155.642071759255</v>
      </c>
      <c r="U645">
        <f t="shared" si="53"/>
        <v>55</v>
      </c>
      <c r="V645">
        <f t="shared" si="54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 s="10">
        <f t="shared" si="50"/>
        <v>73.489999999999995</v>
      </c>
      <c r="Q646" s="11" t="s">
        <v>8317</v>
      </c>
      <c r="R646" s="11" t="s">
        <v>8319</v>
      </c>
      <c r="S646" s="15">
        <f t="shared" si="51"/>
        <v>41898.665960648148</v>
      </c>
      <c r="T646" s="15">
        <f t="shared" si="52"/>
        <v>41941.041666666664</v>
      </c>
      <c r="U646">
        <f t="shared" si="53"/>
        <v>42.375706018516212</v>
      </c>
      <c r="V646">
        <f t="shared" si="54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 s="10">
        <f t="shared" si="50"/>
        <v>23.52</v>
      </c>
      <c r="Q647" s="11" t="s">
        <v>8317</v>
      </c>
      <c r="R647" s="11" t="s">
        <v>8319</v>
      </c>
      <c r="S647" s="15">
        <f t="shared" si="51"/>
        <v>42564.026319444441</v>
      </c>
      <c r="T647" s="15">
        <f t="shared" si="52"/>
        <v>42594.026319444441</v>
      </c>
      <c r="U647">
        <f t="shared" si="53"/>
        <v>30</v>
      </c>
      <c r="V647">
        <f t="shared" si="54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 s="10">
        <f t="shared" si="50"/>
        <v>39.07</v>
      </c>
      <c r="Q648" s="11" t="s">
        <v>8317</v>
      </c>
      <c r="R648" s="11" t="s">
        <v>8319</v>
      </c>
      <c r="S648" s="15">
        <f t="shared" si="51"/>
        <v>41832.852627314816</v>
      </c>
      <c r="T648" s="15">
        <f t="shared" si="52"/>
        <v>41862.852627314816</v>
      </c>
      <c r="U648">
        <f t="shared" si="53"/>
        <v>30</v>
      </c>
      <c r="V648">
        <f t="shared" si="54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 s="10">
        <f t="shared" si="50"/>
        <v>125.94</v>
      </c>
      <c r="Q649" s="11" t="s">
        <v>8317</v>
      </c>
      <c r="R649" s="11" t="s">
        <v>8319</v>
      </c>
      <c r="S649" s="15">
        <f t="shared" si="51"/>
        <v>42416.767928240741</v>
      </c>
      <c r="T649" s="15">
        <f t="shared" si="52"/>
        <v>42446.726261574076</v>
      </c>
      <c r="U649">
        <f t="shared" si="53"/>
        <v>29.958333333335759</v>
      </c>
      <c r="V649">
        <f t="shared" si="54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 s="10">
        <f t="shared" si="50"/>
        <v>1644</v>
      </c>
      <c r="Q650" s="11" t="s">
        <v>8317</v>
      </c>
      <c r="R650" s="11" t="s">
        <v>8319</v>
      </c>
      <c r="S650" s="15">
        <f t="shared" si="51"/>
        <v>41891.693379629629</v>
      </c>
      <c r="T650" s="15">
        <f t="shared" si="52"/>
        <v>41926.693379629629</v>
      </c>
      <c r="U650">
        <f t="shared" si="53"/>
        <v>35</v>
      </c>
      <c r="V650">
        <f t="shared" si="54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 s="10">
        <f t="shared" si="50"/>
        <v>42.67</v>
      </c>
      <c r="Q651" s="11" t="s">
        <v>8317</v>
      </c>
      <c r="R651" s="11" t="s">
        <v>8319</v>
      </c>
      <c r="S651" s="15">
        <f t="shared" si="51"/>
        <v>41877.912187499998</v>
      </c>
      <c r="T651" s="15">
        <f t="shared" si="52"/>
        <v>41898.912187499998</v>
      </c>
      <c r="U651">
        <f t="shared" si="53"/>
        <v>21</v>
      </c>
      <c r="V651">
        <f t="shared" si="54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 s="10">
        <f t="shared" si="50"/>
        <v>35.130000000000003</v>
      </c>
      <c r="Q652" s="11" t="s">
        <v>8317</v>
      </c>
      <c r="R652" s="11" t="s">
        <v>8319</v>
      </c>
      <c r="S652" s="15">
        <f t="shared" si="51"/>
        <v>41932.036851851852</v>
      </c>
      <c r="T652" s="15">
        <f t="shared" si="52"/>
        <v>41992.078518518523</v>
      </c>
      <c r="U652">
        <f t="shared" si="53"/>
        <v>60.041666666671517</v>
      </c>
      <c r="V652">
        <f t="shared" si="54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 s="10">
        <f t="shared" si="50"/>
        <v>239.35</v>
      </c>
      <c r="Q653" s="11" t="s">
        <v>8317</v>
      </c>
      <c r="R653" s="11" t="s">
        <v>8319</v>
      </c>
      <c r="S653" s="15">
        <f t="shared" si="51"/>
        <v>41956.017488425925</v>
      </c>
      <c r="T653" s="15">
        <f t="shared" si="52"/>
        <v>41986.017488425925</v>
      </c>
      <c r="U653">
        <f t="shared" si="53"/>
        <v>30</v>
      </c>
      <c r="V653">
        <f t="shared" si="54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 s="10">
        <f t="shared" si="50"/>
        <v>107.64</v>
      </c>
      <c r="Q654" s="11" t="s">
        <v>8317</v>
      </c>
      <c r="R654" s="11" t="s">
        <v>8319</v>
      </c>
      <c r="S654" s="15">
        <f t="shared" si="51"/>
        <v>42675.690393518518</v>
      </c>
      <c r="T654" s="15">
        <f t="shared" si="52"/>
        <v>42705.732060185182</v>
      </c>
      <c r="U654">
        <f t="shared" si="53"/>
        <v>30.041666666664241</v>
      </c>
      <c r="V654">
        <f t="shared" si="54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 s="10">
        <f t="shared" si="50"/>
        <v>95.83</v>
      </c>
      <c r="Q655" s="11" t="s">
        <v>8317</v>
      </c>
      <c r="R655" s="11" t="s">
        <v>8319</v>
      </c>
      <c r="S655" s="15">
        <f t="shared" si="51"/>
        <v>42199.618518518517</v>
      </c>
      <c r="T655" s="15">
        <f t="shared" si="52"/>
        <v>42236.618518518517</v>
      </c>
      <c r="U655">
        <f t="shared" si="53"/>
        <v>37</v>
      </c>
      <c r="V655">
        <f t="shared" si="54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 s="10">
        <f t="shared" si="50"/>
        <v>31.66</v>
      </c>
      <c r="Q656" s="11" t="s">
        <v>8317</v>
      </c>
      <c r="R656" s="11" t="s">
        <v>8319</v>
      </c>
      <c r="S656" s="15">
        <f t="shared" si="51"/>
        <v>42163.957326388889</v>
      </c>
      <c r="T656" s="15">
        <f t="shared" si="52"/>
        <v>42193.957326388889</v>
      </c>
      <c r="U656">
        <f t="shared" si="53"/>
        <v>30</v>
      </c>
      <c r="V656">
        <f t="shared" si="54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 s="10">
        <f t="shared" si="50"/>
        <v>42.89</v>
      </c>
      <c r="Q657" s="11" t="s">
        <v>8317</v>
      </c>
      <c r="R657" s="11" t="s">
        <v>8319</v>
      </c>
      <c r="S657" s="15">
        <f t="shared" si="51"/>
        <v>42045.957314814819</v>
      </c>
      <c r="T657" s="15">
        <f t="shared" si="52"/>
        <v>42075.915648148148</v>
      </c>
      <c r="U657">
        <f t="shared" si="53"/>
        <v>29.958333333328483</v>
      </c>
      <c r="V657">
        <f t="shared" si="54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 s="10">
        <f t="shared" si="50"/>
        <v>122.74</v>
      </c>
      <c r="Q658" s="11" t="s">
        <v>8317</v>
      </c>
      <c r="R658" s="11" t="s">
        <v>8319</v>
      </c>
      <c r="S658" s="15">
        <f t="shared" si="51"/>
        <v>42417.804618055554</v>
      </c>
      <c r="T658" s="15">
        <f t="shared" si="52"/>
        <v>42477.762951388882</v>
      </c>
      <c r="U658">
        <f t="shared" si="53"/>
        <v>59.958333333328483</v>
      </c>
      <c r="V658">
        <f t="shared" si="54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 s="10">
        <f t="shared" si="50"/>
        <v>190.45</v>
      </c>
      <c r="Q659" s="11" t="s">
        <v>8317</v>
      </c>
      <c r="R659" s="11" t="s">
        <v>8319</v>
      </c>
      <c r="S659" s="15">
        <f t="shared" si="51"/>
        <v>42331.84574074074</v>
      </c>
      <c r="T659" s="15">
        <f t="shared" si="52"/>
        <v>42361.84574074074</v>
      </c>
      <c r="U659">
        <f t="shared" si="53"/>
        <v>30</v>
      </c>
      <c r="V659">
        <f t="shared" si="54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 s="10">
        <f t="shared" si="50"/>
        <v>109.34</v>
      </c>
      <c r="Q660" s="11" t="s">
        <v>8317</v>
      </c>
      <c r="R660" s="11" t="s">
        <v>8319</v>
      </c>
      <c r="S660" s="15">
        <f t="shared" si="51"/>
        <v>42179.160752314812</v>
      </c>
      <c r="T660" s="15">
        <f t="shared" si="52"/>
        <v>42211.75</v>
      </c>
      <c r="U660">
        <f t="shared" si="53"/>
        <v>32.589247685187729</v>
      </c>
      <c r="V660">
        <f t="shared" si="54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 s="10">
        <f t="shared" si="50"/>
        <v>143.66999999999999</v>
      </c>
      <c r="Q661" s="11" t="s">
        <v>8317</v>
      </c>
      <c r="R661" s="11" t="s">
        <v>8319</v>
      </c>
      <c r="S661" s="15">
        <f t="shared" si="51"/>
        <v>42209.593692129631</v>
      </c>
      <c r="T661" s="15">
        <f t="shared" si="52"/>
        <v>42239.593692129631</v>
      </c>
      <c r="U661">
        <f t="shared" si="53"/>
        <v>30</v>
      </c>
      <c r="V661">
        <f t="shared" si="54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 s="10">
        <f t="shared" si="50"/>
        <v>84.94</v>
      </c>
      <c r="Q662" s="11" t="s">
        <v>8317</v>
      </c>
      <c r="R662" s="11" t="s">
        <v>8319</v>
      </c>
      <c r="S662" s="15">
        <f t="shared" si="51"/>
        <v>41922.741655092592</v>
      </c>
      <c r="T662" s="15">
        <f t="shared" si="52"/>
        <v>41952.783321759263</v>
      </c>
      <c r="U662">
        <f t="shared" si="53"/>
        <v>30.041666666671517</v>
      </c>
      <c r="V662">
        <f t="shared" si="54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 s="10">
        <f t="shared" si="50"/>
        <v>10.56</v>
      </c>
      <c r="Q663" s="11" t="s">
        <v>8317</v>
      </c>
      <c r="R663" s="11" t="s">
        <v>8319</v>
      </c>
      <c r="S663" s="15">
        <f t="shared" si="51"/>
        <v>42636.645358796297</v>
      </c>
      <c r="T663" s="15">
        <f t="shared" si="52"/>
        <v>42666.645358796297</v>
      </c>
      <c r="U663">
        <f t="shared" si="53"/>
        <v>30</v>
      </c>
      <c r="V663">
        <f t="shared" si="54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 s="10">
        <f t="shared" si="50"/>
        <v>39</v>
      </c>
      <c r="Q664" s="11" t="s">
        <v>8317</v>
      </c>
      <c r="R664" s="11" t="s">
        <v>8319</v>
      </c>
      <c r="S664" s="15">
        <f t="shared" si="51"/>
        <v>41990.438043981485</v>
      </c>
      <c r="T664" s="15">
        <f t="shared" si="52"/>
        <v>42020.438043981485</v>
      </c>
      <c r="U664">
        <f t="shared" si="53"/>
        <v>30</v>
      </c>
      <c r="V664">
        <f t="shared" si="54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 s="10">
        <f t="shared" si="50"/>
        <v>100</v>
      </c>
      <c r="Q665" s="11" t="s">
        <v>8317</v>
      </c>
      <c r="R665" s="11" t="s">
        <v>8319</v>
      </c>
      <c r="S665" s="15">
        <f t="shared" si="51"/>
        <v>42173.843240740738</v>
      </c>
      <c r="T665" s="15">
        <f t="shared" si="52"/>
        <v>42203.843240740738</v>
      </c>
      <c r="U665">
        <f t="shared" si="53"/>
        <v>30</v>
      </c>
      <c r="V665">
        <f t="shared" si="54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 s="10">
        <f t="shared" si="50"/>
        <v>31.17</v>
      </c>
      <c r="Q666" s="11" t="s">
        <v>8317</v>
      </c>
      <c r="R666" s="11" t="s">
        <v>8319</v>
      </c>
      <c r="S666" s="15">
        <f t="shared" si="51"/>
        <v>42077.666377314818</v>
      </c>
      <c r="T666" s="15">
        <f t="shared" si="52"/>
        <v>42107.666377314818</v>
      </c>
      <c r="U666">
        <f t="shared" si="53"/>
        <v>30</v>
      </c>
      <c r="V666">
        <f t="shared" si="54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 s="10">
        <f t="shared" si="50"/>
        <v>155.33000000000001</v>
      </c>
      <c r="Q667" s="11" t="s">
        <v>8317</v>
      </c>
      <c r="R667" s="11" t="s">
        <v>8319</v>
      </c>
      <c r="S667" s="15">
        <f t="shared" si="51"/>
        <v>42688.711354166662</v>
      </c>
      <c r="T667" s="15">
        <f t="shared" si="52"/>
        <v>42748.711354166662</v>
      </c>
      <c r="U667">
        <f t="shared" si="53"/>
        <v>60</v>
      </c>
      <c r="V667">
        <f t="shared" si="54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 s="10">
        <f t="shared" si="50"/>
        <v>2</v>
      </c>
      <c r="Q668" s="11" t="s">
        <v>8317</v>
      </c>
      <c r="R668" s="11" t="s">
        <v>8319</v>
      </c>
      <c r="S668" s="15">
        <f t="shared" si="51"/>
        <v>41838.832152777781</v>
      </c>
      <c r="T668" s="15">
        <f t="shared" si="52"/>
        <v>41868.832152777781</v>
      </c>
      <c r="U668">
        <f t="shared" si="53"/>
        <v>30</v>
      </c>
      <c r="V668">
        <f t="shared" si="54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 s="10">
        <f t="shared" si="50"/>
        <v>178.93</v>
      </c>
      <c r="Q669" s="11" t="s">
        <v>8317</v>
      </c>
      <c r="R669" s="11" t="s">
        <v>8319</v>
      </c>
      <c r="S669" s="15">
        <f t="shared" si="51"/>
        <v>42632.373414351852</v>
      </c>
      <c r="T669" s="15">
        <f t="shared" si="52"/>
        <v>42672.373414351852</v>
      </c>
      <c r="U669">
        <f t="shared" si="53"/>
        <v>40</v>
      </c>
      <c r="V669">
        <f t="shared" si="54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 s="10">
        <f t="shared" si="50"/>
        <v>27.36</v>
      </c>
      <c r="Q670" s="11" t="s">
        <v>8317</v>
      </c>
      <c r="R670" s="11" t="s">
        <v>8319</v>
      </c>
      <c r="S670" s="15">
        <f t="shared" si="51"/>
        <v>42090.831273148149</v>
      </c>
      <c r="T670" s="15">
        <f t="shared" si="52"/>
        <v>42135.831273148149</v>
      </c>
      <c r="U670">
        <f t="shared" si="53"/>
        <v>45</v>
      </c>
      <c r="V670">
        <f t="shared" si="54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 s="10">
        <f t="shared" si="50"/>
        <v>1536.25</v>
      </c>
      <c r="Q671" s="11" t="s">
        <v>8317</v>
      </c>
      <c r="R671" s="11" t="s">
        <v>8319</v>
      </c>
      <c r="S671" s="15">
        <f t="shared" si="51"/>
        <v>42527.625671296293</v>
      </c>
      <c r="T671" s="15">
        <f t="shared" si="52"/>
        <v>42557.625671296293</v>
      </c>
      <c r="U671">
        <f t="shared" si="53"/>
        <v>30</v>
      </c>
      <c r="V671">
        <f t="shared" si="54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 s="10">
        <f t="shared" si="50"/>
        <v>85</v>
      </c>
      <c r="Q672" s="11" t="s">
        <v>8317</v>
      </c>
      <c r="R672" s="11" t="s">
        <v>8319</v>
      </c>
      <c r="S672" s="15">
        <f t="shared" si="51"/>
        <v>42506.709722222222</v>
      </c>
      <c r="T672" s="15">
        <f t="shared" si="52"/>
        <v>42540.340277777781</v>
      </c>
      <c r="U672">
        <f t="shared" si="53"/>
        <v>33.630555555559113</v>
      </c>
      <c r="V672">
        <f t="shared" si="54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 s="10">
        <f t="shared" si="50"/>
        <v>788.53</v>
      </c>
      <c r="Q673" s="11" t="s">
        <v>8317</v>
      </c>
      <c r="R673" s="11" t="s">
        <v>8319</v>
      </c>
      <c r="S673" s="15">
        <f t="shared" si="51"/>
        <v>41984.692731481482</v>
      </c>
      <c r="T673" s="15">
        <f t="shared" si="52"/>
        <v>42018.166666666672</v>
      </c>
      <c r="U673">
        <f t="shared" si="53"/>
        <v>33.473935185189475</v>
      </c>
      <c r="V673">
        <f t="shared" si="54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 s="10">
        <f t="shared" si="50"/>
        <v>50.3</v>
      </c>
      <c r="Q674" s="11" t="s">
        <v>8317</v>
      </c>
      <c r="R674" s="11" t="s">
        <v>8319</v>
      </c>
      <c r="S674" s="15">
        <f t="shared" si="51"/>
        <v>41974.219490740739</v>
      </c>
      <c r="T674" s="15">
        <f t="shared" si="52"/>
        <v>42005.207638888889</v>
      </c>
      <c r="U674">
        <f t="shared" si="53"/>
        <v>30.988148148149776</v>
      </c>
      <c r="V674">
        <f t="shared" si="54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 s="10">
        <f t="shared" si="50"/>
        <v>68.33</v>
      </c>
      <c r="Q675" s="11" t="s">
        <v>8317</v>
      </c>
      <c r="R675" s="11" t="s">
        <v>8319</v>
      </c>
      <c r="S675" s="15">
        <f t="shared" si="51"/>
        <v>41838.840474537035</v>
      </c>
      <c r="T675" s="15">
        <f t="shared" si="52"/>
        <v>41883.840474537035</v>
      </c>
      <c r="U675">
        <f t="shared" si="53"/>
        <v>45</v>
      </c>
      <c r="V675">
        <f t="shared" si="54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 s="10">
        <f t="shared" si="50"/>
        <v>7.5</v>
      </c>
      <c r="Q676" s="11" t="s">
        <v>8317</v>
      </c>
      <c r="R676" s="11" t="s">
        <v>8319</v>
      </c>
      <c r="S676" s="15">
        <f t="shared" si="51"/>
        <v>41803.116053240738</v>
      </c>
      <c r="T676" s="15">
        <f t="shared" si="52"/>
        <v>41863.116053240738</v>
      </c>
      <c r="U676">
        <f t="shared" si="53"/>
        <v>60</v>
      </c>
      <c r="V676">
        <f t="shared" si="54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 s="10">
        <f t="shared" si="50"/>
        <v>34.270000000000003</v>
      </c>
      <c r="Q677" s="11" t="s">
        <v>8317</v>
      </c>
      <c r="R677" s="11" t="s">
        <v>8319</v>
      </c>
      <c r="S677" s="15">
        <f t="shared" si="51"/>
        <v>41975.930601851855</v>
      </c>
      <c r="T677" s="15">
        <f t="shared" si="52"/>
        <v>42005.290972222225</v>
      </c>
      <c r="U677">
        <f t="shared" si="53"/>
        <v>29.360370370370219</v>
      </c>
      <c r="V677">
        <f t="shared" si="54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 s="10">
        <f t="shared" si="50"/>
        <v>61.29</v>
      </c>
      <c r="Q678" s="11" t="s">
        <v>8317</v>
      </c>
      <c r="R678" s="11" t="s">
        <v>8319</v>
      </c>
      <c r="S678" s="15">
        <f t="shared" si="51"/>
        <v>42012.768298611118</v>
      </c>
      <c r="T678" s="15">
        <f t="shared" si="52"/>
        <v>42042.768298611118</v>
      </c>
      <c r="U678">
        <f t="shared" si="53"/>
        <v>30</v>
      </c>
      <c r="V678">
        <f t="shared" si="54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 s="10">
        <f t="shared" si="50"/>
        <v>133.25</v>
      </c>
      <c r="Q679" s="11" t="s">
        <v>8317</v>
      </c>
      <c r="R679" s="11" t="s">
        <v>8319</v>
      </c>
      <c r="S679" s="15">
        <f t="shared" si="51"/>
        <v>42504.403877314813</v>
      </c>
      <c r="T679" s="15">
        <f t="shared" si="52"/>
        <v>42549.403877314813</v>
      </c>
      <c r="U679">
        <f t="shared" si="53"/>
        <v>45</v>
      </c>
      <c r="V679">
        <f t="shared" si="54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 s="10">
        <f t="shared" si="50"/>
        <v>65.180000000000007</v>
      </c>
      <c r="Q680" s="11" t="s">
        <v>8317</v>
      </c>
      <c r="R680" s="11" t="s">
        <v>8319</v>
      </c>
      <c r="S680" s="15">
        <f t="shared" si="51"/>
        <v>42481.376597222217</v>
      </c>
      <c r="T680" s="15">
        <f t="shared" si="52"/>
        <v>42511.376597222217</v>
      </c>
      <c r="U680">
        <f t="shared" si="53"/>
        <v>30</v>
      </c>
      <c r="V680">
        <f t="shared" si="54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 s="10">
        <f t="shared" si="50"/>
        <v>93.9</v>
      </c>
      <c r="Q681" s="11" t="s">
        <v>8317</v>
      </c>
      <c r="R681" s="11" t="s">
        <v>8319</v>
      </c>
      <c r="S681" s="15">
        <f t="shared" si="51"/>
        <v>42556.695706018523</v>
      </c>
      <c r="T681" s="15">
        <f t="shared" si="52"/>
        <v>42616.695706018523</v>
      </c>
      <c r="U681">
        <f t="shared" si="53"/>
        <v>60</v>
      </c>
      <c r="V681">
        <f t="shared" si="54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 s="10">
        <f t="shared" si="50"/>
        <v>150.65</v>
      </c>
      <c r="Q682" s="11" t="s">
        <v>8317</v>
      </c>
      <c r="R682" s="11" t="s">
        <v>8319</v>
      </c>
      <c r="S682" s="15">
        <f t="shared" si="51"/>
        <v>41864.501516203702</v>
      </c>
      <c r="T682" s="15">
        <f t="shared" si="52"/>
        <v>41899.501516203702</v>
      </c>
      <c r="U682">
        <f t="shared" si="53"/>
        <v>35</v>
      </c>
      <c r="V682">
        <f t="shared" si="54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 s="10">
        <f t="shared" si="50"/>
        <v>1</v>
      </c>
      <c r="Q683" s="11" t="s">
        <v>8317</v>
      </c>
      <c r="R683" s="11" t="s">
        <v>8319</v>
      </c>
      <c r="S683" s="15">
        <f t="shared" si="51"/>
        <v>42639.805601851855</v>
      </c>
      <c r="T683" s="15">
        <f t="shared" si="52"/>
        <v>42669.805601851855</v>
      </c>
      <c r="U683">
        <f t="shared" si="53"/>
        <v>30</v>
      </c>
      <c r="V683">
        <f t="shared" si="54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 s="10">
        <f t="shared" si="50"/>
        <v>13.25</v>
      </c>
      <c r="Q684" s="11" t="s">
        <v>8317</v>
      </c>
      <c r="R684" s="11" t="s">
        <v>8319</v>
      </c>
      <c r="S684" s="15">
        <f t="shared" si="51"/>
        <v>42778.765300925923</v>
      </c>
      <c r="T684" s="15">
        <f t="shared" si="52"/>
        <v>42808.723634259266</v>
      </c>
      <c r="U684">
        <f t="shared" si="53"/>
        <v>29.958333333343035</v>
      </c>
      <c r="V684">
        <f t="shared" si="54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 s="10">
        <f t="shared" si="50"/>
        <v>99.33</v>
      </c>
      <c r="Q685" s="11" t="s">
        <v>8317</v>
      </c>
      <c r="R685" s="11" t="s">
        <v>8319</v>
      </c>
      <c r="S685" s="15">
        <f t="shared" si="51"/>
        <v>42634.900046296301</v>
      </c>
      <c r="T685" s="15">
        <f t="shared" si="52"/>
        <v>42674.900046296301</v>
      </c>
      <c r="U685">
        <f t="shared" si="53"/>
        <v>40</v>
      </c>
      <c r="V685">
        <f t="shared" si="54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 s="10">
        <f t="shared" si="50"/>
        <v>177.39</v>
      </c>
      <c r="Q686" s="11" t="s">
        <v>8317</v>
      </c>
      <c r="R686" s="11" t="s">
        <v>8319</v>
      </c>
      <c r="S686" s="15">
        <f t="shared" si="51"/>
        <v>41809.473275462966</v>
      </c>
      <c r="T686" s="15">
        <f t="shared" si="52"/>
        <v>41845.125</v>
      </c>
      <c r="U686">
        <f t="shared" si="53"/>
        <v>35.65172453703417</v>
      </c>
      <c r="V686">
        <f t="shared" si="54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 s="10">
        <f t="shared" si="50"/>
        <v>55.3</v>
      </c>
      <c r="Q687" s="11" t="s">
        <v>8317</v>
      </c>
      <c r="R687" s="11" t="s">
        <v>8319</v>
      </c>
      <c r="S687" s="15">
        <f t="shared" si="51"/>
        <v>41971.866574074069</v>
      </c>
      <c r="T687" s="15">
        <f t="shared" si="52"/>
        <v>42016.866574074069</v>
      </c>
      <c r="U687">
        <f t="shared" si="53"/>
        <v>45</v>
      </c>
      <c r="V687">
        <f t="shared" si="54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 s="10">
        <f t="shared" si="50"/>
        <v>0</v>
      </c>
      <c r="Q688" s="11" t="s">
        <v>8317</v>
      </c>
      <c r="R688" s="11" t="s">
        <v>8319</v>
      </c>
      <c r="S688" s="15">
        <f t="shared" si="51"/>
        <v>42189.673263888893</v>
      </c>
      <c r="T688" s="15">
        <f t="shared" si="52"/>
        <v>42219.673263888893</v>
      </c>
      <c r="U688">
        <f t="shared" si="53"/>
        <v>30</v>
      </c>
      <c r="V688">
        <f t="shared" si="54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 s="10">
        <f t="shared" si="50"/>
        <v>591.66999999999996</v>
      </c>
      <c r="Q689" s="11" t="s">
        <v>8317</v>
      </c>
      <c r="R689" s="11" t="s">
        <v>8319</v>
      </c>
      <c r="S689" s="15">
        <f t="shared" si="51"/>
        <v>42711.750613425931</v>
      </c>
      <c r="T689" s="15">
        <f t="shared" si="52"/>
        <v>42771.750613425931</v>
      </c>
      <c r="U689">
        <f t="shared" si="53"/>
        <v>60</v>
      </c>
      <c r="V689">
        <f t="shared" si="54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 s="10">
        <f t="shared" si="50"/>
        <v>405.5</v>
      </c>
      <c r="Q690" s="11" t="s">
        <v>8317</v>
      </c>
      <c r="R690" s="11" t="s">
        <v>8319</v>
      </c>
      <c r="S690" s="15">
        <f t="shared" si="51"/>
        <v>42262.104780092588</v>
      </c>
      <c r="T690" s="15">
        <f t="shared" si="52"/>
        <v>42292.104780092588</v>
      </c>
      <c r="U690">
        <f t="shared" si="53"/>
        <v>30</v>
      </c>
      <c r="V690">
        <f t="shared" si="54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 s="10">
        <f t="shared" si="50"/>
        <v>343.15</v>
      </c>
      <c r="Q691" s="11" t="s">
        <v>8317</v>
      </c>
      <c r="R691" s="11" t="s">
        <v>8319</v>
      </c>
      <c r="S691" s="15">
        <f t="shared" si="51"/>
        <v>42675.66778935185</v>
      </c>
      <c r="T691" s="15">
        <f t="shared" si="52"/>
        <v>42712.207638888889</v>
      </c>
      <c r="U691">
        <f t="shared" si="53"/>
        <v>36.539849537039117</v>
      </c>
      <c r="V691">
        <f t="shared" si="54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 s="10">
        <f t="shared" si="50"/>
        <v>72.59</v>
      </c>
      <c r="Q692" s="11" t="s">
        <v>8317</v>
      </c>
      <c r="R692" s="11" t="s">
        <v>8319</v>
      </c>
      <c r="S692" s="15">
        <f t="shared" si="51"/>
        <v>42579.634733796294</v>
      </c>
      <c r="T692" s="15">
        <f t="shared" si="52"/>
        <v>42622.25</v>
      </c>
      <c r="U692">
        <f t="shared" si="53"/>
        <v>42.615266203705687</v>
      </c>
      <c r="V692">
        <f t="shared" si="54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 s="10">
        <f t="shared" si="50"/>
        <v>26</v>
      </c>
      <c r="Q693" s="11" t="s">
        <v>8317</v>
      </c>
      <c r="R693" s="11" t="s">
        <v>8319</v>
      </c>
      <c r="S693" s="15">
        <f t="shared" si="51"/>
        <v>42158.028310185182</v>
      </c>
      <c r="T693" s="15">
        <f t="shared" si="52"/>
        <v>42186.028310185182</v>
      </c>
      <c r="U693">
        <f t="shared" si="53"/>
        <v>28</v>
      </c>
      <c r="V693">
        <f t="shared" si="54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 s="10">
        <f t="shared" si="50"/>
        <v>6.5</v>
      </c>
      <c r="Q694" s="11" t="s">
        <v>8317</v>
      </c>
      <c r="R694" s="11" t="s">
        <v>8319</v>
      </c>
      <c r="S694" s="15">
        <f t="shared" si="51"/>
        <v>42696.37572916667</v>
      </c>
      <c r="T694" s="15">
        <f t="shared" si="52"/>
        <v>42726.37572916667</v>
      </c>
      <c r="U694">
        <f t="shared" si="53"/>
        <v>30</v>
      </c>
      <c r="V694">
        <f t="shared" si="54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 s="10">
        <f t="shared" si="50"/>
        <v>119.39</v>
      </c>
      <c r="Q695" s="11" t="s">
        <v>8317</v>
      </c>
      <c r="R695" s="11" t="s">
        <v>8319</v>
      </c>
      <c r="S695" s="15">
        <f t="shared" si="51"/>
        <v>42094.808182870373</v>
      </c>
      <c r="T695" s="15">
        <f t="shared" si="52"/>
        <v>42124.808182870373</v>
      </c>
      <c r="U695">
        <f t="shared" si="53"/>
        <v>30</v>
      </c>
      <c r="V695">
        <f t="shared" si="54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 s="10">
        <f t="shared" si="50"/>
        <v>84.29</v>
      </c>
      <c r="Q696" s="11" t="s">
        <v>8317</v>
      </c>
      <c r="R696" s="11" t="s">
        <v>8319</v>
      </c>
      <c r="S696" s="15">
        <f t="shared" si="51"/>
        <v>42737.663877314815</v>
      </c>
      <c r="T696" s="15">
        <f t="shared" si="52"/>
        <v>42767.663877314815</v>
      </c>
      <c r="U696">
        <f t="shared" si="53"/>
        <v>30</v>
      </c>
      <c r="V696">
        <f t="shared" si="54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 s="10">
        <f t="shared" si="50"/>
        <v>90.86</v>
      </c>
      <c r="Q697" s="11" t="s">
        <v>8317</v>
      </c>
      <c r="R697" s="11" t="s">
        <v>8319</v>
      </c>
      <c r="S697" s="15">
        <f t="shared" si="51"/>
        <v>41913.521064814813</v>
      </c>
      <c r="T697" s="15">
        <f t="shared" si="52"/>
        <v>41943.521064814813</v>
      </c>
      <c r="U697">
        <f t="shared" si="53"/>
        <v>30</v>
      </c>
      <c r="V697">
        <f t="shared" si="54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 s="10">
        <f t="shared" si="50"/>
        <v>1</v>
      </c>
      <c r="Q698" s="11" t="s">
        <v>8317</v>
      </c>
      <c r="R698" s="11" t="s">
        <v>8319</v>
      </c>
      <c r="S698" s="15">
        <f t="shared" si="51"/>
        <v>41815.927106481482</v>
      </c>
      <c r="T698" s="15">
        <f t="shared" si="52"/>
        <v>41845.927106481482</v>
      </c>
      <c r="U698">
        <f t="shared" si="53"/>
        <v>30</v>
      </c>
      <c r="V698">
        <f t="shared" si="54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 s="10">
        <f t="shared" si="50"/>
        <v>20.34</v>
      </c>
      <c r="Q699" s="11" t="s">
        <v>8317</v>
      </c>
      <c r="R699" s="11" t="s">
        <v>8319</v>
      </c>
      <c r="S699" s="15">
        <f t="shared" si="51"/>
        <v>42388.523020833338</v>
      </c>
      <c r="T699" s="15">
        <f t="shared" si="52"/>
        <v>42403.523020833338</v>
      </c>
      <c r="U699">
        <f t="shared" si="53"/>
        <v>15</v>
      </c>
      <c r="V699">
        <f t="shared" si="54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 s="10">
        <f t="shared" si="50"/>
        <v>530.69000000000005</v>
      </c>
      <c r="Q700" s="11" t="s">
        <v>8317</v>
      </c>
      <c r="R700" s="11" t="s">
        <v>8319</v>
      </c>
      <c r="S700" s="15">
        <f t="shared" si="51"/>
        <v>41866.931076388886</v>
      </c>
      <c r="T700" s="15">
        <f t="shared" si="52"/>
        <v>41900.083333333336</v>
      </c>
      <c r="U700">
        <f t="shared" si="53"/>
        <v>33.152256944449618</v>
      </c>
      <c r="V700">
        <f t="shared" si="54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 s="10">
        <f t="shared" si="50"/>
        <v>120.39</v>
      </c>
      <c r="Q701" s="11" t="s">
        <v>8317</v>
      </c>
      <c r="R701" s="11" t="s">
        <v>8319</v>
      </c>
      <c r="S701" s="15">
        <f t="shared" si="51"/>
        <v>41563.485509259262</v>
      </c>
      <c r="T701" s="15">
        <f t="shared" si="52"/>
        <v>41600.666666666664</v>
      </c>
      <c r="U701">
        <f t="shared" si="53"/>
        <v>37.18115740740177</v>
      </c>
      <c r="V701">
        <f t="shared" si="54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 s="10">
        <f t="shared" si="50"/>
        <v>13</v>
      </c>
      <c r="Q702" s="11" t="s">
        <v>8317</v>
      </c>
      <c r="R702" s="11" t="s">
        <v>8319</v>
      </c>
      <c r="S702" s="15">
        <f t="shared" si="51"/>
        <v>42715.688437500001</v>
      </c>
      <c r="T702" s="15">
        <f t="shared" si="52"/>
        <v>42745.688437500001</v>
      </c>
      <c r="U702">
        <f t="shared" si="53"/>
        <v>30</v>
      </c>
      <c r="V702">
        <f t="shared" si="54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 s="10">
        <f t="shared" si="50"/>
        <v>291.33</v>
      </c>
      <c r="Q703" s="11" t="s">
        <v>8317</v>
      </c>
      <c r="R703" s="11" t="s">
        <v>8319</v>
      </c>
      <c r="S703" s="15">
        <f t="shared" si="51"/>
        <v>41813.662962962961</v>
      </c>
      <c r="T703" s="15">
        <f t="shared" si="52"/>
        <v>41843.662962962961</v>
      </c>
      <c r="U703">
        <f t="shared" si="53"/>
        <v>30</v>
      </c>
      <c r="V703">
        <f t="shared" si="54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 s="10">
        <f t="shared" si="50"/>
        <v>124.92</v>
      </c>
      <c r="Q704" s="11" t="s">
        <v>8317</v>
      </c>
      <c r="R704" s="11" t="s">
        <v>8319</v>
      </c>
      <c r="S704" s="15">
        <f t="shared" si="51"/>
        <v>42668.726701388892</v>
      </c>
      <c r="T704" s="15">
        <f t="shared" si="52"/>
        <v>42698.768368055549</v>
      </c>
      <c r="U704">
        <f t="shared" si="53"/>
        <v>30.041666666656965</v>
      </c>
      <c r="V704">
        <f t="shared" si="54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 s="10">
        <f t="shared" si="50"/>
        <v>119.57</v>
      </c>
      <c r="Q705" s="11" t="s">
        <v>8317</v>
      </c>
      <c r="R705" s="11" t="s">
        <v>8319</v>
      </c>
      <c r="S705" s="15">
        <f t="shared" si="51"/>
        <v>42711.950798611113</v>
      </c>
      <c r="T705" s="15">
        <f t="shared" si="52"/>
        <v>42766.98055555555</v>
      </c>
      <c r="U705">
        <f t="shared" si="53"/>
        <v>55.029756944437395</v>
      </c>
      <c r="V705">
        <f t="shared" si="54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 s="10">
        <f t="shared" si="50"/>
        <v>120.25</v>
      </c>
      <c r="Q706" s="11" t="s">
        <v>8317</v>
      </c>
      <c r="R706" s="11" t="s">
        <v>8319</v>
      </c>
      <c r="S706" s="15">
        <f t="shared" si="51"/>
        <v>42726.192916666667</v>
      </c>
      <c r="T706" s="15">
        <f t="shared" si="52"/>
        <v>42786.192916666667</v>
      </c>
      <c r="U706">
        <f t="shared" si="53"/>
        <v>60</v>
      </c>
      <c r="V706">
        <f t="shared" si="54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 s="10">
        <f t="shared" ref="P707:P770" si="55">IFERROR(ROUND(E707/L707,2),0)</f>
        <v>195.4</v>
      </c>
      <c r="Q707" s="11" t="s">
        <v>8317</v>
      </c>
      <c r="R707" s="11" t="s">
        <v>8319</v>
      </c>
      <c r="S707" s="15">
        <f t="shared" ref="S707:S770" si="56">(((J707/60)/60)/24)+DATE(1970,1,1)</f>
        <v>42726.491643518515</v>
      </c>
      <c r="T707" s="15">
        <f t="shared" ref="T707:T770" si="57">(((I707/60)/60)/24)+DATE(1970,1,1)</f>
        <v>42756.491643518515</v>
      </c>
      <c r="U707">
        <f t="shared" ref="U707:U770" si="58">T707-S707</f>
        <v>30</v>
      </c>
      <c r="V707">
        <f t="shared" ref="V707:V770" si="59">YEAR((((J707/60)/60)/24)+DATE(1970,1,1))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 s="10">
        <f t="shared" si="55"/>
        <v>0</v>
      </c>
      <c r="Q708" s="11" t="s">
        <v>8317</v>
      </c>
      <c r="R708" s="11" t="s">
        <v>8319</v>
      </c>
      <c r="S708" s="15">
        <f t="shared" si="56"/>
        <v>42676.995173611111</v>
      </c>
      <c r="T708" s="15">
        <f t="shared" si="57"/>
        <v>42718.777083333334</v>
      </c>
      <c r="U708">
        <f t="shared" si="58"/>
        <v>41.781909722223645</v>
      </c>
      <c r="V708">
        <f t="shared" si="59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 s="10">
        <f t="shared" si="55"/>
        <v>117.7</v>
      </c>
      <c r="Q709" s="11" t="s">
        <v>8317</v>
      </c>
      <c r="R709" s="11" t="s">
        <v>8319</v>
      </c>
      <c r="S709" s="15">
        <f t="shared" si="56"/>
        <v>42696.663506944446</v>
      </c>
      <c r="T709" s="15">
        <f t="shared" si="57"/>
        <v>42736.663506944446</v>
      </c>
      <c r="U709">
        <f t="shared" si="58"/>
        <v>40</v>
      </c>
      <c r="V709">
        <f t="shared" si="59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 s="10">
        <f t="shared" si="55"/>
        <v>23.95</v>
      </c>
      <c r="Q710" s="11" t="s">
        <v>8317</v>
      </c>
      <c r="R710" s="11" t="s">
        <v>8319</v>
      </c>
      <c r="S710" s="15">
        <f t="shared" si="56"/>
        <v>41835.581018518518</v>
      </c>
      <c r="T710" s="15">
        <f t="shared" si="57"/>
        <v>41895.581018518518</v>
      </c>
      <c r="U710">
        <f t="shared" si="58"/>
        <v>60</v>
      </c>
      <c r="V710">
        <f t="shared" si="59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 s="10">
        <f t="shared" si="55"/>
        <v>30.5</v>
      </c>
      <c r="Q711" s="11" t="s">
        <v>8317</v>
      </c>
      <c r="R711" s="11" t="s">
        <v>8319</v>
      </c>
      <c r="S711" s="15">
        <f t="shared" si="56"/>
        <v>41948.041192129633</v>
      </c>
      <c r="T711" s="15">
        <f t="shared" si="57"/>
        <v>41978.041192129633</v>
      </c>
      <c r="U711">
        <f t="shared" si="58"/>
        <v>30</v>
      </c>
      <c r="V711">
        <f t="shared" si="59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 s="10">
        <f t="shared" si="55"/>
        <v>0</v>
      </c>
      <c r="Q712" s="11" t="s">
        <v>8317</v>
      </c>
      <c r="R712" s="11" t="s">
        <v>8319</v>
      </c>
      <c r="S712" s="15">
        <f t="shared" si="56"/>
        <v>41837.984976851854</v>
      </c>
      <c r="T712" s="15">
        <f t="shared" si="57"/>
        <v>41871.030555555553</v>
      </c>
      <c r="U712">
        <f t="shared" si="58"/>
        <v>33.045578703698993</v>
      </c>
      <c r="V712">
        <f t="shared" si="59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 s="10">
        <f t="shared" si="55"/>
        <v>99.97</v>
      </c>
      <c r="Q713" s="11" t="s">
        <v>8317</v>
      </c>
      <c r="R713" s="11" t="s">
        <v>8319</v>
      </c>
      <c r="S713" s="15">
        <f t="shared" si="56"/>
        <v>42678.459120370375</v>
      </c>
      <c r="T713" s="15">
        <f t="shared" si="57"/>
        <v>42718.500787037032</v>
      </c>
      <c r="U713">
        <f t="shared" si="58"/>
        <v>40.041666666656965</v>
      </c>
      <c r="V713">
        <f t="shared" si="59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 s="10">
        <f t="shared" si="55"/>
        <v>26.25</v>
      </c>
      <c r="Q714" s="11" t="s">
        <v>8317</v>
      </c>
      <c r="R714" s="11" t="s">
        <v>8319</v>
      </c>
      <c r="S714" s="15">
        <f t="shared" si="56"/>
        <v>42384.680925925932</v>
      </c>
      <c r="T714" s="15">
        <f t="shared" si="57"/>
        <v>42414.680925925932</v>
      </c>
      <c r="U714">
        <f t="shared" si="58"/>
        <v>30</v>
      </c>
      <c r="V714">
        <f t="shared" si="59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 s="10">
        <f t="shared" si="55"/>
        <v>199</v>
      </c>
      <c r="Q715" s="11" t="s">
        <v>8317</v>
      </c>
      <c r="R715" s="11" t="s">
        <v>8319</v>
      </c>
      <c r="S715" s="15">
        <f t="shared" si="56"/>
        <v>42496.529305555552</v>
      </c>
      <c r="T715" s="15">
        <f t="shared" si="57"/>
        <v>42526.529305555552</v>
      </c>
      <c r="U715">
        <f t="shared" si="58"/>
        <v>30</v>
      </c>
      <c r="V715">
        <f t="shared" si="59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 s="10">
        <f t="shared" si="55"/>
        <v>80.319999999999993</v>
      </c>
      <c r="Q716" s="11" t="s">
        <v>8317</v>
      </c>
      <c r="R716" s="11" t="s">
        <v>8319</v>
      </c>
      <c r="S716" s="15">
        <f t="shared" si="56"/>
        <v>42734.787986111114</v>
      </c>
      <c r="T716" s="15">
        <f t="shared" si="57"/>
        <v>42794.787986111114</v>
      </c>
      <c r="U716">
        <f t="shared" si="58"/>
        <v>60</v>
      </c>
      <c r="V716">
        <f t="shared" si="59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 s="10">
        <f t="shared" si="55"/>
        <v>115.75</v>
      </c>
      <c r="Q717" s="11" t="s">
        <v>8317</v>
      </c>
      <c r="R717" s="11" t="s">
        <v>8319</v>
      </c>
      <c r="S717" s="15">
        <f t="shared" si="56"/>
        <v>42273.090740740736</v>
      </c>
      <c r="T717" s="15">
        <f t="shared" si="57"/>
        <v>42313.132407407407</v>
      </c>
      <c r="U717">
        <f t="shared" si="58"/>
        <v>40.041666666671517</v>
      </c>
      <c r="V717">
        <f t="shared" si="59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 s="10">
        <f t="shared" si="55"/>
        <v>44.69</v>
      </c>
      <c r="Q718" s="11" t="s">
        <v>8317</v>
      </c>
      <c r="R718" s="11" t="s">
        <v>8319</v>
      </c>
      <c r="S718" s="15">
        <f t="shared" si="56"/>
        <v>41940.658645833333</v>
      </c>
      <c r="T718" s="15">
        <f t="shared" si="57"/>
        <v>41974</v>
      </c>
      <c r="U718">
        <f t="shared" si="58"/>
        <v>33.341354166666861</v>
      </c>
      <c r="V718">
        <f t="shared" si="59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 s="10">
        <f t="shared" si="55"/>
        <v>76.25</v>
      </c>
      <c r="Q719" s="11" t="s">
        <v>8317</v>
      </c>
      <c r="R719" s="11" t="s">
        <v>8319</v>
      </c>
      <c r="S719" s="15">
        <f t="shared" si="56"/>
        <v>41857.854189814818</v>
      </c>
      <c r="T719" s="15">
        <f t="shared" si="57"/>
        <v>41887.854189814818</v>
      </c>
      <c r="U719">
        <f t="shared" si="58"/>
        <v>30</v>
      </c>
      <c r="V719">
        <f t="shared" si="59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 s="10">
        <f t="shared" si="55"/>
        <v>22.5</v>
      </c>
      <c r="Q720" s="11" t="s">
        <v>8317</v>
      </c>
      <c r="R720" s="11" t="s">
        <v>8319</v>
      </c>
      <c r="S720" s="15">
        <f t="shared" si="56"/>
        <v>42752.845451388886</v>
      </c>
      <c r="T720" s="15">
        <f t="shared" si="57"/>
        <v>42784.249305555553</v>
      </c>
      <c r="U720">
        <f t="shared" si="58"/>
        <v>31.403854166666861</v>
      </c>
      <c r="V720">
        <f t="shared" si="59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 s="10">
        <f t="shared" si="55"/>
        <v>19.399999999999999</v>
      </c>
      <c r="Q721" s="11" t="s">
        <v>8317</v>
      </c>
      <c r="R721" s="11" t="s">
        <v>8319</v>
      </c>
      <c r="S721" s="15">
        <f t="shared" si="56"/>
        <v>42409.040231481486</v>
      </c>
      <c r="T721" s="15">
        <f t="shared" si="57"/>
        <v>42423.040231481486</v>
      </c>
      <c r="U721">
        <f t="shared" si="58"/>
        <v>14</v>
      </c>
      <c r="V721">
        <f t="shared" si="59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 s="10">
        <f t="shared" si="55"/>
        <v>66.709999999999994</v>
      </c>
      <c r="Q722" s="11" t="s">
        <v>8320</v>
      </c>
      <c r="R722" s="11" t="s">
        <v>8321</v>
      </c>
      <c r="S722" s="15">
        <f t="shared" si="56"/>
        <v>40909.649201388893</v>
      </c>
      <c r="T722" s="15">
        <f t="shared" si="57"/>
        <v>40937.649201388893</v>
      </c>
      <c r="U722">
        <f t="shared" si="58"/>
        <v>28</v>
      </c>
      <c r="V722">
        <f t="shared" si="59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 s="10">
        <f t="shared" si="55"/>
        <v>84.14</v>
      </c>
      <c r="Q723" s="11" t="s">
        <v>8320</v>
      </c>
      <c r="R723" s="11" t="s">
        <v>8321</v>
      </c>
      <c r="S723" s="15">
        <f t="shared" si="56"/>
        <v>41807.571840277778</v>
      </c>
      <c r="T723" s="15">
        <f t="shared" si="57"/>
        <v>41852.571840277778</v>
      </c>
      <c r="U723">
        <f t="shared" si="58"/>
        <v>45</v>
      </c>
      <c r="V723">
        <f t="shared" si="59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 s="10">
        <f t="shared" si="55"/>
        <v>215.73</v>
      </c>
      <c r="Q724" s="11" t="s">
        <v>8320</v>
      </c>
      <c r="R724" s="11" t="s">
        <v>8321</v>
      </c>
      <c r="S724" s="15">
        <f t="shared" si="56"/>
        <v>40977.805300925924</v>
      </c>
      <c r="T724" s="15">
        <f t="shared" si="57"/>
        <v>41007.76363425926</v>
      </c>
      <c r="U724">
        <f t="shared" si="58"/>
        <v>29.958333333335759</v>
      </c>
      <c r="V724">
        <f t="shared" si="59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 s="10">
        <f t="shared" si="55"/>
        <v>54.69</v>
      </c>
      <c r="Q725" s="11" t="s">
        <v>8320</v>
      </c>
      <c r="R725" s="11" t="s">
        <v>8321</v>
      </c>
      <c r="S725" s="15">
        <f t="shared" si="56"/>
        <v>42184.816539351858</v>
      </c>
      <c r="T725" s="15">
        <f t="shared" si="57"/>
        <v>42215.165972222225</v>
      </c>
      <c r="U725">
        <f t="shared" si="58"/>
        <v>30.349432870367309</v>
      </c>
      <c r="V725">
        <f t="shared" si="59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 s="10">
        <f t="shared" si="55"/>
        <v>51.63</v>
      </c>
      <c r="Q726" s="11" t="s">
        <v>8320</v>
      </c>
      <c r="R726" s="11" t="s">
        <v>8321</v>
      </c>
      <c r="S726" s="15">
        <f t="shared" si="56"/>
        <v>40694.638460648144</v>
      </c>
      <c r="T726" s="15">
        <f t="shared" si="57"/>
        <v>40724.638460648144</v>
      </c>
      <c r="U726">
        <f t="shared" si="58"/>
        <v>30</v>
      </c>
      <c r="V726">
        <f t="shared" si="59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 s="10">
        <f t="shared" si="55"/>
        <v>143.36000000000001</v>
      </c>
      <c r="Q727" s="11" t="s">
        <v>8320</v>
      </c>
      <c r="R727" s="11" t="s">
        <v>8321</v>
      </c>
      <c r="S727" s="15">
        <f t="shared" si="56"/>
        <v>42321.626296296294</v>
      </c>
      <c r="T727" s="15">
        <f t="shared" si="57"/>
        <v>42351.626296296294</v>
      </c>
      <c r="U727">
        <f t="shared" si="58"/>
        <v>30</v>
      </c>
      <c r="V727">
        <f t="shared" si="59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 s="10">
        <f t="shared" si="55"/>
        <v>72.430000000000007</v>
      </c>
      <c r="Q728" s="11" t="s">
        <v>8320</v>
      </c>
      <c r="R728" s="11" t="s">
        <v>8321</v>
      </c>
      <c r="S728" s="15">
        <f t="shared" si="56"/>
        <v>41346.042673611111</v>
      </c>
      <c r="T728" s="15">
        <f t="shared" si="57"/>
        <v>41376.042673611111</v>
      </c>
      <c r="U728">
        <f t="shared" si="58"/>
        <v>30</v>
      </c>
      <c r="V728">
        <f t="shared" si="59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 s="10">
        <f t="shared" si="55"/>
        <v>36.53</v>
      </c>
      <c r="Q729" s="11" t="s">
        <v>8320</v>
      </c>
      <c r="R729" s="11" t="s">
        <v>8321</v>
      </c>
      <c r="S729" s="15">
        <f t="shared" si="56"/>
        <v>41247.020243055551</v>
      </c>
      <c r="T729" s="15">
        <f t="shared" si="57"/>
        <v>41288.888888888891</v>
      </c>
      <c r="U729">
        <f t="shared" si="58"/>
        <v>41.868645833339542</v>
      </c>
      <c r="V729">
        <f t="shared" si="59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 s="10">
        <f t="shared" si="55"/>
        <v>60.9</v>
      </c>
      <c r="Q730" s="11" t="s">
        <v>8320</v>
      </c>
      <c r="R730" s="11" t="s">
        <v>8321</v>
      </c>
      <c r="S730" s="15">
        <f t="shared" si="56"/>
        <v>40731.837465277778</v>
      </c>
      <c r="T730" s="15">
        <f t="shared" si="57"/>
        <v>40776.837465277778</v>
      </c>
      <c r="U730">
        <f t="shared" si="58"/>
        <v>45</v>
      </c>
      <c r="V730">
        <f t="shared" si="59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 s="10">
        <f t="shared" si="55"/>
        <v>43.55</v>
      </c>
      <c r="Q731" s="11" t="s">
        <v>8320</v>
      </c>
      <c r="R731" s="11" t="s">
        <v>8321</v>
      </c>
      <c r="S731" s="15">
        <f t="shared" si="56"/>
        <v>41111.185891203706</v>
      </c>
      <c r="T731" s="15">
        <f t="shared" si="57"/>
        <v>41171.185891203706</v>
      </c>
      <c r="U731">
        <f t="shared" si="58"/>
        <v>60</v>
      </c>
      <c r="V731">
        <f t="shared" si="59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 s="10">
        <f t="shared" si="55"/>
        <v>99.77</v>
      </c>
      <c r="Q732" s="11" t="s">
        <v>8320</v>
      </c>
      <c r="R732" s="11" t="s">
        <v>8321</v>
      </c>
      <c r="S732" s="15">
        <f t="shared" si="56"/>
        <v>40854.745266203703</v>
      </c>
      <c r="T732" s="15">
        <f t="shared" si="57"/>
        <v>40884.745266203703</v>
      </c>
      <c r="U732">
        <f t="shared" si="58"/>
        <v>30</v>
      </c>
      <c r="V732">
        <f t="shared" si="59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 s="10">
        <f t="shared" si="55"/>
        <v>88.73</v>
      </c>
      <c r="Q733" s="11" t="s">
        <v>8320</v>
      </c>
      <c r="R733" s="11" t="s">
        <v>8321</v>
      </c>
      <c r="S733" s="15">
        <f t="shared" si="56"/>
        <v>40879.795682870368</v>
      </c>
      <c r="T733" s="15">
        <f t="shared" si="57"/>
        <v>40930.25</v>
      </c>
      <c r="U733">
        <f t="shared" si="58"/>
        <v>50.454317129631818</v>
      </c>
      <c r="V733">
        <f t="shared" si="59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 s="10">
        <f t="shared" si="55"/>
        <v>4.92</v>
      </c>
      <c r="Q734" s="11" t="s">
        <v>8320</v>
      </c>
      <c r="R734" s="11" t="s">
        <v>8321</v>
      </c>
      <c r="S734" s="15">
        <f t="shared" si="56"/>
        <v>41486.424317129626</v>
      </c>
      <c r="T734" s="15">
        <f t="shared" si="57"/>
        <v>41546.424317129626</v>
      </c>
      <c r="U734">
        <f t="shared" si="58"/>
        <v>60</v>
      </c>
      <c r="V734">
        <f t="shared" si="59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 s="10">
        <f t="shared" si="55"/>
        <v>17.82</v>
      </c>
      <c r="Q735" s="11" t="s">
        <v>8320</v>
      </c>
      <c r="R735" s="11" t="s">
        <v>8321</v>
      </c>
      <c r="S735" s="15">
        <f t="shared" si="56"/>
        <v>41598.420046296298</v>
      </c>
      <c r="T735" s="15">
        <f t="shared" si="57"/>
        <v>41628.420046296298</v>
      </c>
      <c r="U735">
        <f t="shared" si="58"/>
        <v>30</v>
      </c>
      <c r="V735">
        <f t="shared" si="59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 s="10">
        <f t="shared" si="55"/>
        <v>187.19</v>
      </c>
      <c r="Q736" s="11" t="s">
        <v>8320</v>
      </c>
      <c r="R736" s="11" t="s">
        <v>8321</v>
      </c>
      <c r="S736" s="15">
        <f t="shared" si="56"/>
        <v>42102.164583333331</v>
      </c>
      <c r="T736" s="15">
        <f t="shared" si="57"/>
        <v>42133.208333333328</v>
      </c>
      <c r="U736">
        <f t="shared" si="58"/>
        <v>31.04374999999709</v>
      </c>
      <c r="V736">
        <f t="shared" si="59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 s="10">
        <f t="shared" si="55"/>
        <v>234.81</v>
      </c>
      <c r="Q737" s="11" t="s">
        <v>8320</v>
      </c>
      <c r="R737" s="11" t="s">
        <v>8321</v>
      </c>
      <c r="S737" s="15">
        <f t="shared" si="56"/>
        <v>41946.029467592591</v>
      </c>
      <c r="T737" s="15">
        <f t="shared" si="57"/>
        <v>41977.027083333334</v>
      </c>
      <c r="U737">
        <f t="shared" si="58"/>
        <v>30.99761574074364</v>
      </c>
      <c r="V737">
        <f t="shared" si="59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 s="10">
        <f t="shared" si="55"/>
        <v>105.05</v>
      </c>
      <c r="Q738" s="11" t="s">
        <v>8320</v>
      </c>
      <c r="R738" s="11" t="s">
        <v>8321</v>
      </c>
      <c r="S738" s="15">
        <f t="shared" si="56"/>
        <v>41579.734259259261</v>
      </c>
      <c r="T738" s="15">
        <f t="shared" si="57"/>
        <v>41599.207638888889</v>
      </c>
      <c r="U738">
        <f t="shared" si="58"/>
        <v>19.473379629627743</v>
      </c>
      <c r="V738">
        <f t="shared" si="59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 s="10">
        <f t="shared" si="55"/>
        <v>56.67</v>
      </c>
      <c r="Q739" s="11" t="s">
        <v>8320</v>
      </c>
      <c r="R739" s="11" t="s">
        <v>8321</v>
      </c>
      <c r="S739" s="15">
        <f t="shared" si="56"/>
        <v>41667.275312500002</v>
      </c>
      <c r="T739" s="15">
        <f t="shared" si="57"/>
        <v>41684.833333333336</v>
      </c>
      <c r="U739">
        <f t="shared" si="58"/>
        <v>17.558020833334012</v>
      </c>
      <c r="V739">
        <f t="shared" si="59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 s="10">
        <f t="shared" si="55"/>
        <v>39.049999999999997</v>
      </c>
      <c r="Q740" s="11" t="s">
        <v>8320</v>
      </c>
      <c r="R740" s="11" t="s">
        <v>8321</v>
      </c>
      <c r="S740" s="15">
        <f t="shared" si="56"/>
        <v>41943.604097222218</v>
      </c>
      <c r="T740" s="15">
        <f t="shared" si="57"/>
        <v>41974.207638888889</v>
      </c>
      <c r="U740">
        <f t="shared" si="58"/>
        <v>30.603541666670935</v>
      </c>
      <c r="V740">
        <f t="shared" si="59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 s="10">
        <f t="shared" si="55"/>
        <v>68.349999999999994</v>
      </c>
      <c r="Q741" s="11" t="s">
        <v>8320</v>
      </c>
      <c r="R741" s="11" t="s">
        <v>8321</v>
      </c>
      <c r="S741" s="15">
        <f t="shared" si="56"/>
        <v>41829.502650462964</v>
      </c>
      <c r="T741" s="15">
        <f t="shared" si="57"/>
        <v>41862.502650462964</v>
      </c>
      <c r="U741">
        <f t="shared" si="58"/>
        <v>33</v>
      </c>
      <c r="V741">
        <f t="shared" si="59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 s="10">
        <f t="shared" si="55"/>
        <v>169.58</v>
      </c>
      <c r="Q742" s="11" t="s">
        <v>8320</v>
      </c>
      <c r="R742" s="11" t="s">
        <v>8321</v>
      </c>
      <c r="S742" s="15">
        <f t="shared" si="56"/>
        <v>42162.146782407406</v>
      </c>
      <c r="T742" s="15">
        <f t="shared" si="57"/>
        <v>42176.146782407406</v>
      </c>
      <c r="U742">
        <f t="shared" si="58"/>
        <v>14</v>
      </c>
      <c r="V742">
        <f t="shared" si="59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 s="10">
        <f t="shared" si="55"/>
        <v>141.41999999999999</v>
      </c>
      <c r="Q743" s="11" t="s">
        <v>8320</v>
      </c>
      <c r="R743" s="11" t="s">
        <v>8321</v>
      </c>
      <c r="S743" s="15">
        <f t="shared" si="56"/>
        <v>41401.648217592592</v>
      </c>
      <c r="T743" s="15">
        <f t="shared" si="57"/>
        <v>41436.648217592592</v>
      </c>
      <c r="U743">
        <f t="shared" si="58"/>
        <v>35</v>
      </c>
      <c r="V743">
        <f t="shared" si="59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 s="10">
        <f t="shared" si="55"/>
        <v>67.39</v>
      </c>
      <c r="Q744" s="11" t="s">
        <v>8320</v>
      </c>
      <c r="R744" s="11" t="s">
        <v>8321</v>
      </c>
      <c r="S744" s="15">
        <f t="shared" si="56"/>
        <v>41689.917962962965</v>
      </c>
      <c r="T744" s="15">
        <f t="shared" si="57"/>
        <v>41719.876296296294</v>
      </c>
      <c r="U744">
        <f t="shared" si="58"/>
        <v>29.958333333328483</v>
      </c>
      <c r="V744">
        <f t="shared" si="59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 s="10">
        <f t="shared" si="55"/>
        <v>54.27</v>
      </c>
      <c r="Q745" s="11" t="s">
        <v>8320</v>
      </c>
      <c r="R745" s="11" t="s">
        <v>8321</v>
      </c>
      <c r="S745" s="15">
        <f t="shared" si="56"/>
        <v>40990.709317129629</v>
      </c>
      <c r="T745" s="15">
        <f t="shared" si="57"/>
        <v>41015.875</v>
      </c>
      <c r="U745">
        <f t="shared" si="58"/>
        <v>25.165682870370802</v>
      </c>
      <c r="V745">
        <f t="shared" si="59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 s="10">
        <f t="shared" si="55"/>
        <v>82.52</v>
      </c>
      <c r="Q746" s="11" t="s">
        <v>8320</v>
      </c>
      <c r="R746" s="11" t="s">
        <v>8321</v>
      </c>
      <c r="S746" s="15">
        <f t="shared" si="56"/>
        <v>41226.95721064815</v>
      </c>
      <c r="T746" s="15">
        <f t="shared" si="57"/>
        <v>41256.95721064815</v>
      </c>
      <c r="U746">
        <f t="shared" si="58"/>
        <v>30</v>
      </c>
      <c r="V746">
        <f t="shared" si="59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 s="10">
        <f t="shared" si="55"/>
        <v>53.73</v>
      </c>
      <c r="Q747" s="11" t="s">
        <v>8320</v>
      </c>
      <c r="R747" s="11" t="s">
        <v>8321</v>
      </c>
      <c r="S747" s="15">
        <f t="shared" si="56"/>
        <v>41367.572280092594</v>
      </c>
      <c r="T747" s="15">
        <f t="shared" si="57"/>
        <v>41397.572280092594</v>
      </c>
      <c r="U747">
        <f t="shared" si="58"/>
        <v>30</v>
      </c>
      <c r="V747">
        <f t="shared" si="59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 s="10">
        <f t="shared" si="55"/>
        <v>34.21</v>
      </c>
      <c r="Q748" s="11" t="s">
        <v>8320</v>
      </c>
      <c r="R748" s="11" t="s">
        <v>8321</v>
      </c>
      <c r="S748" s="15">
        <f t="shared" si="56"/>
        <v>41157.042928240742</v>
      </c>
      <c r="T748" s="15">
        <f t="shared" si="57"/>
        <v>41175.165972222225</v>
      </c>
      <c r="U748">
        <f t="shared" si="58"/>
        <v>18.123043981482624</v>
      </c>
      <c r="V748">
        <f t="shared" si="59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 s="10">
        <f t="shared" si="55"/>
        <v>127.33</v>
      </c>
      <c r="Q749" s="11" t="s">
        <v>8320</v>
      </c>
      <c r="R749" s="11" t="s">
        <v>8321</v>
      </c>
      <c r="S749" s="15">
        <f t="shared" si="56"/>
        <v>41988.548831018517</v>
      </c>
      <c r="T749" s="15">
        <f t="shared" si="57"/>
        <v>42019.454166666663</v>
      </c>
      <c r="U749">
        <f t="shared" si="58"/>
        <v>30.90533564814541</v>
      </c>
      <c r="V749">
        <f t="shared" si="59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 s="10">
        <f t="shared" si="55"/>
        <v>45.57</v>
      </c>
      <c r="Q750" s="11" t="s">
        <v>8320</v>
      </c>
      <c r="R750" s="11" t="s">
        <v>8321</v>
      </c>
      <c r="S750" s="15">
        <f t="shared" si="56"/>
        <v>41831.846828703703</v>
      </c>
      <c r="T750" s="15">
        <f t="shared" si="57"/>
        <v>41861.846828703703</v>
      </c>
      <c r="U750">
        <f t="shared" si="58"/>
        <v>30</v>
      </c>
      <c r="V750">
        <f t="shared" si="59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 s="10">
        <f t="shared" si="55"/>
        <v>95.96</v>
      </c>
      <c r="Q751" s="11" t="s">
        <v>8320</v>
      </c>
      <c r="R751" s="11" t="s">
        <v>8321</v>
      </c>
      <c r="S751" s="15">
        <f t="shared" si="56"/>
        <v>42733.94131944445</v>
      </c>
      <c r="T751" s="15">
        <f t="shared" si="57"/>
        <v>42763.94131944445</v>
      </c>
      <c r="U751">
        <f t="shared" si="58"/>
        <v>30</v>
      </c>
      <c r="V751">
        <f t="shared" si="59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 s="10">
        <f t="shared" si="55"/>
        <v>77.27</v>
      </c>
      <c r="Q752" s="11" t="s">
        <v>8320</v>
      </c>
      <c r="R752" s="11" t="s">
        <v>8321</v>
      </c>
      <c r="S752" s="15">
        <f t="shared" si="56"/>
        <v>41299.878148148149</v>
      </c>
      <c r="T752" s="15">
        <f t="shared" si="57"/>
        <v>41329.878148148149</v>
      </c>
      <c r="U752">
        <f t="shared" si="58"/>
        <v>30</v>
      </c>
      <c r="V752">
        <f t="shared" si="59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 s="10">
        <f t="shared" si="55"/>
        <v>57.34</v>
      </c>
      <c r="Q753" s="11" t="s">
        <v>8320</v>
      </c>
      <c r="R753" s="11" t="s">
        <v>8321</v>
      </c>
      <c r="S753" s="15">
        <f t="shared" si="56"/>
        <v>40713.630497685182</v>
      </c>
      <c r="T753" s="15">
        <f t="shared" si="57"/>
        <v>40759.630497685182</v>
      </c>
      <c r="U753">
        <f t="shared" si="58"/>
        <v>46</v>
      </c>
      <c r="V753">
        <f t="shared" si="59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 s="10">
        <f t="shared" si="55"/>
        <v>53.19</v>
      </c>
      <c r="Q754" s="11" t="s">
        <v>8320</v>
      </c>
      <c r="R754" s="11" t="s">
        <v>8321</v>
      </c>
      <c r="S754" s="15">
        <f t="shared" si="56"/>
        <v>42639.421493055561</v>
      </c>
      <c r="T754" s="15">
        <f t="shared" si="57"/>
        <v>42659.458333333328</v>
      </c>
      <c r="U754">
        <f t="shared" si="58"/>
        <v>20.036840277767624</v>
      </c>
      <c r="V754">
        <f t="shared" si="59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 s="10">
        <f t="shared" si="55"/>
        <v>492.31</v>
      </c>
      <c r="Q755" s="11" t="s">
        <v>8320</v>
      </c>
      <c r="R755" s="11" t="s">
        <v>8321</v>
      </c>
      <c r="S755" s="15">
        <f t="shared" si="56"/>
        <v>42019.590173611112</v>
      </c>
      <c r="T755" s="15">
        <f t="shared" si="57"/>
        <v>42049.590173611112</v>
      </c>
      <c r="U755">
        <f t="shared" si="58"/>
        <v>30</v>
      </c>
      <c r="V755">
        <f t="shared" si="59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 s="10">
        <f t="shared" si="55"/>
        <v>42.35</v>
      </c>
      <c r="Q756" s="11" t="s">
        <v>8320</v>
      </c>
      <c r="R756" s="11" t="s">
        <v>8321</v>
      </c>
      <c r="S756" s="15">
        <f t="shared" si="56"/>
        <v>41249.749085648145</v>
      </c>
      <c r="T756" s="15">
        <f t="shared" si="57"/>
        <v>41279.749085648145</v>
      </c>
      <c r="U756">
        <f t="shared" si="58"/>
        <v>30</v>
      </c>
      <c r="V756">
        <f t="shared" si="59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 s="10">
        <f t="shared" si="55"/>
        <v>37.47</v>
      </c>
      <c r="Q757" s="11" t="s">
        <v>8320</v>
      </c>
      <c r="R757" s="11" t="s">
        <v>8321</v>
      </c>
      <c r="S757" s="15">
        <f t="shared" si="56"/>
        <v>41383.605057870373</v>
      </c>
      <c r="T757" s="15">
        <f t="shared" si="57"/>
        <v>41414.02847222222</v>
      </c>
      <c r="U757">
        <f t="shared" si="58"/>
        <v>30.423414351847896</v>
      </c>
      <c r="V757">
        <f t="shared" si="59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 s="10">
        <f t="shared" si="55"/>
        <v>37.450000000000003</v>
      </c>
      <c r="Q758" s="11" t="s">
        <v>8320</v>
      </c>
      <c r="R758" s="11" t="s">
        <v>8321</v>
      </c>
      <c r="S758" s="15">
        <f t="shared" si="56"/>
        <v>40590.766886574071</v>
      </c>
      <c r="T758" s="15">
        <f t="shared" si="57"/>
        <v>40651.725219907406</v>
      </c>
      <c r="U758">
        <f t="shared" si="58"/>
        <v>60.958333333335759</v>
      </c>
      <c r="V758">
        <f t="shared" si="59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 s="10">
        <f t="shared" si="55"/>
        <v>33.06</v>
      </c>
      <c r="Q759" s="11" t="s">
        <v>8320</v>
      </c>
      <c r="R759" s="11" t="s">
        <v>8321</v>
      </c>
      <c r="S759" s="15">
        <f t="shared" si="56"/>
        <v>41235.054560185185</v>
      </c>
      <c r="T759" s="15">
        <f t="shared" si="57"/>
        <v>41249.054560185185</v>
      </c>
      <c r="U759">
        <f t="shared" si="58"/>
        <v>14</v>
      </c>
      <c r="V759">
        <f t="shared" si="59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 s="10">
        <f t="shared" si="55"/>
        <v>134.21</v>
      </c>
      <c r="Q760" s="11" t="s">
        <v>8320</v>
      </c>
      <c r="R760" s="11" t="s">
        <v>8321</v>
      </c>
      <c r="S760" s="15">
        <f t="shared" si="56"/>
        <v>40429.836435185185</v>
      </c>
      <c r="T760" s="15">
        <f t="shared" si="57"/>
        <v>40459.836435185185</v>
      </c>
      <c r="U760">
        <f t="shared" si="58"/>
        <v>30</v>
      </c>
      <c r="V760">
        <f t="shared" si="59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 s="10">
        <f t="shared" si="55"/>
        <v>51.47</v>
      </c>
      <c r="Q761" s="11" t="s">
        <v>8320</v>
      </c>
      <c r="R761" s="11" t="s">
        <v>8321</v>
      </c>
      <c r="S761" s="15">
        <f t="shared" si="56"/>
        <v>41789.330312500002</v>
      </c>
      <c r="T761" s="15">
        <f t="shared" si="57"/>
        <v>41829.330312500002</v>
      </c>
      <c r="U761">
        <f t="shared" si="58"/>
        <v>40</v>
      </c>
      <c r="V761">
        <f t="shared" si="59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 s="10">
        <f t="shared" si="55"/>
        <v>0</v>
      </c>
      <c r="Q762" s="11" t="s">
        <v>8320</v>
      </c>
      <c r="R762" s="11" t="s">
        <v>8322</v>
      </c>
      <c r="S762" s="15">
        <f t="shared" si="56"/>
        <v>42670.764039351852</v>
      </c>
      <c r="T762" s="15">
        <f t="shared" si="57"/>
        <v>42700.805706018517</v>
      </c>
      <c r="U762">
        <f t="shared" si="58"/>
        <v>30.041666666664241</v>
      </c>
      <c r="V762">
        <f t="shared" si="59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 s="10">
        <f t="shared" si="55"/>
        <v>39.17</v>
      </c>
      <c r="Q763" s="11" t="s">
        <v>8320</v>
      </c>
      <c r="R763" s="11" t="s">
        <v>8322</v>
      </c>
      <c r="S763" s="15">
        <f t="shared" si="56"/>
        <v>41642.751458333332</v>
      </c>
      <c r="T763" s="15">
        <f t="shared" si="57"/>
        <v>41672.751458333332</v>
      </c>
      <c r="U763">
        <f t="shared" si="58"/>
        <v>30</v>
      </c>
      <c r="V763">
        <f t="shared" si="59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 s="10">
        <f t="shared" si="55"/>
        <v>0</v>
      </c>
      <c r="Q764" s="11" t="s">
        <v>8320</v>
      </c>
      <c r="R764" s="11" t="s">
        <v>8322</v>
      </c>
      <c r="S764" s="15">
        <f t="shared" si="56"/>
        <v>42690.858449074076</v>
      </c>
      <c r="T764" s="15">
        <f t="shared" si="57"/>
        <v>42708.25</v>
      </c>
      <c r="U764">
        <f t="shared" si="58"/>
        <v>17.391550925924093</v>
      </c>
      <c r="V764">
        <f t="shared" si="59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 s="10">
        <f t="shared" si="55"/>
        <v>5</v>
      </c>
      <c r="Q765" s="11" t="s">
        <v>8320</v>
      </c>
      <c r="R765" s="11" t="s">
        <v>8322</v>
      </c>
      <c r="S765" s="15">
        <f t="shared" si="56"/>
        <v>41471.446851851848</v>
      </c>
      <c r="T765" s="15">
        <f t="shared" si="57"/>
        <v>41501.446851851848</v>
      </c>
      <c r="U765">
        <f t="shared" si="58"/>
        <v>30</v>
      </c>
      <c r="V765">
        <f t="shared" si="59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 s="10">
        <f t="shared" si="55"/>
        <v>0</v>
      </c>
      <c r="Q766" s="11" t="s">
        <v>8320</v>
      </c>
      <c r="R766" s="11" t="s">
        <v>8322</v>
      </c>
      <c r="S766" s="15">
        <f t="shared" si="56"/>
        <v>42227.173159722224</v>
      </c>
      <c r="T766" s="15">
        <f t="shared" si="57"/>
        <v>42257.173159722224</v>
      </c>
      <c r="U766">
        <f t="shared" si="58"/>
        <v>30</v>
      </c>
      <c r="V766">
        <f t="shared" si="59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 s="10">
        <f t="shared" si="55"/>
        <v>57.3</v>
      </c>
      <c r="Q767" s="11" t="s">
        <v>8320</v>
      </c>
      <c r="R767" s="11" t="s">
        <v>8322</v>
      </c>
      <c r="S767" s="15">
        <f t="shared" si="56"/>
        <v>41901.542638888888</v>
      </c>
      <c r="T767" s="15">
        <f t="shared" si="57"/>
        <v>41931.542638888888</v>
      </c>
      <c r="U767">
        <f t="shared" si="58"/>
        <v>30</v>
      </c>
      <c r="V767">
        <f t="shared" si="59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 s="10">
        <f t="shared" si="55"/>
        <v>0</v>
      </c>
      <c r="Q768" s="11" t="s">
        <v>8320</v>
      </c>
      <c r="R768" s="11" t="s">
        <v>8322</v>
      </c>
      <c r="S768" s="15">
        <f t="shared" si="56"/>
        <v>42021.783368055556</v>
      </c>
      <c r="T768" s="15">
        <f t="shared" si="57"/>
        <v>42051.783368055556</v>
      </c>
      <c r="U768">
        <f t="shared" si="58"/>
        <v>30</v>
      </c>
      <c r="V768">
        <f t="shared" si="59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 s="10">
        <f t="shared" si="55"/>
        <v>59</v>
      </c>
      <c r="Q769" s="11" t="s">
        <v>8320</v>
      </c>
      <c r="R769" s="11" t="s">
        <v>8322</v>
      </c>
      <c r="S769" s="15">
        <f t="shared" si="56"/>
        <v>42115.143634259264</v>
      </c>
      <c r="T769" s="15">
        <f t="shared" si="57"/>
        <v>42145.143634259264</v>
      </c>
      <c r="U769">
        <f t="shared" si="58"/>
        <v>30</v>
      </c>
      <c r="V769">
        <f t="shared" si="59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 s="10">
        <f t="shared" si="55"/>
        <v>0</v>
      </c>
      <c r="Q770" s="11" t="s">
        <v>8320</v>
      </c>
      <c r="R770" s="11" t="s">
        <v>8322</v>
      </c>
      <c r="S770" s="15">
        <f t="shared" si="56"/>
        <v>41594.207060185188</v>
      </c>
      <c r="T770" s="15">
        <f t="shared" si="57"/>
        <v>41624.207060185188</v>
      </c>
      <c r="U770">
        <f t="shared" si="58"/>
        <v>30</v>
      </c>
      <c r="V770">
        <f t="shared" si="59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 s="10">
        <f t="shared" ref="P771:P834" si="60">IFERROR(ROUND(E771/L771,2),0)</f>
        <v>31.85</v>
      </c>
      <c r="Q771" s="11" t="s">
        <v>8320</v>
      </c>
      <c r="R771" s="11" t="s">
        <v>8322</v>
      </c>
      <c r="S771" s="15">
        <f t="shared" ref="S771:S834" si="61">(((J771/60)/60)/24)+DATE(1970,1,1)</f>
        <v>41604.996458333335</v>
      </c>
      <c r="T771" s="15">
        <f t="shared" ref="T771:T834" si="62">(((I771/60)/60)/24)+DATE(1970,1,1)</f>
        <v>41634.996458333335</v>
      </c>
      <c r="U771">
        <f t="shared" ref="U771:U834" si="63">T771-S771</f>
        <v>30</v>
      </c>
      <c r="V771">
        <f t="shared" ref="V771:V834" si="64">YEAR((((J771/60)/60)/24)+DATE(1970,1,1))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 s="10">
        <f t="shared" si="60"/>
        <v>0</v>
      </c>
      <c r="Q772" s="11" t="s">
        <v>8320</v>
      </c>
      <c r="R772" s="11" t="s">
        <v>8322</v>
      </c>
      <c r="S772" s="15">
        <f t="shared" si="61"/>
        <v>41289.999641203707</v>
      </c>
      <c r="T772" s="15">
        <f t="shared" si="62"/>
        <v>41329.999641203707</v>
      </c>
      <c r="U772">
        <f t="shared" si="63"/>
        <v>40</v>
      </c>
      <c r="V772">
        <f t="shared" si="64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 s="10">
        <f t="shared" si="60"/>
        <v>10</v>
      </c>
      <c r="Q773" s="11" t="s">
        <v>8320</v>
      </c>
      <c r="R773" s="11" t="s">
        <v>8322</v>
      </c>
      <c r="S773" s="15">
        <f t="shared" si="61"/>
        <v>42349.824097222227</v>
      </c>
      <c r="T773" s="15">
        <f t="shared" si="62"/>
        <v>42399.824097222227</v>
      </c>
      <c r="U773">
        <f t="shared" si="63"/>
        <v>50</v>
      </c>
      <c r="V773">
        <f t="shared" si="64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 s="10">
        <f t="shared" si="60"/>
        <v>50</v>
      </c>
      <c r="Q774" s="11" t="s">
        <v>8320</v>
      </c>
      <c r="R774" s="11" t="s">
        <v>8322</v>
      </c>
      <c r="S774" s="15">
        <f t="shared" si="61"/>
        <v>40068.056932870371</v>
      </c>
      <c r="T774" s="15">
        <f t="shared" si="62"/>
        <v>40118.165972222225</v>
      </c>
      <c r="U774">
        <f t="shared" si="63"/>
        <v>50.109039351853426</v>
      </c>
      <c r="V774">
        <f t="shared" si="64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 s="10">
        <f t="shared" si="60"/>
        <v>16</v>
      </c>
      <c r="Q775" s="11" t="s">
        <v>8320</v>
      </c>
      <c r="R775" s="11" t="s">
        <v>8322</v>
      </c>
      <c r="S775" s="15">
        <f t="shared" si="61"/>
        <v>42100.735937499994</v>
      </c>
      <c r="T775" s="15">
        <f t="shared" si="62"/>
        <v>42134.959027777775</v>
      </c>
      <c r="U775">
        <f t="shared" si="63"/>
        <v>34.223090277781012</v>
      </c>
      <c r="V775">
        <f t="shared" si="64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 s="10">
        <f t="shared" si="60"/>
        <v>39</v>
      </c>
      <c r="Q776" s="11" t="s">
        <v>8320</v>
      </c>
      <c r="R776" s="11" t="s">
        <v>8322</v>
      </c>
      <c r="S776" s="15">
        <f t="shared" si="61"/>
        <v>41663.780300925922</v>
      </c>
      <c r="T776" s="15">
        <f t="shared" si="62"/>
        <v>41693.780300925922</v>
      </c>
      <c r="U776">
        <f t="shared" si="63"/>
        <v>30</v>
      </c>
      <c r="V776">
        <f t="shared" si="64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 s="10">
        <f t="shared" si="60"/>
        <v>34</v>
      </c>
      <c r="Q777" s="11" t="s">
        <v>8320</v>
      </c>
      <c r="R777" s="11" t="s">
        <v>8322</v>
      </c>
      <c r="S777" s="15">
        <f t="shared" si="61"/>
        <v>40863.060127314813</v>
      </c>
      <c r="T777" s="15">
        <f t="shared" si="62"/>
        <v>40893.060127314813</v>
      </c>
      <c r="U777">
        <f t="shared" si="63"/>
        <v>30</v>
      </c>
      <c r="V777">
        <f t="shared" si="64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 s="10">
        <f t="shared" si="60"/>
        <v>63.12</v>
      </c>
      <c r="Q778" s="11" t="s">
        <v>8320</v>
      </c>
      <c r="R778" s="11" t="s">
        <v>8322</v>
      </c>
      <c r="S778" s="15">
        <f t="shared" si="61"/>
        <v>42250.685706018514</v>
      </c>
      <c r="T778" s="15">
        <f t="shared" si="62"/>
        <v>42288.208333333328</v>
      </c>
      <c r="U778">
        <f t="shared" si="63"/>
        <v>37.522627314814599</v>
      </c>
      <c r="V778">
        <f t="shared" si="64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 s="10">
        <f t="shared" si="60"/>
        <v>7</v>
      </c>
      <c r="Q779" s="11" t="s">
        <v>8320</v>
      </c>
      <c r="R779" s="11" t="s">
        <v>8322</v>
      </c>
      <c r="S779" s="15">
        <f t="shared" si="61"/>
        <v>41456.981215277774</v>
      </c>
      <c r="T779" s="15">
        <f t="shared" si="62"/>
        <v>41486.981215277774</v>
      </c>
      <c r="U779">
        <f t="shared" si="63"/>
        <v>30</v>
      </c>
      <c r="V779">
        <f t="shared" si="64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 s="10">
        <f t="shared" si="60"/>
        <v>2</v>
      </c>
      <c r="Q780" s="11" t="s">
        <v>8320</v>
      </c>
      <c r="R780" s="11" t="s">
        <v>8322</v>
      </c>
      <c r="S780" s="15">
        <f t="shared" si="61"/>
        <v>41729.702314814815</v>
      </c>
      <c r="T780" s="15">
        <f t="shared" si="62"/>
        <v>41759.702314814815</v>
      </c>
      <c r="U780">
        <f t="shared" si="63"/>
        <v>30</v>
      </c>
      <c r="V780">
        <f t="shared" si="64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 s="10">
        <f t="shared" si="60"/>
        <v>66.67</v>
      </c>
      <c r="Q781" s="11" t="s">
        <v>8320</v>
      </c>
      <c r="R781" s="11" t="s">
        <v>8322</v>
      </c>
      <c r="S781" s="15">
        <f t="shared" si="61"/>
        <v>40436.68408564815</v>
      </c>
      <c r="T781" s="15">
        <f t="shared" si="62"/>
        <v>40466.166666666664</v>
      </c>
      <c r="U781">
        <f t="shared" si="63"/>
        <v>29.482581018513883</v>
      </c>
      <c r="V781">
        <f t="shared" si="64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 s="10">
        <f t="shared" si="60"/>
        <v>38.520000000000003</v>
      </c>
      <c r="Q782" s="11" t="s">
        <v>8323</v>
      </c>
      <c r="R782" s="11" t="s">
        <v>8324</v>
      </c>
      <c r="S782" s="15">
        <f t="shared" si="61"/>
        <v>40636.673900462964</v>
      </c>
      <c r="T782" s="15">
        <f t="shared" si="62"/>
        <v>40666.673900462964</v>
      </c>
      <c r="U782">
        <f t="shared" si="63"/>
        <v>30</v>
      </c>
      <c r="V782">
        <f t="shared" si="64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 s="10">
        <f t="shared" si="60"/>
        <v>42.61</v>
      </c>
      <c r="Q783" s="11" t="s">
        <v>8323</v>
      </c>
      <c r="R783" s="11" t="s">
        <v>8324</v>
      </c>
      <c r="S783" s="15">
        <f t="shared" si="61"/>
        <v>41403.000856481485</v>
      </c>
      <c r="T783" s="15">
        <f t="shared" si="62"/>
        <v>41433.000856481485</v>
      </c>
      <c r="U783">
        <f t="shared" si="63"/>
        <v>30</v>
      </c>
      <c r="V783">
        <f t="shared" si="64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 s="10">
        <f t="shared" si="60"/>
        <v>50</v>
      </c>
      <c r="Q784" s="11" t="s">
        <v>8323</v>
      </c>
      <c r="R784" s="11" t="s">
        <v>8324</v>
      </c>
      <c r="S784" s="15">
        <f t="shared" si="61"/>
        <v>41116.758125</v>
      </c>
      <c r="T784" s="15">
        <f t="shared" si="62"/>
        <v>41146.758125</v>
      </c>
      <c r="U784">
        <f t="shared" si="63"/>
        <v>30</v>
      </c>
      <c r="V784">
        <f t="shared" si="64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 s="10">
        <f t="shared" si="60"/>
        <v>63.49</v>
      </c>
      <c r="Q785" s="11" t="s">
        <v>8323</v>
      </c>
      <c r="R785" s="11" t="s">
        <v>8324</v>
      </c>
      <c r="S785" s="15">
        <f t="shared" si="61"/>
        <v>40987.773715277777</v>
      </c>
      <c r="T785" s="15">
        <f t="shared" si="62"/>
        <v>41026.916666666664</v>
      </c>
      <c r="U785">
        <f t="shared" si="63"/>
        <v>39.142951388887013</v>
      </c>
      <c r="V785">
        <f t="shared" si="64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 s="10">
        <f t="shared" si="60"/>
        <v>102.5</v>
      </c>
      <c r="Q786" s="11" t="s">
        <v>8323</v>
      </c>
      <c r="R786" s="11" t="s">
        <v>8324</v>
      </c>
      <c r="S786" s="15">
        <f t="shared" si="61"/>
        <v>41675.149525462963</v>
      </c>
      <c r="T786" s="15">
        <f t="shared" si="62"/>
        <v>41715.107858796298</v>
      </c>
      <c r="U786">
        <f t="shared" si="63"/>
        <v>39.958333333335759</v>
      </c>
      <c r="V786">
        <f t="shared" si="64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 s="10">
        <f t="shared" si="60"/>
        <v>31.14</v>
      </c>
      <c r="Q787" s="11" t="s">
        <v>8323</v>
      </c>
      <c r="R787" s="11" t="s">
        <v>8324</v>
      </c>
      <c r="S787" s="15">
        <f t="shared" si="61"/>
        <v>41303.593923611108</v>
      </c>
      <c r="T787" s="15">
        <f t="shared" si="62"/>
        <v>41333.593923611108</v>
      </c>
      <c r="U787">
        <f t="shared" si="63"/>
        <v>30</v>
      </c>
      <c r="V787">
        <f t="shared" si="64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 s="10">
        <f t="shared" si="60"/>
        <v>162.27000000000001</v>
      </c>
      <c r="Q788" s="11" t="s">
        <v>8323</v>
      </c>
      <c r="R788" s="11" t="s">
        <v>8324</v>
      </c>
      <c r="S788" s="15">
        <f t="shared" si="61"/>
        <v>40983.055949074071</v>
      </c>
      <c r="T788" s="15">
        <f t="shared" si="62"/>
        <v>41040.657638888886</v>
      </c>
      <c r="U788">
        <f t="shared" si="63"/>
        <v>57.601689814815472</v>
      </c>
      <c r="V788">
        <f t="shared" si="64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 s="10">
        <f t="shared" si="60"/>
        <v>80.59</v>
      </c>
      <c r="Q789" s="11" t="s">
        <v>8323</v>
      </c>
      <c r="R789" s="11" t="s">
        <v>8324</v>
      </c>
      <c r="S789" s="15">
        <f t="shared" si="61"/>
        <v>41549.627615740741</v>
      </c>
      <c r="T789" s="15">
        <f t="shared" si="62"/>
        <v>41579.627615740741</v>
      </c>
      <c r="U789">
        <f t="shared" si="63"/>
        <v>30</v>
      </c>
      <c r="V789">
        <f t="shared" si="64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 s="10">
        <f t="shared" si="60"/>
        <v>59.85</v>
      </c>
      <c r="Q790" s="11" t="s">
        <v>8323</v>
      </c>
      <c r="R790" s="11" t="s">
        <v>8324</v>
      </c>
      <c r="S790" s="15">
        <f t="shared" si="61"/>
        <v>41059.006805555553</v>
      </c>
      <c r="T790" s="15">
        <f t="shared" si="62"/>
        <v>41097.165972222225</v>
      </c>
      <c r="U790">
        <f t="shared" si="63"/>
        <v>38.159166666671808</v>
      </c>
      <c r="V790">
        <f t="shared" si="64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 s="10">
        <f t="shared" si="60"/>
        <v>132.86000000000001</v>
      </c>
      <c r="Q791" s="11" t="s">
        <v>8323</v>
      </c>
      <c r="R791" s="11" t="s">
        <v>8324</v>
      </c>
      <c r="S791" s="15">
        <f t="shared" si="61"/>
        <v>41277.186111111114</v>
      </c>
      <c r="T791" s="15">
        <f t="shared" si="62"/>
        <v>41295.332638888889</v>
      </c>
      <c r="U791">
        <f t="shared" si="63"/>
        <v>18.146527777775191</v>
      </c>
      <c r="V791">
        <f t="shared" si="64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 s="10">
        <f t="shared" si="60"/>
        <v>92.55</v>
      </c>
      <c r="Q792" s="11" t="s">
        <v>8323</v>
      </c>
      <c r="R792" s="11" t="s">
        <v>8324</v>
      </c>
      <c r="S792" s="15">
        <f t="shared" si="61"/>
        <v>41276.047905092593</v>
      </c>
      <c r="T792" s="15">
        <f t="shared" si="62"/>
        <v>41306.047905092593</v>
      </c>
      <c r="U792">
        <f t="shared" si="63"/>
        <v>30</v>
      </c>
      <c r="V792">
        <f t="shared" si="64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 s="10">
        <f t="shared" si="60"/>
        <v>60.86</v>
      </c>
      <c r="Q793" s="11" t="s">
        <v>8323</v>
      </c>
      <c r="R793" s="11" t="s">
        <v>8324</v>
      </c>
      <c r="S793" s="15">
        <f t="shared" si="61"/>
        <v>41557.780624999999</v>
      </c>
      <c r="T793" s="15">
        <f t="shared" si="62"/>
        <v>41591.249305555553</v>
      </c>
      <c r="U793">
        <f t="shared" si="63"/>
        <v>33.468680555553874</v>
      </c>
      <c r="V793">
        <f t="shared" si="64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 s="10">
        <f t="shared" si="60"/>
        <v>41.85</v>
      </c>
      <c r="Q794" s="11" t="s">
        <v>8323</v>
      </c>
      <c r="R794" s="11" t="s">
        <v>8324</v>
      </c>
      <c r="S794" s="15">
        <f t="shared" si="61"/>
        <v>41555.873645833337</v>
      </c>
      <c r="T794" s="15">
        <f t="shared" si="62"/>
        <v>41585.915312500001</v>
      </c>
      <c r="U794">
        <f t="shared" si="63"/>
        <v>30.041666666664241</v>
      </c>
      <c r="V794">
        <f t="shared" si="64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 s="10">
        <f t="shared" si="60"/>
        <v>88.33</v>
      </c>
      <c r="Q795" s="11" t="s">
        <v>8323</v>
      </c>
      <c r="R795" s="11" t="s">
        <v>8324</v>
      </c>
      <c r="S795" s="15">
        <f t="shared" si="61"/>
        <v>41442.741249999999</v>
      </c>
      <c r="T795" s="15">
        <f t="shared" si="62"/>
        <v>41458.207638888889</v>
      </c>
      <c r="U795">
        <f t="shared" si="63"/>
        <v>15.466388888889924</v>
      </c>
      <c r="V795">
        <f t="shared" si="64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 s="10">
        <f t="shared" si="60"/>
        <v>158.96</v>
      </c>
      <c r="Q796" s="11" t="s">
        <v>8323</v>
      </c>
      <c r="R796" s="11" t="s">
        <v>8324</v>
      </c>
      <c r="S796" s="15">
        <f t="shared" si="61"/>
        <v>40736.115011574075</v>
      </c>
      <c r="T796" s="15">
        <f t="shared" si="62"/>
        <v>40791.712500000001</v>
      </c>
      <c r="U796">
        <f t="shared" si="63"/>
        <v>55.597488425926713</v>
      </c>
      <c r="V796">
        <f t="shared" si="64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 s="10">
        <f t="shared" si="60"/>
        <v>85.05</v>
      </c>
      <c r="Q797" s="11" t="s">
        <v>8323</v>
      </c>
      <c r="R797" s="11" t="s">
        <v>8324</v>
      </c>
      <c r="S797" s="15">
        <f t="shared" si="61"/>
        <v>40963.613032407404</v>
      </c>
      <c r="T797" s="15">
        <f t="shared" si="62"/>
        <v>41006.207638888889</v>
      </c>
      <c r="U797">
        <f t="shared" si="63"/>
        <v>42.594606481485243</v>
      </c>
      <c r="V797">
        <f t="shared" si="64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 s="10">
        <f t="shared" si="60"/>
        <v>112.61</v>
      </c>
      <c r="Q798" s="11" t="s">
        <v>8323</v>
      </c>
      <c r="R798" s="11" t="s">
        <v>8324</v>
      </c>
      <c r="S798" s="15">
        <f t="shared" si="61"/>
        <v>41502.882928240739</v>
      </c>
      <c r="T798" s="15">
        <f t="shared" si="62"/>
        <v>41532.881944444445</v>
      </c>
      <c r="U798">
        <f t="shared" si="63"/>
        <v>29.99901620370656</v>
      </c>
      <c r="V798">
        <f t="shared" si="64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 s="10">
        <f t="shared" si="60"/>
        <v>45.44</v>
      </c>
      <c r="Q799" s="11" t="s">
        <v>8323</v>
      </c>
      <c r="R799" s="11" t="s">
        <v>8324</v>
      </c>
      <c r="S799" s="15">
        <f t="shared" si="61"/>
        <v>40996.994074074071</v>
      </c>
      <c r="T799" s="15">
        <f t="shared" si="62"/>
        <v>41028.166666666664</v>
      </c>
      <c r="U799">
        <f t="shared" si="63"/>
        <v>31.172592592592991</v>
      </c>
      <c r="V799">
        <f t="shared" si="64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 s="10">
        <f t="shared" si="60"/>
        <v>46.22</v>
      </c>
      <c r="Q800" s="11" t="s">
        <v>8323</v>
      </c>
      <c r="R800" s="11" t="s">
        <v>8324</v>
      </c>
      <c r="S800" s="15">
        <f t="shared" si="61"/>
        <v>41882.590127314819</v>
      </c>
      <c r="T800" s="15">
        <f t="shared" si="62"/>
        <v>41912.590127314819</v>
      </c>
      <c r="U800">
        <f t="shared" si="63"/>
        <v>30</v>
      </c>
      <c r="V800">
        <f t="shared" si="64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 s="10">
        <f t="shared" si="60"/>
        <v>178.61</v>
      </c>
      <c r="Q801" s="11" t="s">
        <v>8323</v>
      </c>
      <c r="R801" s="11" t="s">
        <v>8324</v>
      </c>
      <c r="S801" s="15">
        <f t="shared" si="61"/>
        <v>40996.667199074072</v>
      </c>
      <c r="T801" s="15">
        <f t="shared" si="62"/>
        <v>41026.667199074072</v>
      </c>
      <c r="U801">
        <f t="shared" si="63"/>
        <v>30</v>
      </c>
      <c r="V801">
        <f t="shared" si="64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 s="10">
        <f t="shared" si="60"/>
        <v>40.75</v>
      </c>
      <c r="Q802" s="11" t="s">
        <v>8323</v>
      </c>
      <c r="R802" s="11" t="s">
        <v>8324</v>
      </c>
      <c r="S802" s="15">
        <f t="shared" si="61"/>
        <v>41863.433495370373</v>
      </c>
      <c r="T802" s="15">
        <f t="shared" si="62"/>
        <v>41893.433495370373</v>
      </c>
      <c r="U802">
        <f t="shared" si="63"/>
        <v>30</v>
      </c>
      <c r="V802">
        <f t="shared" si="64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 s="10">
        <f t="shared" si="60"/>
        <v>43.73</v>
      </c>
      <c r="Q803" s="11" t="s">
        <v>8323</v>
      </c>
      <c r="R803" s="11" t="s">
        <v>8324</v>
      </c>
      <c r="S803" s="15">
        <f t="shared" si="61"/>
        <v>40695.795370370368</v>
      </c>
      <c r="T803" s="15">
        <f t="shared" si="62"/>
        <v>40725.795370370368</v>
      </c>
      <c r="U803">
        <f t="shared" si="63"/>
        <v>30</v>
      </c>
      <c r="V803">
        <f t="shared" si="64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 s="10">
        <f t="shared" si="60"/>
        <v>81.069999999999993</v>
      </c>
      <c r="Q804" s="11" t="s">
        <v>8323</v>
      </c>
      <c r="R804" s="11" t="s">
        <v>8324</v>
      </c>
      <c r="S804" s="15">
        <f t="shared" si="61"/>
        <v>41123.022268518522</v>
      </c>
      <c r="T804" s="15">
        <f t="shared" si="62"/>
        <v>41169.170138888891</v>
      </c>
      <c r="U804">
        <f t="shared" si="63"/>
        <v>46.147870370368764</v>
      </c>
      <c r="V804">
        <f t="shared" si="64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 s="10">
        <f t="shared" si="60"/>
        <v>74.61</v>
      </c>
      <c r="Q805" s="11" t="s">
        <v>8323</v>
      </c>
      <c r="R805" s="11" t="s">
        <v>8324</v>
      </c>
      <c r="S805" s="15">
        <f t="shared" si="61"/>
        <v>40665.949976851851</v>
      </c>
      <c r="T805" s="15">
        <f t="shared" si="62"/>
        <v>40692.041666666664</v>
      </c>
      <c r="U805">
        <f t="shared" si="63"/>
        <v>26.091689814813435</v>
      </c>
      <c r="V805">
        <f t="shared" si="64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 s="10">
        <f t="shared" si="60"/>
        <v>305.56</v>
      </c>
      <c r="Q806" s="11" t="s">
        <v>8323</v>
      </c>
      <c r="R806" s="11" t="s">
        <v>8324</v>
      </c>
      <c r="S806" s="15">
        <f t="shared" si="61"/>
        <v>40730.105625000004</v>
      </c>
      <c r="T806" s="15">
        <f t="shared" si="62"/>
        <v>40747.165972222225</v>
      </c>
      <c r="U806">
        <f t="shared" si="63"/>
        <v>17.060347222221026</v>
      </c>
      <c r="V806">
        <f t="shared" si="64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 s="10">
        <f t="shared" si="60"/>
        <v>58.33</v>
      </c>
      <c r="Q807" s="11" t="s">
        <v>8323</v>
      </c>
      <c r="R807" s="11" t="s">
        <v>8324</v>
      </c>
      <c r="S807" s="15">
        <f t="shared" si="61"/>
        <v>40690.823055555556</v>
      </c>
      <c r="T807" s="15">
        <f t="shared" si="62"/>
        <v>40740.958333333336</v>
      </c>
      <c r="U807">
        <f t="shared" si="63"/>
        <v>50.135277777779265</v>
      </c>
      <c r="V807">
        <f t="shared" si="64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 s="10">
        <f t="shared" si="60"/>
        <v>117.68</v>
      </c>
      <c r="Q808" s="11" t="s">
        <v>8323</v>
      </c>
      <c r="R808" s="11" t="s">
        <v>8324</v>
      </c>
      <c r="S808" s="15">
        <f t="shared" si="61"/>
        <v>40763.691423611112</v>
      </c>
      <c r="T808" s="15">
        <f t="shared" si="62"/>
        <v>40793.691423611112</v>
      </c>
      <c r="U808">
        <f t="shared" si="63"/>
        <v>30</v>
      </c>
      <c r="V808">
        <f t="shared" si="64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 s="10">
        <f t="shared" si="60"/>
        <v>73.77</v>
      </c>
      <c r="Q809" s="11" t="s">
        <v>8323</v>
      </c>
      <c r="R809" s="11" t="s">
        <v>8324</v>
      </c>
      <c r="S809" s="15">
        <f t="shared" si="61"/>
        <v>42759.628599537042</v>
      </c>
      <c r="T809" s="15">
        <f t="shared" si="62"/>
        <v>42795.083333333328</v>
      </c>
      <c r="U809">
        <f t="shared" si="63"/>
        <v>35.454733796286746</v>
      </c>
      <c r="V809">
        <f t="shared" si="64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 s="10">
        <f t="shared" si="60"/>
        <v>104.65</v>
      </c>
      <c r="Q810" s="11" t="s">
        <v>8323</v>
      </c>
      <c r="R810" s="11" t="s">
        <v>8324</v>
      </c>
      <c r="S810" s="15">
        <f t="shared" si="61"/>
        <v>41962.100532407407</v>
      </c>
      <c r="T810" s="15">
        <f t="shared" si="62"/>
        <v>41995.207638888889</v>
      </c>
      <c r="U810">
        <f t="shared" si="63"/>
        <v>33.107106481482333</v>
      </c>
      <c r="V810">
        <f t="shared" si="64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 s="10">
        <f t="shared" si="60"/>
        <v>79.83</v>
      </c>
      <c r="Q811" s="11" t="s">
        <v>8323</v>
      </c>
      <c r="R811" s="11" t="s">
        <v>8324</v>
      </c>
      <c r="S811" s="15">
        <f t="shared" si="61"/>
        <v>41628.833680555559</v>
      </c>
      <c r="T811" s="15">
        <f t="shared" si="62"/>
        <v>41658.833680555559</v>
      </c>
      <c r="U811">
        <f t="shared" si="63"/>
        <v>30</v>
      </c>
      <c r="V811">
        <f t="shared" si="64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 s="10">
        <f t="shared" si="60"/>
        <v>58.33</v>
      </c>
      <c r="Q812" s="11" t="s">
        <v>8323</v>
      </c>
      <c r="R812" s="11" t="s">
        <v>8324</v>
      </c>
      <c r="S812" s="15">
        <f t="shared" si="61"/>
        <v>41123.056273148148</v>
      </c>
      <c r="T812" s="15">
        <f t="shared" si="62"/>
        <v>41153.056273148148</v>
      </c>
      <c r="U812">
        <f t="shared" si="63"/>
        <v>30</v>
      </c>
      <c r="V812">
        <f t="shared" si="64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 s="10">
        <f t="shared" si="60"/>
        <v>86.67</v>
      </c>
      <c r="Q813" s="11" t="s">
        <v>8323</v>
      </c>
      <c r="R813" s="11" t="s">
        <v>8324</v>
      </c>
      <c r="S813" s="15">
        <f t="shared" si="61"/>
        <v>41443.643541666665</v>
      </c>
      <c r="T813" s="15">
        <f t="shared" si="62"/>
        <v>41465.702777777777</v>
      </c>
      <c r="U813">
        <f t="shared" si="63"/>
        <v>22.059236111112114</v>
      </c>
      <c r="V813">
        <f t="shared" si="64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 s="10">
        <f t="shared" si="60"/>
        <v>27.61</v>
      </c>
      <c r="Q814" s="11" t="s">
        <v>8323</v>
      </c>
      <c r="R814" s="11" t="s">
        <v>8324</v>
      </c>
      <c r="S814" s="15">
        <f t="shared" si="61"/>
        <v>41282.017962962964</v>
      </c>
      <c r="T814" s="15">
        <f t="shared" si="62"/>
        <v>41334.581944444442</v>
      </c>
      <c r="U814">
        <f t="shared" si="63"/>
        <v>52.56398148147855</v>
      </c>
      <c r="V814">
        <f t="shared" si="64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 s="10">
        <f t="shared" si="60"/>
        <v>25</v>
      </c>
      <c r="Q815" s="11" t="s">
        <v>8323</v>
      </c>
      <c r="R815" s="11" t="s">
        <v>8324</v>
      </c>
      <c r="S815" s="15">
        <f t="shared" si="61"/>
        <v>41080.960243055553</v>
      </c>
      <c r="T815" s="15">
        <f t="shared" si="62"/>
        <v>41110.960243055553</v>
      </c>
      <c r="U815">
        <f t="shared" si="63"/>
        <v>30</v>
      </c>
      <c r="V815">
        <f t="shared" si="64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 s="10">
        <f t="shared" si="60"/>
        <v>45.46</v>
      </c>
      <c r="Q816" s="11" t="s">
        <v>8323</v>
      </c>
      <c r="R816" s="11" t="s">
        <v>8324</v>
      </c>
      <c r="S816" s="15">
        <f t="shared" si="61"/>
        <v>40679.743067129632</v>
      </c>
      <c r="T816" s="15">
        <f t="shared" si="62"/>
        <v>40694.75277777778</v>
      </c>
      <c r="U816">
        <f t="shared" si="63"/>
        <v>15.00971064814803</v>
      </c>
      <c r="V816">
        <f t="shared" si="64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 s="10">
        <f t="shared" si="60"/>
        <v>99.53</v>
      </c>
      <c r="Q817" s="11" t="s">
        <v>8323</v>
      </c>
      <c r="R817" s="11" t="s">
        <v>8324</v>
      </c>
      <c r="S817" s="15">
        <f t="shared" si="61"/>
        <v>41914.917858796296</v>
      </c>
      <c r="T817" s="15">
        <f t="shared" si="62"/>
        <v>41944.917858796296</v>
      </c>
      <c r="U817">
        <f t="shared" si="63"/>
        <v>30</v>
      </c>
      <c r="V817">
        <f t="shared" si="64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 s="10">
        <f t="shared" si="60"/>
        <v>39.31</v>
      </c>
      <c r="Q818" s="11" t="s">
        <v>8323</v>
      </c>
      <c r="R818" s="11" t="s">
        <v>8324</v>
      </c>
      <c r="S818" s="15">
        <f t="shared" si="61"/>
        <v>41341.870868055557</v>
      </c>
      <c r="T818" s="15">
        <f t="shared" si="62"/>
        <v>41373.270833333336</v>
      </c>
      <c r="U818">
        <f t="shared" si="63"/>
        <v>31.399965277778392</v>
      </c>
      <c r="V818">
        <f t="shared" si="64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 s="10">
        <f t="shared" si="60"/>
        <v>89.42</v>
      </c>
      <c r="Q819" s="11" t="s">
        <v>8323</v>
      </c>
      <c r="R819" s="11" t="s">
        <v>8324</v>
      </c>
      <c r="S819" s="15">
        <f t="shared" si="61"/>
        <v>40925.599664351852</v>
      </c>
      <c r="T819" s="15">
        <f t="shared" si="62"/>
        <v>40979.207638888889</v>
      </c>
      <c r="U819">
        <f t="shared" si="63"/>
        <v>53.60797453703708</v>
      </c>
      <c r="V819">
        <f t="shared" si="64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 s="10">
        <f t="shared" si="60"/>
        <v>28.68</v>
      </c>
      <c r="Q820" s="11" t="s">
        <v>8323</v>
      </c>
      <c r="R820" s="11" t="s">
        <v>8324</v>
      </c>
      <c r="S820" s="15">
        <f t="shared" si="61"/>
        <v>41120.882881944446</v>
      </c>
      <c r="T820" s="15">
        <f t="shared" si="62"/>
        <v>41128.709027777775</v>
      </c>
      <c r="U820">
        <f t="shared" si="63"/>
        <v>7.8261458333290648</v>
      </c>
      <c r="V820">
        <f t="shared" si="64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 s="10">
        <f t="shared" si="60"/>
        <v>31.07</v>
      </c>
      <c r="Q821" s="11" t="s">
        <v>8323</v>
      </c>
      <c r="R821" s="11" t="s">
        <v>8324</v>
      </c>
      <c r="S821" s="15">
        <f t="shared" si="61"/>
        <v>41619.998310185183</v>
      </c>
      <c r="T821" s="15">
        <f t="shared" si="62"/>
        <v>41629.197222222225</v>
      </c>
      <c r="U821">
        <f t="shared" si="63"/>
        <v>9.1989120370417368</v>
      </c>
      <c r="V821">
        <f t="shared" si="64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 s="10">
        <f t="shared" si="60"/>
        <v>70.55</v>
      </c>
      <c r="Q822" s="11" t="s">
        <v>8323</v>
      </c>
      <c r="R822" s="11" t="s">
        <v>8324</v>
      </c>
      <c r="S822" s="15">
        <f t="shared" si="61"/>
        <v>41768.841921296298</v>
      </c>
      <c r="T822" s="15">
        <f t="shared" si="62"/>
        <v>41799.208333333336</v>
      </c>
      <c r="U822">
        <f t="shared" si="63"/>
        <v>30.366412037037662</v>
      </c>
      <c r="V822">
        <f t="shared" si="64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 s="10">
        <f t="shared" si="60"/>
        <v>224.13</v>
      </c>
      <c r="Q823" s="11" t="s">
        <v>8323</v>
      </c>
      <c r="R823" s="11" t="s">
        <v>8324</v>
      </c>
      <c r="S823" s="15">
        <f t="shared" si="61"/>
        <v>42093.922048611115</v>
      </c>
      <c r="T823" s="15">
        <f t="shared" si="62"/>
        <v>42128.167361111111</v>
      </c>
      <c r="U823">
        <f t="shared" si="63"/>
        <v>34.245312499995634</v>
      </c>
      <c r="V823">
        <f t="shared" si="64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 s="10">
        <f t="shared" si="60"/>
        <v>51.81</v>
      </c>
      <c r="Q824" s="11" t="s">
        <v>8323</v>
      </c>
      <c r="R824" s="11" t="s">
        <v>8324</v>
      </c>
      <c r="S824" s="15">
        <f t="shared" si="61"/>
        <v>41157.947337962964</v>
      </c>
      <c r="T824" s="15">
        <f t="shared" si="62"/>
        <v>41187.947337962964</v>
      </c>
      <c r="U824">
        <f t="shared" si="63"/>
        <v>30</v>
      </c>
      <c r="V824">
        <f t="shared" si="64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 s="10">
        <f t="shared" si="60"/>
        <v>43.52</v>
      </c>
      <c r="Q825" s="11" t="s">
        <v>8323</v>
      </c>
      <c r="R825" s="11" t="s">
        <v>8324</v>
      </c>
      <c r="S825" s="15">
        <f t="shared" si="61"/>
        <v>42055.972824074073</v>
      </c>
      <c r="T825" s="15">
        <f t="shared" si="62"/>
        <v>42085.931157407409</v>
      </c>
      <c r="U825">
        <f t="shared" si="63"/>
        <v>29.958333333335759</v>
      </c>
      <c r="V825">
        <f t="shared" si="64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 s="10">
        <f t="shared" si="60"/>
        <v>39.82</v>
      </c>
      <c r="Q826" s="11" t="s">
        <v>8323</v>
      </c>
      <c r="R826" s="11" t="s">
        <v>8324</v>
      </c>
      <c r="S826" s="15">
        <f t="shared" si="61"/>
        <v>40250.242106481484</v>
      </c>
      <c r="T826" s="15">
        <f t="shared" si="62"/>
        <v>40286.290972222225</v>
      </c>
      <c r="U826">
        <f t="shared" si="63"/>
        <v>36.048865740740439</v>
      </c>
      <c r="V826">
        <f t="shared" si="64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 s="10">
        <f t="shared" si="60"/>
        <v>126.81</v>
      </c>
      <c r="Q827" s="11" t="s">
        <v>8323</v>
      </c>
      <c r="R827" s="11" t="s">
        <v>8324</v>
      </c>
      <c r="S827" s="15">
        <f t="shared" si="61"/>
        <v>41186.306527777779</v>
      </c>
      <c r="T827" s="15">
        <f t="shared" si="62"/>
        <v>41211.306527777779</v>
      </c>
      <c r="U827">
        <f t="shared" si="63"/>
        <v>25</v>
      </c>
      <c r="V827">
        <f t="shared" si="64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 s="10">
        <f t="shared" si="60"/>
        <v>113.88</v>
      </c>
      <c r="Q828" s="11" t="s">
        <v>8323</v>
      </c>
      <c r="R828" s="11" t="s">
        <v>8324</v>
      </c>
      <c r="S828" s="15">
        <f t="shared" si="61"/>
        <v>40973.038541666669</v>
      </c>
      <c r="T828" s="15">
        <f t="shared" si="62"/>
        <v>40993.996874999997</v>
      </c>
      <c r="U828">
        <f t="shared" si="63"/>
        <v>20.958333333328483</v>
      </c>
      <c r="V828">
        <f t="shared" si="64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 s="10">
        <f t="shared" si="60"/>
        <v>28.18</v>
      </c>
      <c r="Q829" s="11" t="s">
        <v>8323</v>
      </c>
      <c r="R829" s="11" t="s">
        <v>8324</v>
      </c>
      <c r="S829" s="15">
        <f t="shared" si="61"/>
        <v>40927.473460648151</v>
      </c>
      <c r="T829" s="15">
        <f t="shared" si="62"/>
        <v>40953.825694444444</v>
      </c>
      <c r="U829">
        <f t="shared" si="63"/>
        <v>26.352233796293149</v>
      </c>
      <c r="V829">
        <f t="shared" si="64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 s="10">
        <f t="shared" si="60"/>
        <v>36.61</v>
      </c>
      <c r="Q830" s="11" t="s">
        <v>8323</v>
      </c>
      <c r="R830" s="11" t="s">
        <v>8324</v>
      </c>
      <c r="S830" s="15">
        <f t="shared" si="61"/>
        <v>41073.050717592596</v>
      </c>
      <c r="T830" s="15">
        <f t="shared" si="62"/>
        <v>41085.683333333334</v>
      </c>
      <c r="U830">
        <f t="shared" si="63"/>
        <v>12.632615740738402</v>
      </c>
      <c r="V830">
        <f t="shared" si="64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 s="10">
        <f t="shared" si="60"/>
        <v>32.5</v>
      </c>
      <c r="Q831" s="11" t="s">
        <v>8323</v>
      </c>
      <c r="R831" s="11" t="s">
        <v>8324</v>
      </c>
      <c r="S831" s="15">
        <f t="shared" si="61"/>
        <v>42504.801388888889</v>
      </c>
      <c r="T831" s="15">
        <f t="shared" si="62"/>
        <v>42564.801388888889</v>
      </c>
      <c r="U831">
        <f t="shared" si="63"/>
        <v>60</v>
      </c>
      <c r="V831">
        <f t="shared" si="64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 s="10">
        <f t="shared" si="60"/>
        <v>60.66</v>
      </c>
      <c r="Q832" s="11" t="s">
        <v>8323</v>
      </c>
      <c r="R832" s="11" t="s">
        <v>8324</v>
      </c>
      <c r="S832" s="15">
        <f t="shared" si="61"/>
        <v>41325.525752314818</v>
      </c>
      <c r="T832" s="15">
        <f t="shared" si="62"/>
        <v>41355.484085648146</v>
      </c>
      <c r="U832">
        <f t="shared" si="63"/>
        <v>29.958333333328483</v>
      </c>
      <c r="V832">
        <f t="shared" si="64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 s="10">
        <f t="shared" si="60"/>
        <v>175</v>
      </c>
      <c r="Q833" s="11" t="s">
        <v>8323</v>
      </c>
      <c r="R833" s="11" t="s">
        <v>8324</v>
      </c>
      <c r="S833" s="15">
        <f t="shared" si="61"/>
        <v>40996.646921296298</v>
      </c>
      <c r="T833" s="15">
        <f t="shared" si="62"/>
        <v>41026.646921296298</v>
      </c>
      <c r="U833">
        <f t="shared" si="63"/>
        <v>30</v>
      </c>
      <c r="V833">
        <f t="shared" si="64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 s="10">
        <f t="shared" si="60"/>
        <v>97.99</v>
      </c>
      <c r="Q834" s="11" t="s">
        <v>8323</v>
      </c>
      <c r="R834" s="11" t="s">
        <v>8324</v>
      </c>
      <c r="S834" s="15">
        <f t="shared" si="61"/>
        <v>40869.675173611111</v>
      </c>
      <c r="T834" s="15">
        <f t="shared" si="62"/>
        <v>40929.342361111114</v>
      </c>
      <c r="U834">
        <f t="shared" si="63"/>
        <v>59.66718750000291</v>
      </c>
      <c r="V834">
        <f t="shared" si="64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 s="10">
        <f t="shared" ref="P835:P898" si="65">IFERROR(ROUND(E835/L835,2),0)</f>
        <v>148.78</v>
      </c>
      <c r="Q835" s="11" t="s">
        <v>8323</v>
      </c>
      <c r="R835" s="11" t="s">
        <v>8324</v>
      </c>
      <c r="S835" s="15">
        <f t="shared" ref="S835:S898" si="66">(((J835/60)/60)/24)+DATE(1970,1,1)</f>
        <v>41718.878182870372</v>
      </c>
      <c r="T835" s="15">
        <f t="shared" ref="T835:T898" si="67">(((I835/60)/60)/24)+DATE(1970,1,1)</f>
        <v>41748.878182870372</v>
      </c>
      <c r="U835">
        <f t="shared" ref="U835:U898" si="68">T835-S835</f>
        <v>30</v>
      </c>
      <c r="V835">
        <f t="shared" ref="V835:V898" si="69">YEAR((((J835/60)/60)/24)+DATE(1970,1,1))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 s="10">
        <f t="shared" si="65"/>
        <v>96.08</v>
      </c>
      <c r="Q836" s="11" t="s">
        <v>8323</v>
      </c>
      <c r="R836" s="11" t="s">
        <v>8324</v>
      </c>
      <c r="S836" s="15">
        <f t="shared" si="66"/>
        <v>41422.822824074072</v>
      </c>
      <c r="T836" s="15">
        <f t="shared" si="67"/>
        <v>41456.165972222225</v>
      </c>
      <c r="U836">
        <f t="shared" si="68"/>
        <v>33.343148148152977</v>
      </c>
      <c r="V836">
        <f t="shared" si="69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 s="10">
        <f t="shared" si="65"/>
        <v>58.63</v>
      </c>
      <c r="Q837" s="11" t="s">
        <v>8323</v>
      </c>
      <c r="R837" s="11" t="s">
        <v>8324</v>
      </c>
      <c r="S837" s="15">
        <f t="shared" si="66"/>
        <v>41005.45784722222</v>
      </c>
      <c r="T837" s="15">
        <f t="shared" si="67"/>
        <v>41048.125</v>
      </c>
      <c r="U837">
        <f t="shared" si="68"/>
        <v>42.667152777779847</v>
      </c>
      <c r="V837">
        <f t="shared" si="69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 s="10">
        <f t="shared" si="65"/>
        <v>109.71</v>
      </c>
      <c r="Q838" s="11" t="s">
        <v>8323</v>
      </c>
      <c r="R838" s="11" t="s">
        <v>8324</v>
      </c>
      <c r="S838" s="15">
        <f t="shared" si="66"/>
        <v>41524.056921296295</v>
      </c>
      <c r="T838" s="15">
        <f t="shared" si="67"/>
        <v>41554.056921296295</v>
      </c>
      <c r="U838">
        <f t="shared" si="68"/>
        <v>30</v>
      </c>
      <c r="V838">
        <f t="shared" si="69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 s="10">
        <f t="shared" si="65"/>
        <v>49.11</v>
      </c>
      <c r="Q839" s="11" t="s">
        <v>8323</v>
      </c>
      <c r="R839" s="11" t="s">
        <v>8324</v>
      </c>
      <c r="S839" s="15">
        <f t="shared" si="66"/>
        <v>41730.998402777775</v>
      </c>
      <c r="T839" s="15">
        <f t="shared" si="67"/>
        <v>41760.998402777775</v>
      </c>
      <c r="U839">
        <f t="shared" si="68"/>
        <v>30</v>
      </c>
      <c r="V839">
        <f t="shared" si="69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 s="10">
        <f t="shared" si="65"/>
        <v>47.67</v>
      </c>
      <c r="Q840" s="11" t="s">
        <v>8323</v>
      </c>
      <c r="R840" s="11" t="s">
        <v>8324</v>
      </c>
      <c r="S840" s="15">
        <f t="shared" si="66"/>
        <v>40895.897974537038</v>
      </c>
      <c r="T840" s="15">
        <f t="shared" si="67"/>
        <v>40925.897974537038</v>
      </c>
      <c r="U840">
        <f t="shared" si="68"/>
        <v>30</v>
      </c>
      <c r="V840">
        <f t="shared" si="69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 s="10">
        <f t="shared" si="65"/>
        <v>60.74</v>
      </c>
      <c r="Q841" s="11" t="s">
        <v>8323</v>
      </c>
      <c r="R841" s="11" t="s">
        <v>8324</v>
      </c>
      <c r="S841" s="15">
        <f t="shared" si="66"/>
        <v>41144.763379629629</v>
      </c>
      <c r="T841" s="15">
        <f t="shared" si="67"/>
        <v>41174.763379629629</v>
      </c>
      <c r="U841">
        <f t="shared" si="68"/>
        <v>30</v>
      </c>
      <c r="V841">
        <f t="shared" si="69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 s="10">
        <f t="shared" si="65"/>
        <v>63.38</v>
      </c>
      <c r="Q842" s="11" t="s">
        <v>8323</v>
      </c>
      <c r="R842" s="11" t="s">
        <v>8325</v>
      </c>
      <c r="S842" s="15">
        <f t="shared" si="66"/>
        <v>42607.226701388892</v>
      </c>
      <c r="T842" s="15">
        <f t="shared" si="67"/>
        <v>42637.226701388892</v>
      </c>
      <c r="U842">
        <f t="shared" si="68"/>
        <v>30</v>
      </c>
      <c r="V842">
        <f t="shared" si="69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 s="10">
        <f t="shared" si="65"/>
        <v>53.89</v>
      </c>
      <c r="Q843" s="11" t="s">
        <v>8323</v>
      </c>
      <c r="R843" s="11" t="s">
        <v>8325</v>
      </c>
      <c r="S843" s="15">
        <f t="shared" si="66"/>
        <v>41923.838692129626</v>
      </c>
      <c r="T843" s="15">
        <f t="shared" si="67"/>
        <v>41953.88035879629</v>
      </c>
      <c r="U843">
        <f t="shared" si="68"/>
        <v>30.041666666664241</v>
      </c>
      <c r="V843">
        <f t="shared" si="69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 s="10">
        <f t="shared" si="65"/>
        <v>66.87</v>
      </c>
      <c r="Q844" s="11" t="s">
        <v>8323</v>
      </c>
      <c r="R844" s="11" t="s">
        <v>8325</v>
      </c>
      <c r="S844" s="15">
        <f t="shared" si="66"/>
        <v>41526.592395833337</v>
      </c>
      <c r="T844" s="15">
        <f t="shared" si="67"/>
        <v>41561.165972222225</v>
      </c>
      <c r="U844">
        <f t="shared" si="68"/>
        <v>34.573576388887886</v>
      </c>
      <c r="V844">
        <f t="shared" si="69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 s="10">
        <f t="shared" si="65"/>
        <v>63.1</v>
      </c>
      <c r="Q845" s="11" t="s">
        <v>8323</v>
      </c>
      <c r="R845" s="11" t="s">
        <v>8325</v>
      </c>
      <c r="S845" s="15">
        <f t="shared" si="66"/>
        <v>42695.257870370369</v>
      </c>
      <c r="T845" s="15">
        <f t="shared" si="67"/>
        <v>42712.333333333328</v>
      </c>
      <c r="U845">
        <f t="shared" si="68"/>
        <v>17.075462962959136</v>
      </c>
      <c r="V845">
        <f t="shared" si="69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 s="10">
        <f t="shared" si="65"/>
        <v>36.630000000000003</v>
      </c>
      <c r="Q846" s="11" t="s">
        <v>8323</v>
      </c>
      <c r="R846" s="11" t="s">
        <v>8325</v>
      </c>
      <c r="S846" s="15">
        <f t="shared" si="66"/>
        <v>41905.684629629628</v>
      </c>
      <c r="T846" s="15">
        <f t="shared" si="67"/>
        <v>41944.207638888889</v>
      </c>
      <c r="U846">
        <f t="shared" si="68"/>
        <v>38.523009259261016</v>
      </c>
      <c r="V846">
        <f t="shared" si="69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 s="10">
        <f t="shared" si="65"/>
        <v>34.01</v>
      </c>
      <c r="Q847" s="11" t="s">
        <v>8323</v>
      </c>
      <c r="R847" s="11" t="s">
        <v>8325</v>
      </c>
      <c r="S847" s="15">
        <f t="shared" si="66"/>
        <v>42578.205972222218</v>
      </c>
      <c r="T847" s="15">
        <f t="shared" si="67"/>
        <v>42618.165972222225</v>
      </c>
      <c r="U847">
        <f t="shared" si="68"/>
        <v>39.960000000006403</v>
      </c>
      <c r="V847">
        <f t="shared" si="69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 s="10">
        <f t="shared" si="65"/>
        <v>28.55</v>
      </c>
      <c r="Q848" s="11" t="s">
        <v>8323</v>
      </c>
      <c r="R848" s="11" t="s">
        <v>8325</v>
      </c>
      <c r="S848" s="15">
        <f t="shared" si="66"/>
        <v>41694.391840277778</v>
      </c>
      <c r="T848" s="15">
        <f t="shared" si="67"/>
        <v>41708.583333333336</v>
      </c>
      <c r="U848">
        <f t="shared" si="68"/>
        <v>14.191493055557657</v>
      </c>
      <c r="V848">
        <f t="shared" si="69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 s="10">
        <f t="shared" si="65"/>
        <v>10</v>
      </c>
      <c r="Q849" s="11" t="s">
        <v>8323</v>
      </c>
      <c r="R849" s="11" t="s">
        <v>8325</v>
      </c>
      <c r="S849" s="15">
        <f t="shared" si="66"/>
        <v>42165.79833333334</v>
      </c>
      <c r="T849" s="15">
        <f t="shared" si="67"/>
        <v>42195.79833333334</v>
      </c>
      <c r="U849">
        <f t="shared" si="68"/>
        <v>30</v>
      </c>
      <c r="V849">
        <f t="shared" si="69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 s="10">
        <f t="shared" si="65"/>
        <v>18.75</v>
      </c>
      <c r="Q850" s="11" t="s">
        <v>8323</v>
      </c>
      <c r="R850" s="11" t="s">
        <v>8325</v>
      </c>
      <c r="S850" s="15">
        <f t="shared" si="66"/>
        <v>42078.792048611111</v>
      </c>
      <c r="T850" s="15">
        <f t="shared" si="67"/>
        <v>42108.792048611111</v>
      </c>
      <c r="U850">
        <f t="shared" si="68"/>
        <v>30</v>
      </c>
      <c r="V850">
        <f t="shared" si="69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 s="10">
        <f t="shared" si="65"/>
        <v>41.7</v>
      </c>
      <c r="Q851" s="11" t="s">
        <v>8323</v>
      </c>
      <c r="R851" s="11" t="s">
        <v>8325</v>
      </c>
      <c r="S851" s="15">
        <f t="shared" si="66"/>
        <v>42051.148888888885</v>
      </c>
      <c r="T851" s="15">
        <f t="shared" si="67"/>
        <v>42079.107222222221</v>
      </c>
      <c r="U851">
        <f t="shared" si="68"/>
        <v>27.958333333335759</v>
      </c>
      <c r="V851">
        <f t="shared" si="69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 s="10">
        <f t="shared" si="65"/>
        <v>46.67</v>
      </c>
      <c r="Q852" s="11" t="s">
        <v>8323</v>
      </c>
      <c r="R852" s="11" t="s">
        <v>8325</v>
      </c>
      <c r="S852" s="15">
        <f t="shared" si="66"/>
        <v>42452.827743055561</v>
      </c>
      <c r="T852" s="15">
        <f t="shared" si="67"/>
        <v>42485.207638888889</v>
      </c>
      <c r="U852">
        <f t="shared" si="68"/>
        <v>32.379895833328192</v>
      </c>
      <c r="V852">
        <f t="shared" si="69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 s="10">
        <f t="shared" si="65"/>
        <v>37.270000000000003</v>
      </c>
      <c r="Q853" s="11" t="s">
        <v>8323</v>
      </c>
      <c r="R853" s="11" t="s">
        <v>8325</v>
      </c>
      <c r="S853" s="15">
        <f t="shared" si="66"/>
        <v>42522.880243055552</v>
      </c>
      <c r="T853" s="15">
        <f t="shared" si="67"/>
        <v>42582.822916666672</v>
      </c>
      <c r="U853">
        <f t="shared" si="68"/>
        <v>59.942673611119972</v>
      </c>
      <c r="V853">
        <f t="shared" si="69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 s="10">
        <f t="shared" si="65"/>
        <v>59.26</v>
      </c>
      <c r="Q854" s="11" t="s">
        <v>8323</v>
      </c>
      <c r="R854" s="11" t="s">
        <v>8325</v>
      </c>
      <c r="S854" s="15">
        <f t="shared" si="66"/>
        <v>42656.805497685185</v>
      </c>
      <c r="T854" s="15">
        <f t="shared" si="67"/>
        <v>42667.875</v>
      </c>
      <c r="U854">
        <f t="shared" si="68"/>
        <v>11.069502314814599</v>
      </c>
      <c r="V854">
        <f t="shared" si="69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 s="10">
        <f t="shared" si="65"/>
        <v>30</v>
      </c>
      <c r="Q855" s="11" t="s">
        <v>8323</v>
      </c>
      <c r="R855" s="11" t="s">
        <v>8325</v>
      </c>
      <c r="S855" s="15">
        <f t="shared" si="66"/>
        <v>42021.832280092596</v>
      </c>
      <c r="T855" s="15">
        <f t="shared" si="67"/>
        <v>42051.832280092596</v>
      </c>
      <c r="U855">
        <f t="shared" si="68"/>
        <v>30</v>
      </c>
      <c r="V855">
        <f t="shared" si="69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 s="10">
        <f t="shared" si="65"/>
        <v>65.86</v>
      </c>
      <c r="Q856" s="11" t="s">
        <v>8323</v>
      </c>
      <c r="R856" s="11" t="s">
        <v>8325</v>
      </c>
      <c r="S856" s="15">
        <f t="shared" si="66"/>
        <v>42702.212337962963</v>
      </c>
      <c r="T856" s="15">
        <f t="shared" si="67"/>
        <v>42732.212337962963</v>
      </c>
      <c r="U856">
        <f t="shared" si="68"/>
        <v>30</v>
      </c>
      <c r="V856">
        <f t="shared" si="69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 s="10">
        <f t="shared" si="65"/>
        <v>31.91</v>
      </c>
      <c r="Q857" s="11" t="s">
        <v>8323</v>
      </c>
      <c r="R857" s="11" t="s">
        <v>8325</v>
      </c>
      <c r="S857" s="15">
        <f t="shared" si="66"/>
        <v>42545.125196759262</v>
      </c>
      <c r="T857" s="15">
        <f t="shared" si="67"/>
        <v>42575.125196759262</v>
      </c>
      <c r="U857">
        <f t="shared" si="68"/>
        <v>30</v>
      </c>
      <c r="V857">
        <f t="shared" si="69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 s="10">
        <f t="shared" si="65"/>
        <v>19.46</v>
      </c>
      <c r="Q858" s="11" t="s">
        <v>8323</v>
      </c>
      <c r="R858" s="11" t="s">
        <v>8325</v>
      </c>
      <c r="S858" s="15">
        <f t="shared" si="66"/>
        <v>42609.311990740738</v>
      </c>
      <c r="T858" s="15">
        <f t="shared" si="67"/>
        <v>42668.791666666672</v>
      </c>
      <c r="U858">
        <f t="shared" si="68"/>
        <v>59.479675925933407</v>
      </c>
      <c r="V858">
        <f t="shared" si="69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 s="10">
        <f t="shared" si="65"/>
        <v>50</v>
      </c>
      <c r="Q859" s="11" t="s">
        <v>8323</v>
      </c>
      <c r="R859" s="11" t="s">
        <v>8325</v>
      </c>
      <c r="S859" s="15">
        <f t="shared" si="66"/>
        <v>42291.581377314811</v>
      </c>
      <c r="T859" s="15">
        <f t="shared" si="67"/>
        <v>42333.623043981483</v>
      </c>
      <c r="U859">
        <f t="shared" si="68"/>
        <v>42.041666666671517</v>
      </c>
      <c r="V859">
        <f t="shared" si="69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 s="10">
        <f t="shared" si="65"/>
        <v>22.74</v>
      </c>
      <c r="Q860" s="11" t="s">
        <v>8323</v>
      </c>
      <c r="R860" s="11" t="s">
        <v>8325</v>
      </c>
      <c r="S860" s="15">
        <f t="shared" si="66"/>
        <v>42079.745578703703</v>
      </c>
      <c r="T860" s="15">
        <f t="shared" si="67"/>
        <v>42109.957638888889</v>
      </c>
      <c r="U860">
        <f t="shared" si="68"/>
        <v>30.212060185185692</v>
      </c>
      <c r="V860">
        <f t="shared" si="69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 s="10">
        <f t="shared" si="65"/>
        <v>42.72</v>
      </c>
      <c r="Q861" s="11" t="s">
        <v>8323</v>
      </c>
      <c r="R861" s="11" t="s">
        <v>8325</v>
      </c>
      <c r="S861" s="15">
        <f t="shared" si="66"/>
        <v>42128.820231481484</v>
      </c>
      <c r="T861" s="15">
        <f t="shared" si="67"/>
        <v>42159</v>
      </c>
      <c r="U861">
        <f t="shared" si="68"/>
        <v>30.17976851851563</v>
      </c>
      <c r="V861">
        <f t="shared" si="69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 s="10">
        <f t="shared" si="65"/>
        <v>52.92</v>
      </c>
      <c r="Q862" s="11" t="s">
        <v>8323</v>
      </c>
      <c r="R862" s="11" t="s">
        <v>8326</v>
      </c>
      <c r="S862" s="15">
        <f t="shared" si="66"/>
        <v>41570.482789351852</v>
      </c>
      <c r="T862" s="15">
        <f t="shared" si="67"/>
        <v>41600.524456018517</v>
      </c>
      <c r="U862">
        <f t="shared" si="68"/>
        <v>30.041666666664241</v>
      </c>
      <c r="V862">
        <f t="shared" si="69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 s="10">
        <f t="shared" si="65"/>
        <v>50.5</v>
      </c>
      <c r="Q863" s="11" t="s">
        <v>8323</v>
      </c>
      <c r="R863" s="11" t="s">
        <v>8326</v>
      </c>
      <c r="S863" s="15">
        <f t="shared" si="66"/>
        <v>42599.965324074074</v>
      </c>
      <c r="T863" s="15">
        <f t="shared" si="67"/>
        <v>42629.965324074074</v>
      </c>
      <c r="U863">
        <f t="shared" si="68"/>
        <v>30</v>
      </c>
      <c r="V863">
        <f t="shared" si="69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 s="10">
        <f t="shared" si="65"/>
        <v>42.5</v>
      </c>
      <c r="Q864" s="11" t="s">
        <v>8323</v>
      </c>
      <c r="R864" s="11" t="s">
        <v>8326</v>
      </c>
      <c r="S864" s="15">
        <f t="shared" si="66"/>
        <v>41559.5549537037</v>
      </c>
      <c r="T864" s="15">
        <f t="shared" si="67"/>
        <v>41589.596620370372</v>
      </c>
      <c r="U864">
        <f t="shared" si="68"/>
        <v>30.041666666671517</v>
      </c>
      <c r="V864">
        <f t="shared" si="69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 s="10">
        <f t="shared" si="65"/>
        <v>18</v>
      </c>
      <c r="Q865" s="11" t="s">
        <v>8323</v>
      </c>
      <c r="R865" s="11" t="s">
        <v>8326</v>
      </c>
      <c r="S865" s="15">
        <f t="shared" si="66"/>
        <v>40921.117662037039</v>
      </c>
      <c r="T865" s="15">
        <f t="shared" si="67"/>
        <v>40951.117662037039</v>
      </c>
      <c r="U865">
        <f t="shared" si="68"/>
        <v>30</v>
      </c>
      <c r="V865">
        <f t="shared" si="69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 s="10">
        <f t="shared" si="65"/>
        <v>34.18</v>
      </c>
      <c r="Q866" s="11" t="s">
        <v>8323</v>
      </c>
      <c r="R866" s="11" t="s">
        <v>8326</v>
      </c>
      <c r="S866" s="15">
        <f t="shared" si="66"/>
        <v>41541.106921296298</v>
      </c>
      <c r="T866" s="15">
        <f t="shared" si="67"/>
        <v>41563.415972222225</v>
      </c>
      <c r="U866">
        <f t="shared" si="68"/>
        <v>22.309050925927295</v>
      </c>
      <c r="V866">
        <f t="shared" si="69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 s="10">
        <f t="shared" si="65"/>
        <v>22.5</v>
      </c>
      <c r="Q867" s="11" t="s">
        <v>8323</v>
      </c>
      <c r="R867" s="11" t="s">
        <v>8326</v>
      </c>
      <c r="S867" s="15">
        <f t="shared" si="66"/>
        <v>41230.77311342593</v>
      </c>
      <c r="T867" s="15">
        <f t="shared" si="67"/>
        <v>41290.77311342593</v>
      </c>
      <c r="U867">
        <f t="shared" si="68"/>
        <v>60</v>
      </c>
      <c r="V867">
        <f t="shared" si="69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 s="10">
        <f t="shared" si="65"/>
        <v>58.18</v>
      </c>
      <c r="Q868" s="11" t="s">
        <v>8323</v>
      </c>
      <c r="R868" s="11" t="s">
        <v>8326</v>
      </c>
      <c r="S868" s="15">
        <f t="shared" si="66"/>
        <v>42025.637939814813</v>
      </c>
      <c r="T868" s="15">
        <f t="shared" si="67"/>
        <v>42063.631944444445</v>
      </c>
      <c r="U868">
        <f t="shared" si="68"/>
        <v>37.9940046296324</v>
      </c>
      <c r="V868">
        <f t="shared" si="69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 s="10">
        <f t="shared" si="65"/>
        <v>109.18</v>
      </c>
      <c r="Q869" s="11" t="s">
        <v>8323</v>
      </c>
      <c r="R869" s="11" t="s">
        <v>8326</v>
      </c>
      <c r="S869" s="15">
        <f t="shared" si="66"/>
        <v>40088.105393518519</v>
      </c>
      <c r="T869" s="15">
        <f t="shared" si="67"/>
        <v>40148.207638888889</v>
      </c>
      <c r="U869">
        <f t="shared" si="68"/>
        <v>60.102245370369928</v>
      </c>
      <c r="V869">
        <f t="shared" si="69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 s="10">
        <f t="shared" si="65"/>
        <v>50</v>
      </c>
      <c r="Q870" s="11" t="s">
        <v>8323</v>
      </c>
      <c r="R870" s="11" t="s">
        <v>8326</v>
      </c>
      <c r="S870" s="15">
        <f t="shared" si="66"/>
        <v>41616.027754629627</v>
      </c>
      <c r="T870" s="15">
        <f t="shared" si="67"/>
        <v>41646.027754629627</v>
      </c>
      <c r="U870">
        <f t="shared" si="68"/>
        <v>30</v>
      </c>
      <c r="V870">
        <f t="shared" si="69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 s="10">
        <f t="shared" si="65"/>
        <v>346.67</v>
      </c>
      <c r="Q871" s="11" t="s">
        <v>8323</v>
      </c>
      <c r="R871" s="11" t="s">
        <v>8326</v>
      </c>
      <c r="S871" s="15">
        <f t="shared" si="66"/>
        <v>41342.845567129632</v>
      </c>
      <c r="T871" s="15">
        <f t="shared" si="67"/>
        <v>41372.803900462961</v>
      </c>
      <c r="U871">
        <f t="shared" si="68"/>
        <v>29.958333333328483</v>
      </c>
      <c r="V871">
        <f t="shared" si="69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 s="10">
        <f t="shared" si="65"/>
        <v>12.4</v>
      </c>
      <c r="Q872" s="11" t="s">
        <v>8323</v>
      </c>
      <c r="R872" s="11" t="s">
        <v>8326</v>
      </c>
      <c r="S872" s="15">
        <f t="shared" si="66"/>
        <v>41488.022256944445</v>
      </c>
      <c r="T872" s="15">
        <f t="shared" si="67"/>
        <v>41518.022256944445</v>
      </c>
      <c r="U872">
        <f t="shared" si="68"/>
        <v>30</v>
      </c>
      <c r="V872">
        <f t="shared" si="69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 s="10">
        <f t="shared" si="65"/>
        <v>27.08</v>
      </c>
      <c r="Q873" s="11" t="s">
        <v>8323</v>
      </c>
      <c r="R873" s="11" t="s">
        <v>8326</v>
      </c>
      <c r="S873" s="15">
        <f t="shared" si="66"/>
        <v>41577.561284722222</v>
      </c>
      <c r="T873" s="15">
        <f t="shared" si="67"/>
        <v>41607.602951388886</v>
      </c>
      <c r="U873">
        <f t="shared" si="68"/>
        <v>30.041666666664241</v>
      </c>
      <c r="V873">
        <f t="shared" si="69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 s="10">
        <f t="shared" si="65"/>
        <v>32.5</v>
      </c>
      <c r="Q874" s="11" t="s">
        <v>8323</v>
      </c>
      <c r="R874" s="11" t="s">
        <v>8326</v>
      </c>
      <c r="S874" s="15">
        <f t="shared" si="66"/>
        <v>40567.825543981482</v>
      </c>
      <c r="T874" s="15">
        <f t="shared" si="67"/>
        <v>40612.825543981482</v>
      </c>
      <c r="U874">
        <f t="shared" si="68"/>
        <v>45</v>
      </c>
      <c r="V874">
        <f t="shared" si="69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 s="10">
        <f t="shared" si="65"/>
        <v>9</v>
      </c>
      <c r="Q875" s="11" t="s">
        <v>8323</v>
      </c>
      <c r="R875" s="11" t="s">
        <v>8326</v>
      </c>
      <c r="S875" s="15">
        <f t="shared" si="66"/>
        <v>41184.167129629634</v>
      </c>
      <c r="T875" s="15">
        <f t="shared" si="67"/>
        <v>41224.208796296298</v>
      </c>
      <c r="U875">
        <f t="shared" si="68"/>
        <v>40.041666666664241</v>
      </c>
      <c r="V875">
        <f t="shared" si="69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 s="10">
        <f t="shared" si="65"/>
        <v>34.76</v>
      </c>
      <c r="Q876" s="11" t="s">
        <v>8323</v>
      </c>
      <c r="R876" s="11" t="s">
        <v>8326</v>
      </c>
      <c r="S876" s="15">
        <f t="shared" si="66"/>
        <v>41368.583726851852</v>
      </c>
      <c r="T876" s="15">
        <f t="shared" si="67"/>
        <v>41398.583726851852</v>
      </c>
      <c r="U876">
        <f t="shared" si="68"/>
        <v>30</v>
      </c>
      <c r="V876">
        <f t="shared" si="69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 s="10">
        <f t="shared" si="65"/>
        <v>0</v>
      </c>
      <c r="Q877" s="11" t="s">
        <v>8323</v>
      </c>
      <c r="R877" s="11" t="s">
        <v>8326</v>
      </c>
      <c r="S877" s="15">
        <f t="shared" si="66"/>
        <v>42248.723738425921</v>
      </c>
      <c r="T877" s="15">
        <f t="shared" si="67"/>
        <v>42268.723738425921</v>
      </c>
      <c r="U877">
        <f t="shared" si="68"/>
        <v>20</v>
      </c>
      <c r="V877">
        <f t="shared" si="69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 s="10">
        <f t="shared" si="65"/>
        <v>28.58</v>
      </c>
      <c r="Q878" s="11" t="s">
        <v>8323</v>
      </c>
      <c r="R878" s="11" t="s">
        <v>8326</v>
      </c>
      <c r="S878" s="15">
        <f t="shared" si="66"/>
        <v>41276.496840277774</v>
      </c>
      <c r="T878" s="15">
        <f t="shared" si="67"/>
        <v>41309.496840277774</v>
      </c>
      <c r="U878">
        <f t="shared" si="68"/>
        <v>33</v>
      </c>
      <c r="V878">
        <f t="shared" si="69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 s="10">
        <f t="shared" si="65"/>
        <v>46.59</v>
      </c>
      <c r="Q879" s="11" t="s">
        <v>8323</v>
      </c>
      <c r="R879" s="11" t="s">
        <v>8326</v>
      </c>
      <c r="S879" s="15">
        <f t="shared" si="66"/>
        <v>41597.788888888892</v>
      </c>
      <c r="T879" s="15">
        <f t="shared" si="67"/>
        <v>41627.788888888892</v>
      </c>
      <c r="U879">
        <f t="shared" si="68"/>
        <v>30</v>
      </c>
      <c r="V879">
        <f t="shared" si="69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 s="10">
        <f t="shared" si="65"/>
        <v>32.5</v>
      </c>
      <c r="Q880" s="11" t="s">
        <v>8323</v>
      </c>
      <c r="R880" s="11" t="s">
        <v>8326</v>
      </c>
      <c r="S880" s="15">
        <f t="shared" si="66"/>
        <v>40505.232916666668</v>
      </c>
      <c r="T880" s="15">
        <f t="shared" si="67"/>
        <v>40535.232916666668</v>
      </c>
      <c r="U880">
        <f t="shared" si="68"/>
        <v>30</v>
      </c>
      <c r="V880">
        <f t="shared" si="69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 s="10">
        <f t="shared" si="65"/>
        <v>21.47</v>
      </c>
      <c r="Q881" s="11" t="s">
        <v>8323</v>
      </c>
      <c r="R881" s="11" t="s">
        <v>8326</v>
      </c>
      <c r="S881" s="15">
        <f t="shared" si="66"/>
        <v>41037.829918981479</v>
      </c>
      <c r="T881" s="15">
        <f t="shared" si="67"/>
        <v>41058.829918981479</v>
      </c>
      <c r="U881">
        <f t="shared" si="68"/>
        <v>21</v>
      </c>
      <c r="V881">
        <f t="shared" si="69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 s="10">
        <f t="shared" si="65"/>
        <v>14.13</v>
      </c>
      <c r="Q882" s="11" t="s">
        <v>8323</v>
      </c>
      <c r="R882" s="11" t="s">
        <v>8327</v>
      </c>
      <c r="S882" s="15">
        <f t="shared" si="66"/>
        <v>41179.32104166667</v>
      </c>
      <c r="T882" s="15">
        <f t="shared" si="67"/>
        <v>41212.32104166667</v>
      </c>
      <c r="U882">
        <f t="shared" si="68"/>
        <v>33</v>
      </c>
      <c r="V882">
        <f t="shared" si="69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 s="10">
        <f t="shared" si="65"/>
        <v>30</v>
      </c>
      <c r="Q883" s="11" t="s">
        <v>8323</v>
      </c>
      <c r="R883" s="11" t="s">
        <v>8327</v>
      </c>
      <c r="S883" s="15">
        <f t="shared" si="66"/>
        <v>40877.25099537037</v>
      </c>
      <c r="T883" s="15">
        <f t="shared" si="67"/>
        <v>40922.25099537037</v>
      </c>
      <c r="U883">
        <f t="shared" si="68"/>
        <v>45</v>
      </c>
      <c r="V883">
        <f t="shared" si="69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 s="10">
        <f t="shared" si="65"/>
        <v>21.57</v>
      </c>
      <c r="Q884" s="11" t="s">
        <v>8323</v>
      </c>
      <c r="R884" s="11" t="s">
        <v>8327</v>
      </c>
      <c r="S884" s="15">
        <f t="shared" si="66"/>
        <v>40759.860532407409</v>
      </c>
      <c r="T884" s="15">
        <f t="shared" si="67"/>
        <v>40792.860532407409</v>
      </c>
      <c r="U884">
        <f t="shared" si="68"/>
        <v>33</v>
      </c>
      <c r="V884">
        <f t="shared" si="69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 s="10">
        <f t="shared" si="65"/>
        <v>83.38</v>
      </c>
      <c r="Q885" s="11" t="s">
        <v>8323</v>
      </c>
      <c r="R885" s="11" t="s">
        <v>8327</v>
      </c>
      <c r="S885" s="15">
        <f t="shared" si="66"/>
        <v>42371.935590277775</v>
      </c>
      <c r="T885" s="15">
        <f t="shared" si="67"/>
        <v>42431.935590277775</v>
      </c>
      <c r="U885">
        <f t="shared" si="68"/>
        <v>60</v>
      </c>
      <c r="V885">
        <f t="shared" si="69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 s="10">
        <f t="shared" si="65"/>
        <v>10</v>
      </c>
      <c r="Q886" s="11" t="s">
        <v>8323</v>
      </c>
      <c r="R886" s="11" t="s">
        <v>8327</v>
      </c>
      <c r="S886" s="15">
        <f t="shared" si="66"/>
        <v>40981.802615740737</v>
      </c>
      <c r="T886" s="15">
        <f t="shared" si="67"/>
        <v>41041.104861111111</v>
      </c>
      <c r="U886">
        <f t="shared" si="68"/>
        <v>59.302245370374294</v>
      </c>
      <c r="V886">
        <f t="shared" si="69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 s="10">
        <f t="shared" si="65"/>
        <v>35.71</v>
      </c>
      <c r="Q887" s="11" t="s">
        <v>8323</v>
      </c>
      <c r="R887" s="11" t="s">
        <v>8327</v>
      </c>
      <c r="S887" s="15">
        <f t="shared" si="66"/>
        <v>42713.941099537042</v>
      </c>
      <c r="T887" s="15">
        <f t="shared" si="67"/>
        <v>42734.941099537042</v>
      </c>
      <c r="U887">
        <f t="shared" si="68"/>
        <v>21</v>
      </c>
      <c r="V887">
        <f t="shared" si="69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 s="10">
        <f t="shared" si="65"/>
        <v>29.29</v>
      </c>
      <c r="Q888" s="11" t="s">
        <v>8323</v>
      </c>
      <c r="R888" s="11" t="s">
        <v>8327</v>
      </c>
      <c r="S888" s="15">
        <f t="shared" si="66"/>
        <v>42603.870520833334</v>
      </c>
      <c r="T888" s="15">
        <f t="shared" si="67"/>
        <v>42628.870520833334</v>
      </c>
      <c r="U888">
        <f t="shared" si="68"/>
        <v>25</v>
      </c>
      <c r="V888">
        <f t="shared" si="69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 s="10">
        <f t="shared" si="65"/>
        <v>0</v>
      </c>
      <c r="Q889" s="11" t="s">
        <v>8323</v>
      </c>
      <c r="R889" s="11" t="s">
        <v>8327</v>
      </c>
      <c r="S889" s="15">
        <f t="shared" si="66"/>
        <v>41026.958969907406</v>
      </c>
      <c r="T889" s="15">
        <f t="shared" si="67"/>
        <v>41056.958969907406</v>
      </c>
      <c r="U889">
        <f t="shared" si="68"/>
        <v>30</v>
      </c>
      <c r="V889">
        <f t="shared" si="69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 s="10">
        <f t="shared" si="65"/>
        <v>18</v>
      </c>
      <c r="Q890" s="11" t="s">
        <v>8323</v>
      </c>
      <c r="R890" s="11" t="s">
        <v>8327</v>
      </c>
      <c r="S890" s="15">
        <f t="shared" si="66"/>
        <v>40751.753298611111</v>
      </c>
      <c r="T890" s="15">
        <f t="shared" si="67"/>
        <v>40787.25</v>
      </c>
      <c r="U890">
        <f t="shared" si="68"/>
        <v>35.496701388889051</v>
      </c>
      <c r="V890">
        <f t="shared" si="69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 s="10">
        <f t="shared" si="65"/>
        <v>73.760000000000005</v>
      </c>
      <c r="Q891" s="11" t="s">
        <v>8323</v>
      </c>
      <c r="R891" s="11" t="s">
        <v>8327</v>
      </c>
      <c r="S891" s="15">
        <f t="shared" si="66"/>
        <v>41887.784062500003</v>
      </c>
      <c r="T891" s="15">
        <f t="shared" si="67"/>
        <v>41917.784062500003</v>
      </c>
      <c r="U891">
        <f t="shared" si="68"/>
        <v>30</v>
      </c>
      <c r="V891">
        <f t="shared" si="69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 s="10">
        <f t="shared" si="65"/>
        <v>31.25</v>
      </c>
      <c r="Q892" s="11" t="s">
        <v>8323</v>
      </c>
      <c r="R892" s="11" t="s">
        <v>8327</v>
      </c>
      <c r="S892" s="15">
        <f t="shared" si="66"/>
        <v>41569.698831018519</v>
      </c>
      <c r="T892" s="15">
        <f t="shared" si="67"/>
        <v>41599.740497685183</v>
      </c>
      <c r="U892">
        <f t="shared" si="68"/>
        <v>30.041666666664241</v>
      </c>
      <c r="V892">
        <f t="shared" si="69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 s="10">
        <f t="shared" si="65"/>
        <v>28.89</v>
      </c>
      <c r="Q893" s="11" t="s">
        <v>8323</v>
      </c>
      <c r="R893" s="11" t="s">
        <v>8327</v>
      </c>
      <c r="S893" s="15">
        <f t="shared" si="66"/>
        <v>41842.031597222223</v>
      </c>
      <c r="T893" s="15">
        <f t="shared" si="67"/>
        <v>41872.031597222223</v>
      </c>
      <c r="U893">
        <f t="shared" si="68"/>
        <v>30</v>
      </c>
      <c r="V893">
        <f t="shared" si="69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 s="10">
        <f t="shared" si="65"/>
        <v>143.82</v>
      </c>
      <c r="Q894" s="11" t="s">
        <v>8323</v>
      </c>
      <c r="R894" s="11" t="s">
        <v>8327</v>
      </c>
      <c r="S894" s="15">
        <f t="shared" si="66"/>
        <v>40304.20003472222</v>
      </c>
      <c r="T894" s="15">
        <f t="shared" si="67"/>
        <v>40391.166666666664</v>
      </c>
      <c r="U894">
        <f t="shared" si="68"/>
        <v>86.966631944444089</v>
      </c>
      <c r="V894">
        <f t="shared" si="69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 s="10">
        <f t="shared" si="65"/>
        <v>40</v>
      </c>
      <c r="Q895" s="11" t="s">
        <v>8323</v>
      </c>
      <c r="R895" s="11" t="s">
        <v>8327</v>
      </c>
      <c r="S895" s="15">
        <f t="shared" si="66"/>
        <v>42065.897719907407</v>
      </c>
      <c r="T895" s="15">
        <f t="shared" si="67"/>
        <v>42095.856053240743</v>
      </c>
      <c r="U895">
        <f t="shared" si="68"/>
        <v>29.958333333335759</v>
      </c>
      <c r="V895">
        <f t="shared" si="69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 s="10">
        <f t="shared" si="65"/>
        <v>147.81</v>
      </c>
      <c r="Q896" s="11" t="s">
        <v>8323</v>
      </c>
      <c r="R896" s="11" t="s">
        <v>8327</v>
      </c>
      <c r="S896" s="15">
        <f t="shared" si="66"/>
        <v>42496.981597222228</v>
      </c>
      <c r="T896" s="15">
        <f t="shared" si="67"/>
        <v>42526.981597222228</v>
      </c>
      <c r="U896">
        <f t="shared" si="68"/>
        <v>30</v>
      </c>
      <c r="V896">
        <f t="shared" si="69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 s="10">
        <f t="shared" si="65"/>
        <v>27.86</v>
      </c>
      <c r="Q897" s="11" t="s">
        <v>8323</v>
      </c>
      <c r="R897" s="11" t="s">
        <v>8327</v>
      </c>
      <c r="S897" s="15">
        <f t="shared" si="66"/>
        <v>40431.127650462964</v>
      </c>
      <c r="T897" s="15">
        <f t="shared" si="67"/>
        <v>40476.127650462964</v>
      </c>
      <c r="U897">
        <f t="shared" si="68"/>
        <v>45</v>
      </c>
      <c r="V897">
        <f t="shared" si="69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 s="10">
        <f t="shared" si="65"/>
        <v>44.44</v>
      </c>
      <c r="Q898" s="11" t="s">
        <v>8323</v>
      </c>
      <c r="R898" s="11" t="s">
        <v>8327</v>
      </c>
      <c r="S898" s="15">
        <f t="shared" si="66"/>
        <v>42218.872986111113</v>
      </c>
      <c r="T898" s="15">
        <f t="shared" si="67"/>
        <v>42244.166666666672</v>
      </c>
      <c r="U898">
        <f t="shared" si="68"/>
        <v>25.29368055555824</v>
      </c>
      <c r="V898">
        <f t="shared" si="69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 s="10">
        <f t="shared" ref="P899:P962" si="70">IFERROR(ROUND(E899/L899,2),0)</f>
        <v>0</v>
      </c>
      <c r="Q899" s="11" t="s">
        <v>8323</v>
      </c>
      <c r="R899" s="11" t="s">
        <v>8327</v>
      </c>
      <c r="S899" s="15">
        <f t="shared" ref="S899:S962" si="71">(((J899/60)/60)/24)+DATE(1970,1,1)</f>
        <v>41211.688750000001</v>
      </c>
      <c r="T899" s="15">
        <f t="shared" ref="T899:T962" si="72">(((I899/60)/60)/24)+DATE(1970,1,1)</f>
        <v>41241.730416666665</v>
      </c>
      <c r="U899">
        <f t="shared" ref="U899:U962" si="73">T899-S899</f>
        <v>30.041666666664241</v>
      </c>
      <c r="V899">
        <f t="shared" ref="V899:V962" si="74">YEAR((((J899/60)/60)/24)+DATE(1970,1,1))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 s="10">
        <f t="shared" si="70"/>
        <v>35</v>
      </c>
      <c r="Q900" s="11" t="s">
        <v>8323</v>
      </c>
      <c r="R900" s="11" t="s">
        <v>8327</v>
      </c>
      <c r="S900" s="15">
        <f t="shared" si="71"/>
        <v>40878.758217592593</v>
      </c>
      <c r="T900" s="15">
        <f t="shared" si="72"/>
        <v>40923.758217592593</v>
      </c>
      <c r="U900">
        <f t="shared" si="73"/>
        <v>45</v>
      </c>
      <c r="V900">
        <f t="shared" si="74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 s="10">
        <f t="shared" si="70"/>
        <v>35</v>
      </c>
      <c r="Q901" s="11" t="s">
        <v>8323</v>
      </c>
      <c r="R901" s="11" t="s">
        <v>8327</v>
      </c>
      <c r="S901" s="15">
        <f t="shared" si="71"/>
        <v>40646.099097222221</v>
      </c>
      <c r="T901" s="15">
        <f t="shared" si="72"/>
        <v>40691.099097222221</v>
      </c>
      <c r="U901">
        <f t="shared" si="73"/>
        <v>45</v>
      </c>
      <c r="V901">
        <f t="shared" si="74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 s="10">
        <f t="shared" si="70"/>
        <v>10.5</v>
      </c>
      <c r="Q902" s="11" t="s">
        <v>8323</v>
      </c>
      <c r="R902" s="11" t="s">
        <v>8326</v>
      </c>
      <c r="S902" s="15">
        <f t="shared" si="71"/>
        <v>42429.84956018519</v>
      </c>
      <c r="T902" s="15">
        <f t="shared" si="72"/>
        <v>42459.807893518519</v>
      </c>
      <c r="U902">
        <f t="shared" si="73"/>
        <v>29.958333333328483</v>
      </c>
      <c r="V902">
        <f t="shared" si="74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 s="10">
        <f t="shared" si="70"/>
        <v>0</v>
      </c>
      <c r="Q903" s="11" t="s">
        <v>8323</v>
      </c>
      <c r="R903" s="11" t="s">
        <v>8326</v>
      </c>
      <c r="S903" s="15">
        <f t="shared" si="71"/>
        <v>40291.81150462963</v>
      </c>
      <c r="T903" s="15">
        <f t="shared" si="72"/>
        <v>40337.799305555556</v>
      </c>
      <c r="U903">
        <f t="shared" si="73"/>
        <v>45.987800925926422</v>
      </c>
      <c r="V903">
        <f t="shared" si="74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 s="10">
        <f t="shared" si="70"/>
        <v>30</v>
      </c>
      <c r="Q904" s="11" t="s">
        <v>8323</v>
      </c>
      <c r="R904" s="11" t="s">
        <v>8326</v>
      </c>
      <c r="S904" s="15">
        <f t="shared" si="71"/>
        <v>41829.965532407405</v>
      </c>
      <c r="T904" s="15">
        <f t="shared" si="72"/>
        <v>41881.645833333336</v>
      </c>
      <c r="U904">
        <f t="shared" si="73"/>
        <v>51.680300925931078</v>
      </c>
      <c r="V904">
        <f t="shared" si="74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 s="10">
        <f t="shared" si="70"/>
        <v>40</v>
      </c>
      <c r="Q905" s="11" t="s">
        <v>8323</v>
      </c>
      <c r="R905" s="11" t="s">
        <v>8326</v>
      </c>
      <c r="S905" s="15">
        <f t="shared" si="71"/>
        <v>41149.796064814815</v>
      </c>
      <c r="T905" s="15">
        <f t="shared" si="72"/>
        <v>41175.100694444445</v>
      </c>
      <c r="U905">
        <f t="shared" si="73"/>
        <v>25.304629629630654</v>
      </c>
      <c r="V905">
        <f t="shared" si="74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 s="10">
        <f t="shared" si="70"/>
        <v>50.33</v>
      </c>
      <c r="Q906" s="11" t="s">
        <v>8323</v>
      </c>
      <c r="R906" s="11" t="s">
        <v>8326</v>
      </c>
      <c r="S906" s="15">
        <f t="shared" si="71"/>
        <v>42342.080289351856</v>
      </c>
      <c r="T906" s="15">
        <f t="shared" si="72"/>
        <v>42372.080289351856</v>
      </c>
      <c r="U906">
        <f t="shared" si="73"/>
        <v>30</v>
      </c>
      <c r="V906">
        <f t="shared" si="74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 s="10">
        <f t="shared" si="70"/>
        <v>32.67</v>
      </c>
      <c r="Q907" s="11" t="s">
        <v>8323</v>
      </c>
      <c r="R907" s="11" t="s">
        <v>8326</v>
      </c>
      <c r="S907" s="15">
        <f t="shared" si="71"/>
        <v>40507.239884259259</v>
      </c>
      <c r="T907" s="15">
        <f t="shared" si="72"/>
        <v>40567.239884259259</v>
      </c>
      <c r="U907">
        <f t="shared" si="73"/>
        <v>60</v>
      </c>
      <c r="V907">
        <f t="shared" si="74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 s="10">
        <f t="shared" si="70"/>
        <v>0</v>
      </c>
      <c r="Q908" s="11" t="s">
        <v>8323</v>
      </c>
      <c r="R908" s="11" t="s">
        <v>8326</v>
      </c>
      <c r="S908" s="15">
        <f t="shared" si="71"/>
        <v>41681.189699074072</v>
      </c>
      <c r="T908" s="15">
        <f t="shared" si="72"/>
        <v>41711.148032407407</v>
      </c>
      <c r="U908">
        <f t="shared" si="73"/>
        <v>29.958333333335759</v>
      </c>
      <c r="V908">
        <f t="shared" si="74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 s="10">
        <f t="shared" si="70"/>
        <v>0</v>
      </c>
      <c r="Q909" s="11" t="s">
        <v>8323</v>
      </c>
      <c r="R909" s="11" t="s">
        <v>8326</v>
      </c>
      <c r="S909" s="15">
        <f t="shared" si="71"/>
        <v>40767.192395833335</v>
      </c>
      <c r="T909" s="15">
        <f t="shared" si="72"/>
        <v>40797.192395833335</v>
      </c>
      <c r="U909">
        <f t="shared" si="73"/>
        <v>30</v>
      </c>
      <c r="V909">
        <f t="shared" si="74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 s="10">
        <f t="shared" si="70"/>
        <v>0</v>
      </c>
      <c r="Q910" s="11" t="s">
        <v>8323</v>
      </c>
      <c r="R910" s="11" t="s">
        <v>8326</v>
      </c>
      <c r="S910" s="15">
        <f t="shared" si="71"/>
        <v>40340.801562499997</v>
      </c>
      <c r="T910" s="15">
        <f t="shared" si="72"/>
        <v>40386.207638888889</v>
      </c>
      <c r="U910">
        <f t="shared" si="73"/>
        <v>45.406076388891961</v>
      </c>
      <c r="V910">
        <f t="shared" si="74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 s="10">
        <f t="shared" si="70"/>
        <v>65</v>
      </c>
      <c r="Q911" s="11" t="s">
        <v>8323</v>
      </c>
      <c r="R911" s="11" t="s">
        <v>8326</v>
      </c>
      <c r="S911" s="15">
        <f t="shared" si="71"/>
        <v>41081.69027777778</v>
      </c>
      <c r="T911" s="15">
        <f t="shared" si="72"/>
        <v>41113.166666666664</v>
      </c>
      <c r="U911">
        <f t="shared" si="73"/>
        <v>31.476388888884685</v>
      </c>
      <c r="V911">
        <f t="shared" si="74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 s="10">
        <f t="shared" si="70"/>
        <v>24.6</v>
      </c>
      <c r="Q912" s="11" t="s">
        <v>8323</v>
      </c>
      <c r="R912" s="11" t="s">
        <v>8326</v>
      </c>
      <c r="S912" s="15">
        <f t="shared" si="71"/>
        <v>42737.545358796298</v>
      </c>
      <c r="T912" s="15">
        <f t="shared" si="72"/>
        <v>42797.545358796298</v>
      </c>
      <c r="U912">
        <f t="shared" si="73"/>
        <v>60</v>
      </c>
      <c r="V912">
        <f t="shared" si="74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 s="10">
        <f t="shared" si="70"/>
        <v>0</v>
      </c>
      <c r="Q913" s="11" t="s">
        <v>8323</v>
      </c>
      <c r="R913" s="11" t="s">
        <v>8326</v>
      </c>
      <c r="S913" s="15">
        <f t="shared" si="71"/>
        <v>41642.005150462966</v>
      </c>
      <c r="T913" s="15">
        <f t="shared" si="72"/>
        <v>41663.005150462966</v>
      </c>
      <c r="U913">
        <f t="shared" si="73"/>
        <v>21</v>
      </c>
      <c r="V913">
        <f t="shared" si="74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 s="10">
        <f t="shared" si="70"/>
        <v>15</v>
      </c>
      <c r="Q914" s="11" t="s">
        <v>8323</v>
      </c>
      <c r="R914" s="11" t="s">
        <v>8326</v>
      </c>
      <c r="S914" s="15">
        <f t="shared" si="71"/>
        <v>41194.109340277777</v>
      </c>
      <c r="T914" s="15">
        <f t="shared" si="72"/>
        <v>41254.151006944441</v>
      </c>
      <c r="U914">
        <f t="shared" si="73"/>
        <v>60.041666666664241</v>
      </c>
      <c r="V914">
        <f t="shared" si="74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 s="10">
        <f t="shared" si="70"/>
        <v>82.58</v>
      </c>
      <c r="Q915" s="11" t="s">
        <v>8323</v>
      </c>
      <c r="R915" s="11" t="s">
        <v>8326</v>
      </c>
      <c r="S915" s="15">
        <f t="shared" si="71"/>
        <v>41004.139108796298</v>
      </c>
      <c r="T915" s="15">
        <f t="shared" si="72"/>
        <v>41034.139108796298</v>
      </c>
      <c r="U915">
        <f t="shared" si="73"/>
        <v>30</v>
      </c>
      <c r="V915">
        <f t="shared" si="74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 s="10">
        <f t="shared" si="70"/>
        <v>0</v>
      </c>
      <c r="Q916" s="11" t="s">
        <v>8323</v>
      </c>
      <c r="R916" s="11" t="s">
        <v>8326</v>
      </c>
      <c r="S916" s="15">
        <f t="shared" si="71"/>
        <v>41116.763275462967</v>
      </c>
      <c r="T916" s="15">
        <f t="shared" si="72"/>
        <v>41146.763275462967</v>
      </c>
      <c r="U916">
        <f t="shared" si="73"/>
        <v>30</v>
      </c>
      <c r="V916">
        <f t="shared" si="74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 s="10">
        <f t="shared" si="70"/>
        <v>41.67</v>
      </c>
      <c r="Q917" s="11" t="s">
        <v>8323</v>
      </c>
      <c r="R917" s="11" t="s">
        <v>8326</v>
      </c>
      <c r="S917" s="15">
        <f t="shared" si="71"/>
        <v>40937.679560185185</v>
      </c>
      <c r="T917" s="15">
        <f t="shared" si="72"/>
        <v>40969.207638888889</v>
      </c>
      <c r="U917">
        <f t="shared" si="73"/>
        <v>31.528078703704523</v>
      </c>
      <c r="V917">
        <f t="shared" si="74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 s="10">
        <f t="shared" si="70"/>
        <v>0</v>
      </c>
      <c r="Q918" s="11" t="s">
        <v>8323</v>
      </c>
      <c r="R918" s="11" t="s">
        <v>8326</v>
      </c>
      <c r="S918" s="15">
        <f t="shared" si="71"/>
        <v>40434.853402777779</v>
      </c>
      <c r="T918" s="15">
        <f t="shared" si="72"/>
        <v>40473.208333333336</v>
      </c>
      <c r="U918">
        <f t="shared" si="73"/>
        <v>38.354930555557075</v>
      </c>
      <c r="V918">
        <f t="shared" si="74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 s="10">
        <f t="shared" si="70"/>
        <v>30</v>
      </c>
      <c r="Q919" s="11" t="s">
        <v>8323</v>
      </c>
      <c r="R919" s="11" t="s">
        <v>8326</v>
      </c>
      <c r="S919" s="15">
        <f t="shared" si="71"/>
        <v>41802.94363425926</v>
      </c>
      <c r="T919" s="15">
        <f t="shared" si="72"/>
        <v>41834.104166666664</v>
      </c>
      <c r="U919">
        <f t="shared" si="73"/>
        <v>31.160532407404389</v>
      </c>
      <c r="V919">
        <f t="shared" si="74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 s="10">
        <f t="shared" si="70"/>
        <v>19.600000000000001</v>
      </c>
      <c r="Q920" s="11" t="s">
        <v>8323</v>
      </c>
      <c r="R920" s="11" t="s">
        <v>8326</v>
      </c>
      <c r="S920" s="15">
        <f t="shared" si="71"/>
        <v>41944.916215277779</v>
      </c>
      <c r="T920" s="15">
        <f t="shared" si="72"/>
        <v>41974.957881944443</v>
      </c>
      <c r="U920">
        <f t="shared" si="73"/>
        <v>30.041666666664241</v>
      </c>
      <c r="V920">
        <f t="shared" si="74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 s="10">
        <f t="shared" si="70"/>
        <v>100</v>
      </c>
      <c r="Q921" s="11" t="s">
        <v>8323</v>
      </c>
      <c r="R921" s="11" t="s">
        <v>8326</v>
      </c>
      <c r="S921" s="15">
        <f t="shared" si="71"/>
        <v>41227.641724537039</v>
      </c>
      <c r="T921" s="15">
        <f t="shared" si="72"/>
        <v>41262.641724537039</v>
      </c>
      <c r="U921">
        <f t="shared" si="73"/>
        <v>35</v>
      </c>
      <c r="V921">
        <f t="shared" si="74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 s="10">
        <f t="shared" si="70"/>
        <v>0</v>
      </c>
      <c r="Q922" s="11" t="s">
        <v>8323</v>
      </c>
      <c r="R922" s="11" t="s">
        <v>8326</v>
      </c>
      <c r="S922" s="15">
        <f t="shared" si="71"/>
        <v>41562.67155092593</v>
      </c>
      <c r="T922" s="15">
        <f t="shared" si="72"/>
        <v>41592.713217592594</v>
      </c>
      <c r="U922">
        <f t="shared" si="73"/>
        <v>30.041666666664241</v>
      </c>
      <c r="V922">
        <f t="shared" si="74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 s="10">
        <f t="shared" si="70"/>
        <v>231.75</v>
      </c>
      <c r="Q923" s="11" t="s">
        <v>8323</v>
      </c>
      <c r="R923" s="11" t="s">
        <v>8326</v>
      </c>
      <c r="S923" s="15">
        <f t="shared" si="71"/>
        <v>40847.171018518515</v>
      </c>
      <c r="T923" s="15">
        <f t="shared" si="72"/>
        <v>40889.212685185186</v>
      </c>
      <c r="U923">
        <f t="shared" si="73"/>
        <v>42.041666666671517</v>
      </c>
      <c r="V923">
        <f t="shared" si="74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 s="10">
        <f t="shared" si="70"/>
        <v>189.33</v>
      </c>
      <c r="Q924" s="11" t="s">
        <v>8323</v>
      </c>
      <c r="R924" s="11" t="s">
        <v>8326</v>
      </c>
      <c r="S924" s="15">
        <f t="shared" si="71"/>
        <v>41878.530011574076</v>
      </c>
      <c r="T924" s="15">
        <f t="shared" si="72"/>
        <v>41913.530011574076</v>
      </c>
      <c r="U924">
        <f t="shared" si="73"/>
        <v>35</v>
      </c>
      <c r="V924">
        <f t="shared" si="74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 s="10">
        <f t="shared" si="70"/>
        <v>55</v>
      </c>
      <c r="Q925" s="11" t="s">
        <v>8323</v>
      </c>
      <c r="R925" s="11" t="s">
        <v>8326</v>
      </c>
      <c r="S925" s="15">
        <f t="shared" si="71"/>
        <v>41934.959756944445</v>
      </c>
      <c r="T925" s="15">
        <f t="shared" si="72"/>
        <v>41965.001423611116</v>
      </c>
      <c r="U925">
        <f t="shared" si="73"/>
        <v>30.041666666671517</v>
      </c>
      <c r="V925">
        <f t="shared" si="74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 s="10">
        <f t="shared" si="70"/>
        <v>21.8</v>
      </c>
      <c r="Q926" s="11" t="s">
        <v>8323</v>
      </c>
      <c r="R926" s="11" t="s">
        <v>8326</v>
      </c>
      <c r="S926" s="15">
        <f t="shared" si="71"/>
        <v>41288.942928240744</v>
      </c>
      <c r="T926" s="15">
        <f t="shared" si="72"/>
        <v>41318.942928240744</v>
      </c>
      <c r="U926">
        <f t="shared" si="73"/>
        <v>30</v>
      </c>
      <c r="V926">
        <f t="shared" si="74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 s="10">
        <f t="shared" si="70"/>
        <v>32</v>
      </c>
      <c r="Q927" s="11" t="s">
        <v>8323</v>
      </c>
      <c r="R927" s="11" t="s">
        <v>8326</v>
      </c>
      <c r="S927" s="15">
        <f t="shared" si="71"/>
        <v>41575.880914351852</v>
      </c>
      <c r="T927" s="15">
        <f t="shared" si="72"/>
        <v>41605.922581018516</v>
      </c>
      <c r="U927">
        <f t="shared" si="73"/>
        <v>30.041666666664241</v>
      </c>
      <c r="V927">
        <f t="shared" si="74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 s="10">
        <f t="shared" si="70"/>
        <v>0</v>
      </c>
      <c r="Q928" s="11" t="s">
        <v>8323</v>
      </c>
      <c r="R928" s="11" t="s">
        <v>8326</v>
      </c>
      <c r="S928" s="15">
        <f t="shared" si="71"/>
        <v>40338.02002314815</v>
      </c>
      <c r="T928" s="15">
        <f t="shared" si="72"/>
        <v>40367.944444444445</v>
      </c>
      <c r="U928">
        <f t="shared" si="73"/>
        <v>29.924421296294895</v>
      </c>
      <c r="V928">
        <f t="shared" si="74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 s="10">
        <f t="shared" si="70"/>
        <v>0</v>
      </c>
      <c r="Q929" s="11" t="s">
        <v>8323</v>
      </c>
      <c r="R929" s="11" t="s">
        <v>8326</v>
      </c>
      <c r="S929" s="15">
        <f t="shared" si="71"/>
        <v>41013.822858796295</v>
      </c>
      <c r="T929" s="15">
        <f t="shared" si="72"/>
        <v>41043.822858796295</v>
      </c>
      <c r="U929">
        <f t="shared" si="73"/>
        <v>30</v>
      </c>
      <c r="V929">
        <f t="shared" si="74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 s="10">
        <f t="shared" si="70"/>
        <v>56.25</v>
      </c>
      <c r="Q930" s="11" t="s">
        <v>8323</v>
      </c>
      <c r="R930" s="11" t="s">
        <v>8326</v>
      </c>
      <c r="S930" s="15">
        <f t="shared" si="71"/>
        <v>41180.86241898148</v>
      </c>
      <c r="T930" s="15">
        <f t="shared" si="72"/>
        <v>41231</v>
      </c>
      <c r="U930">
        <f t="shared" si="73"/>
        <v>50.137581018519995</v>
      </c>
      <c r="V930">
        <f t="shared" si="74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 s="10">
        <f t="shared" si="70"/>
        <v>0</v>
      </c>
      <c r="Q931" s="11" t="s">
        <v>8323</v>
      </c>
      <c r="R931" s="11" t="s">
        <v>8326</v>
      </c>
      <c r="S931" s="15">
        <f t="shared" si="71"/>
        <v>40978.238067129627</v>
      </c>
      <c r="T931" s="15">
        <f t="shared" si="72"/>
        <v>41008.196400462963</v>
      </c>
      <c r="U931">
        <f t="shared" si="73"/>
        <v>29.958333333335759</v>
      </c>
      <c r="V931">
        <f t="shared" si="74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 s="10">
        <f t="shared" si="70"/>
        <v>69</v>
      </c>
      <c r="Q932" s="11" t="s">
        <v>8323</v>
      </c>
      <c r="R932" s="11" t="s">
        <v>8326</v>
      </c>
      <c r="S932" s="15">
        <f t="shared" si="71"/>
        <v>40312.915578703702</v>
      </c>
      <c r="T932" s="15">
        <f t="shared" si="72"/>
        <v>40354.897222222222</v>
      </c>
      <c r="U932">
        <f t="shared" si="73"/>
        <v>41.981643518520286</v>
      </c>
      <c r="V932">
        <f t="shared" si="74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 s="10">
        <f t="shared" si="70"/>
        <v>18.71</v>
      </c>
      <c r="Q933" s="11" t="s">
        <v>8323</v>
      </c>
      <c r="R933" s="11" t="s">
        <v>8326</v>
      </c>
      <c r="S933" s="15">
        <f t="shared" si="71"/>
        <v>41680.359976851854</v>
      </c>
      <c r="T933" s="15">
        <f t="shared" si="72"/>
        <v>41714.916666666664</v>
      </c>
      <c r="U933">
        <f t="shared" si="73"/>
        <v>34.556689814809943</v>
      </c>
      <c r="V933">
        <f t="shared" si="74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 s="10">
        <f t="shared" si="70"/>
        <v>46.03</v>
      </c>
      <c r="Q934" s="11" t="s">
        <v>8323</v>
      </c>
      <c r="R934" s="11" t="s">
        <v>8326</v>
      </c>
      <c r="S934" s="15">
        <f t="shared" si="71"/>
        <v>41310.969270833331</v>
      </c>
      <c r="T934" s="15">
        <f t="shared" si="72"/>
        <v>41355.927604166667</v>
      </c>
      <c r="U934">
        <f t="shared" si="73"/>
        <v>44.958333333335759</v>
      </c>
      <c r="V934">
        <f t="shared" si="74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 s="10">
        <f t="shared" si="70"/>
        <v>60</v>
      </c>
      <c r="Q935" s="11" t="s">
        <v>8323</v>
      </c>
      <c r="R935" s="11" t="s">
        <v>8326</v>
      </c>
      <c r="S935" s="15">
        <f t="shared" si="71"/>
        <v>41711.169085648151</v>
      </c>
      <c r="T935" s="15">
        <f t="shared" si="72"/>
        <v>41771.169085648151</v>
      </c>
      <c r="U935">
        <f t="shared" si="73"/>
        <v>60</v>
      </c>
      <c r="V935">
        <f t="shared" si="74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 s="10">
        <f t="shared" si="70"/>
        <v>50.67</v>
      </c>
      <c r="Q936" s="11" t="s">
        <v>8323</v>
      </c>
      <c r="R936" s="11" t="s">
        <v>8326</v>
      </c>
      <c r="S936" s="15">
        <f t="shared" si="71"/>
        <v>41733.737083333333</v>
      </c>
      <c r="T936" s="15">
        <f t="shared" si="72"/>
        <v>41763.25</v>
      </c>
      <c r="U936">
        <f t="shared" si="73"/>
        <v>29.51291666666657</v>
      </c>
      <c r="V936">
        <f t="shared" si="74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 s="10">
        <f t="shared" si="70"/>
        <v>25</v>
      </c>
      <c r="Q937" s="11" t="s">
        <v>8323</v>
      </c>
      <c r="R937" s="11" t="s">
        <v>8326</v>
      </c>
      <c r="S937" s="15">
        <f t="shared" si="71"/>
        <v>42368.333668981482</v>
      </c>
      <c r="T937" s="15">
        <f t="shared" si="72"/>
        <v>42398.333668981482</v>
      </c>
      <c r="U937">
        <f t="shared" si="73"/>
        <v>30</v>
      </c>
      <c r="V937">
        <f t="shared" si="74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 s="10">
        <f t="shared" si="70"/>
        <v>0</v>
      </c>
      <c r="Q938" s="11" t="s">
        <v>8323</v>
      </c>
      <c r="R938" s="11" t="s">
        <v>8326</v>
      </c>
      <c r="S938" s="15">
        <f t="shared" si="71"/>
        <v>40883.024178240739</v>
      </c>
      <c r="T938" s="15">
        <f t="shared" si="72"/>
        <v>40926.833333333336</v>
      </c>
      <c r="U938">
        <f t="shared" si="73"/>
        <v>43.809155092596484</v>
      </c>
      <c r="V938">
        <f t="shared" si="74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 s="10">
        <f t="shared" si="70"/>
        <v>20</v>
      </c>
      <c r="Q939" s="11" t="s">
        <v>8323</v>
      </c>
      <c r="R939" s="11" t="s">
        <v>8326</v>
      </c>
      <c r="S939" s="15">
        <f t="shared" si="71"/>
        <v>41551.798113425924</v>
      </c>
      <c r="T939" s="15">
        <f t="shared" si="72"/>
        <v>41581.839780092596</v>
      </c>
      <c r="U939">
        <f t="shared" si="73"/>
        <v>30.041666666671517</v>
      </c>
      <c r="V939">
        <f t="shared" si="74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 s="10">
        <f t="shared" si="70"/>
        <v>25</v>
      </c>
      <c r="Q940" s="11" t="s">
        <v>8323</v>
      </c>
      <c r="R940" s="11" t="s">
        <v>8326</v>
      </c>
      <c r="S940" s="15">
        <f t="shared" si="71"/>
        <v>41124.479722222226</v>
      </c>
      <c r="T940" s="15">
        <f t="shared" si="72"/>
        <v>41154.479722222226</v>
      </c>
      <c r="U940">
        <f t="shared" si="73"/>
        <v>30</v>
      </c>
      <c r="V940">
        <f t="shared" si="74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 s="10">
        <f t="shared" si="70"/>
        <v>20</v>
      </c>
      <c r="Q941" s="11" t="s">
        <v>8323</v>
      </c>
      <c r="R941" s="11" t="s">
        <v>8326</v>
      </c>
      <c r="S941" s="15">
        <f t="shared" si="71"/>
        <v>41416.763171296298</v>
      </c>
      <c r="T941" s="15">
        <f t="shared" si="72"/>
        <v>41455.831944444442</v>
      </c>
      <c r="U941">
        <f t="shared" si="73"/>
        <v>39.068773148144828</v>
      </c>
      <c r="V941">
        <f t="shared" si="74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 s="10">
        <f t="shared" si="70"/>
        <v>110.29</v>
      </c>
      <c r="Q942" s="11" t="s">
        <v>8317</v>
      </c>
      <c r="R942" s="11" t="s">
        <v>8319</v>
      </c>
      <c r="S942" s="15">
        <f t="shared" si="71"/>
        <v>42182.008402777778</v>
      </c>
      <c r="T942" s="15">
        <f t="shared" si="72"/>
        <v>42227.008402777778</v>
      </c>
      <c r="U942">
        <f t="shared" si="73"/>
        <v>45</v>
      </c>
      <c r="V942">
        <f t="shared" si="74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 s="10">
        <f t="shared" si="70"/>
        <v>37.450000000000003</v>
      </c>
      <c r="Q943" s="11" t="s">
        <v>8317</v>
      </c>
      <c r="R943" s="11" t="s">
        <v>8319</v>
      </c>
      <c r="S943" s="15">
        <f t="shared" si="71"/>
        <v>42746.096585648149</v>
      </c>
      <c r="T943" s="15">
        <f t="shared" si="72"/>
        <v>42776.096585648149</v>
      </c>
      <c r="U943">
        <f t="shared" si="73"/>
        <v>30</v>
      </c>
      <c r="V943">
        <f t="shared" si="74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 s="10">
        <f t="shared" si="70"/>
        <v>41.75</v>
      </c>
      <c r="Q944" s="11" t="s">
        <v>8317</v>
      </c>
      <c r="R944" s="11" t="s">
        <v>8319</v>
      </c>
      <c r="S944" s="15">
        <f t="shared" si="71"/>
        <v>42382.843287037031</v>
      </c>
      <c r="T944" s="15">
        <f t="shared" si="72"/>
        <v>42418.843287037031</v>
      </c>
      <c r="U944">
        <f t="shared" si="73"/>
        <v>36</v>
      </c>
      <c r="V944">
        <f t="shared" si="74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 s="10">
        <f t="shared" si="70"/>
        <v>24.08</v>
      </c>
      <c r="Q945" s="11" t="s">
        <v>8317</v>
      </c>
      <c r="R945" s="11" t="s">
        <v>8319</v>
      </c>
      <c r="S945" s="15">
        <f t="shared" si="71"/>
        <v>42673.66788194445</v>
      </c>
      <c r="T945" s="15">
        <f t="shared" si="72"/>
        <v>42703.709548611107</v>
      </c>
      <c r="U945">
        <f t="shared" si="73"/>
        <v>30.041666666656965</v>
      </c>
      <c r="V945">
        <f t="shared" si="74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 s="10">
        <f t="shared" si="70"/>
        <v>69.41</v>
      </c>
      <c r="Q946" s="11" t="s">
        <v>8317</v>
      </c>
      <c r="R946" s="11" t="s">
        <v>8319</v>
      </c>
      <c r="S946" s="15">
        <f t="shared" si="71"/>
        <v>42444.583912037036</v>
      </c>
      <c r="T946" s="15">
        <f t="shared" si="72"/>
        <v>42478.583333333328</v>
      </c>
      <c r="U946">
        <f t="shared" si="73"/>
        <v>33.999421296291985</v>
      </c>
      <c r="V946">
        <f t="shared" si="74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 s="10">
        <f t="shared" si="70"/>
        <v>155.25</v>
      </c>
      <c r="Q947" s="11" t="s">
        <v>8317</v>
      </c>
      <c r="R947" s="11" t="s">
        <v>8319</v>
      </c>
      <c r="S947" s="15">
        <f t="shared" si="71"/>
        <v>42732.872986111113</v>
      </c>
      <c r="T947" s="15">
        <f t="shared" si="72"/>
        <v>42784.999305555553</v>
      </c>
      <c r="U947">
        <f t="shared" si="73"/>
        <v>52.126319444440014</v>
      </c>
      <c r="V947">
        <f t="shared" si="74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 s="10">
        <f t="shared" si="70"/>
        <v>57.2</v>
      </c>
      <c r="Q948" s="11" t="s">
        <v>8317</v>
      </c>
      <c r="R948" s="11" t="s">
        <v>8319</v>
      </c>
      <c r="S948" s="15">
        <f t="shared" si="71"/>
        <v>42592.750555555554</v>
      </c>
      <c r="T948" s="15">
        <f t="shared" si="72"/>
        <v>42622.750555555554</v>
      </c>
      <c r="U948">
        <f t="shared" si="73"/>
        <v>30</v>
      </c>
      <c r="V948">
        <f t="shared" si="74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 s="10">
        <f t="shared" si="70"/>
        <v>0</v>
      </c>
      <c r="Q949" s="11" t="s">
        <v>8317</v>
      </c>
      <c r="R949" s="11" t="s">
        <v>8319</v>
      </c>
      <c r="S949" s="15">
        <f t="shared" si="71"/>
        <v>42491.781319444446</v>
      </c>
      <c r="T949" s="15">
        <f t="shared" si="72"/>
        <v>42551.781319444446</v>
      </c>
      <c r="U949">
        <f t="shared" si="73"/>
        <v>60</v>
      </c>
      <c r="V949">
        <f t="shared" si="74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 s="10">
        <f t="shared" si="70"/>
        <v>60</v>
      </c>
      <c r="Q950" s="11" t="s">
        <v>8317</v>
      </c>
      <c r="R950" s="11" t="s">
        <v>8319</v>
      </c>
      <c r="S950" s="15">
        <f t="shared" si="71"/>
        <v>42411.828287037039</v>
      </c>
      <c r="T950" s="15">
        <f t="shared" si="72"/>
        <v>42441.828287037039</v>
      </c>
      <c r="U950">
        <f t="shared" si="73"/>
        <v>30</v>
      </c>
      <c r="V950">
        <f t="shared" si="74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 s="10">
        <f t="shared" si="70"/>
        <v>39</v>
      </c>
      <c r="Q951" s="11" t="s">
        <v>8317</v>
      </c>
      <c r="R951" s="11" t="s">
        <v>8319</v>
      </c>
      <c r="S951" s="15">
        <f t="shared" si="71"/>
        <v>42361.043703703705</v>
      </c>
      <c r="T951" s="15">
        <f t="shared" si="72"/>
        <v>42421.043703703705</v>
      </c>
      <c r="U951">
        <f t="shared" si="73"/>
        <v>60</v>
      </c>
      <c r="V951">
        <f t="shared" si="74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 s="10">
        <f t="shared" si="70"/>
        <v>58.42</v>
      </c>
      <c r="Q952" s="11" t="s">
        <v>8317</v>
      </c>
      <c r="R952" s="11" t="s">
        <v>8319</v>
      </c>
      <c r="S952" s="15">
        <f t="shared" si="71"/>
        <v>42356.750706018516</v>
      </c>
      <c r="T952" s="15">
        <f t="shared" si="72"/>
        <v>42386.750706018516</v>
      </c>
      <c r="U952">
        <f t="shared" si="73"/>
        <v>30</v>
      </c>
      <c r="V952">
        <f t="shared" si="74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 s="10">
        <f t="shared" si="70"/>
        <v>158.63999999999999</v>
      </c>
      <c r="Q953" s="11" t="s">
        <v>8317</v>
      </c>
      <c r="R953" s="11" t="s">
        <v>8319</v>
      </c>
      <c r="S953" s="15">
        <f t="shared" si="71"/>
        <v>42480.653611111105</v>
      </c>
      <c r="T953" s="15">
        <f t="shared" si="72"/>
        <v>42525.653611111105</v>
      </c>
      <c r="U953">
        <f t="shared" si="73"/>
        <v>45</v>
      </c>
      <c r="V953">
        <f t="shared" si="74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 s="10">
        <f t="shared" si="70"/>
        <v>99.86</v>
      </c>
      <c r="Q954" s="11" t="s">
        <v>8317</v>
      </c>
      <c r="R954" s="11" t="s">
        <v>8319</v>
      </c>
      <c r="S954" s="15">
        <f t="shared" si="71"/>
        <v>42662.613564814819</v>
      </c>
      <c r="T954" s="15">
        <f t="shared" si="72"/>
        <v>42692.655231481483</v>
      </c>
      <c r="U954">
        <f t="shared" si="73"/>
        <v>30.041666666664241</v>
      </c>
      <c r="V954">
        <f t="shared" si="74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 s="10">
        <f t="shared" si="70"/>
        <v>25.2</v>
      </c>
      <c r="Q955" s="11" t="s">
        <v>8317</v>
      </c>
      <c r="R955" s="11" t="s">
        <v>8319</v>
      </c>
      <c r="S955" s="15">
        <f t="shared" si="71"/>
        <v>41999.164340277777</v>
      </c>
      <c r="T955" s="15">
        <f t="shared" si="72"/>
        <v>42029.164340277777</v>
      </c>
      <c r="U955">
        <f t="shared" si="73"/>
        <v>30</v>
      </c>
      <c r="V955">
        <f t="shared" si="74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 s="10">
        <f t="shared" si="70"/>
        <v>89.19</v>
      </c>
      <c r="Q956" s="11" t="s">
        <v>8317</v>
      </c>
      <c r="R956" s="11" t="s">
        <v>8319</v>
      </c>
      <c r="S956" s="15">
        <f t="shared" si="71"/>
        <v>42194.833784722221</v>
      </c>
      <c r="T956" s="15">
        <f t="shared" si="72"/>
        <v>42236.833784722221</v>
      </c>
      <c r="U956">
        <f t="shared" si="73"/>
        <v>42</v>
      </c>
      <c r="V956">
        <f t="shared" si="74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 s="10">
        <f t="shared" si="70"/>
        <v>182.62</v>
      </c>
      <c r="Q957" s="11" t="s">
        <v>8317</v>
      </c>
      <c r="R957" s="11" t="s">
        <v>8319</v>
      </c>
      <c r="S957" s="15">
        <f t="shared" si="71"/>
        <v>42586.295138888891</v>
      </c>
      <c r="T957" s="15">
        <f t="shared" si="72"/>
        <v>42626.295138888891</v>
      </c>
      <c r="U957">
        <f t="shared" si="73"/>
        <v>40</v>
      </c>
      <c r="V957">
        <f t="shared" si="74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 s="10">
        <f t="shared" si="70"/>
        <v>50.65</v>
      </c>
      <c r="Q958" s="11" t="s">
        <v>8317</v>
      </c>
      <c r="R958" s="11" t="s">
        <v>8319</v>
      </c>
      <c r="S958" s="15">
        <f t="shared" si="71"/>
        <v>42060.913877314815</v>
      </c>
      <c r="T958" s="15">
        <f t="shared" si="72"/>
        <v>42120.872210648144</v>
      </c>
      <c r="U958">
        <f t="shared" si="73"/>
        <v>59.958333333328483</v>
      </c>
      <c r="V958">
        <f t="shared" si="74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 s="10">
        <f t="shared" si="70"/>
        <v>33.29</v>
      </c>
      <c r="Q959" s="11" t="s">
        <v>8317</v>
      </c>
      <c r="R959" s="11" t="s">
        <v>8319</v>
      </c>
      <c r="S959" s="15">
        <f t="shared" si="71"/>
        <v>42660.552465277782</v>
      </c>
      <c r="T959" s="15">
        <f t="shared" si="72"/>
        <v>42691.594131944439</v>
      </c>
      <c r="U959">
        <f t="shared" si="73"/>
        <v>31.041666666656965</v>
      </c>
      <c r="V959">
        <f t="shared" si="74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 s="10">
        <f t="shared" si="70"/>
        <v>51.82</v>
      </c>
      <c r="Q960" s="11" t="s">
        <v>8317</v>
      </c>
      <c r="R960" s="11" t="s">
        <v>8319</v>
      </c>
      <c r="S960" s="15">
        <f t="shared" si="71"/>
        <v>42082.802812499998</v>
      </c>
      <c r="T960" s="15">
        <f t="shared" si="72"/>
        <v>42104.207638888889</v>
      </c>
      <c r="U960">
        <f t="shared" si="73"/>
        <v>21.404826388890797</v>
      </c>
      <c r="V960">
        <f t="shared" si="74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 s="10">
        <f t="shared" si="70"/>
        <v>113.63</v>
      </c>
      <c r="Q961" s="11" t="s">
        <v>8317</v>
      </c>
      <c r="R961" s="11" t="s">
        <v>8319</v>
      </c>
      <c r="S961" s="15">
        <f t="shared" si="71"/>
        <v>41993.174363425926</v>
      </c>
      <c r="T961" s="15">
        <f t="shared" si="72"/>
        <v>42023.174363425926</v>
      </c>
      <c r="U961">
        <f t="shared" si="73"/>
        <v>30</v>
      </c>
      <c r="V961">
        <f t="shared" si="74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 s="10">
        <f t="shared" si="70"/>
        <v>136.46</v>
      </c>
      <c r="Q962" s="11" t="s">
        <v>8317</v>
      </c>
      <c r="R962" s="11" t="s">
        <v>8319</v>
      </c>
      <c r="S962" s="15">
        <f t="shared" si="71"/>
        <v>42766.626793981486</v>
      </c>
      <c r="T962" s="15">
        <f t="shared" si="72"/>
        <v>42808.585127314815</v>
      </c>
      <c r="U962">
        <f t="shared" si="73"/>
        <v>41.958333333328483</v>
      </c>
      <c r="V962">
        <f t="shared" si="74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 s="10">
        <f t="shared" ref="P963:P1026" si="75">IFERROR(ROUND(E963/L963,2),0)</f>
        <v>364.35</v>
      </c>
      <c r="Q963" s="11" t="s">
        <v>8317</v>
      </c>
      <c r="R963" s="11" t="s">
        <v>8319</v>
      </c>
      <c r="S963" s="15">
        <f t="shared" ref="S963:S1026" si="76">(((J963/60)/60)/24)+DATE(1970,1,1)</f>
        <v>42740.693692129629</v>
      </c>
      <c r="T963" s="15">
        <f t="shared" ref="T963:T1026" si="77">(((I963/60)/60)/24)+DATE(1970,1,1)</f>
        <v>42786.791666666672</v>
      </c>
      <c r="U963">
        <f t="shared" ref="U963:U1026" si="78">T963-S963</f>
        <v>46.097974537042319</v>
      </c>
      <c r="V963">
        <f t="shared" ref="V963:V1026" si="79">YEAR((((J963/60)/60)/24)+DATE(1970,1,1))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 s="10">
        <f t="shared" si="75"/>
        <v>19.239999999999998</v>
      </c>
      <c r="Q964" s="11" t="s">
        <v>8317</v>
      </c>
      <c r="R964" s="11" t="s">
        <v>8319</v>
      </c>
      <c r="S964" s="15">
        <f t="shared" si="76"/>
        <v>42373.712418981479</v>
      </c>
      <c r="T964" s="15">
        <f t="shared" si="77"/>
        <v>42411.712418981479</v>
      </c>
      <c r="U964">
        <f t="shared" si="78"/>
        <v>38</v>
      </c>
      <c r="V964">
        <f t="shared" si="79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 s="10">
        <f t="shared" si="75"/>
        <v>41.89</v>
      </c>
      <c r="Q965" s="11" t="s">
        <v>8317</v>
      </c>
      <c r="R965" s="11" t="s">
        <v>8319</v>
      </c>
      <c r="S965" s="15">
        <f t="shared" si="76"/>
        <v>42625.635636574079</v>
      </c>
      <c r="T965" s="15">
        <f t="shared" si="77"/>
        <v>42660.635636574079</v>
      </c>
      <c r="U965">
        <f t="shared" si="78"/>
        <v>35</v>
      </c>
      <c r="V965">
        <f t="shared" si="79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 s="10">
        <f t="shared" si="75"/>
        <v>30.31</v>
      </c>
      <c r="Q966" s="11" t="s">
        <v>8317</v>
      </c>
      <c r="R966" s="11" t="s">
        <v>8319</v>
      </c>
      <c r="S966" s="15">
        <f t="shared" si="76"/>
        <v>42208.628692129627</v>
      </c>
      <c r="T966" s="15">
        <f t="shared" si="77"/>
        <v>42248.628692129627</v>
      </c>
      <c r="U966">
        <f t="shared" si="78"/>
        <v>40</v>
      </c>
      <c r="V966">
        <f t="shared" si="79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 s="10">
        <f t="shared" si="75"/>
        <v>49.67</v>
      </c>
      <c r="Q967" s="11" t="s">
        <v>8317</v>
      </c>
      <c r="R967" s="11" t="s">
        <v>8319</v>
      </c>
      <c r="S967" s="15">
        <f t="shared" si="76"/>
        <v>42637.016736111109</v>
      </c>
      <c r="T967" s="15">
        <f t="shared" si="77"/>
        <v>42669.165972222225</v>
      </c>
      <c r="U967">
        <f t="shared" si="78"/>
        <v>32.149236111115897</v>
      </c>
      <c r="V967">
        <f t="shared" si="79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 s="10">
        <f t="shared" si="75"/>
        <v>59.2</v>
      </c>
      <c r="Q968" s="11" t="s">
        <v>8317</v>
      </c>
      <c r="R968" s="11" t="s">
        <v>8319</v>
      </c>
      <c r="S968" s="15">
        <f t="shared" si="76"/>
        <v>42619.635787037041</v>
      </c>
      <c r="T968" s="15">
        <f t="shared" si="77"/>
        <v>42649.635787037041</v>
      </c>
      <c r="U968">
        <f t="shared" si="78"/>
        <v>30</v>
      </c>
      <c r="V968">
        <f t="shared" si="79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 s="10">
        <f t="shared" si="75"/>
        <v>43.98</v>
      </c>
      <c r="Q969" s="11" t="s">
        <v>8317</v>
      </c>
      <c r="R969" s="11" t="s">
        <v>8319</v>
      </c>
      <c r="S969" s="15">
        <f t="shared" si="76"/>
        <v>42422.254328703704</v>
      </c>
      <c r="T969" s="15">
        <f t="shared" si="77"/>
        <v>42482.21266203704</v>
      </c>
      <c r="U969">
        <f t="shared" si="78"/>
        <v>59.958333333335759</v>
      </c>
      <c r="V969">
        <f t="shared" si="79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 s="10">
        <f t="shared" si="75"/>
        <v>26.5</v>
      </c>
      <c r="Q970" s="11" t="s">
        <v>8317</v>
      </c>
      <c r="R970" s="11" t="s">
        <v>8319</v>
      </c>
      <c r="S970" s="15">
        <f t="shared" si="76"/>
        <v>41836.847615740742</v>
      </c>
      <c r="T970" s="15">
        <f t="shared" si="77"/>
        <v>41866.847615740742</v>
      </c>
      <c r="U970">
        <f t="shared" si="78"/>
        <v>30</v>
      </c>
      <c r="V970">
        <f t="shared" si="79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 s="10">
        <f t="shared" si="75"/>
        <v>1272.73</v>
      </c>
      <c r="Q971" s="11" t="s">
        <v>8317</v>
      </c>
      <c r="R971" s="11" t="s">
        <v>8319</v>
      </c>
      <c r="S971" s="15">
        <f t="shared" si="76"/>
        <v>42742.30332175926</v>
      </c>
      <c r="T971" s="15">
        <f t="shared" si="77"/>
        <v>42775.30332175926</v>
      </c>
      <c r="U971">
        <f t="shared" si="78"/>
        <v>33</v>
      </c>
      <c r="V971">
        <f t="shared" si="79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 s="10">
        <f t="shared" si="75"/>
        <v>164</v>
      </c>
      <c r="Q972" s="11" t="s">
        <v>8317</v>
      </c>
      <c r="R972" s="11" t="s">
        <v>8319</v>
      </c>
      <c r="S972" s="15">
        <f t="shared" si="76"/>
        <v>42721.220520833333</v>
      </c>
      <c r="T972" s="15">
        <f t="shared" si="77"/>
        <v>42758.207638888889</v>
      </c>
      <c r="U972">
        <f t="shared" si="78"/>
        <v>36.987118055556493</v>
      </c>
      <c r="V972">
        <f t="shared" si="79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 s="10">
        <f t="shared" si="75"/>
        <v>45.2</v>
      </c>
      <c r="Q973" s="11" t="s">
        <v>8317</v>
      </c>
      <c r="R973" s="11" t="s">
        <v>8319</v>
      </c>
      <c r="S973" s="15">
        <f t="shared" si="76"/>
        <v>42111.709027777775</v>
      </c>
      <c r="T973" s="15">
        <f t="shared" si="77"/>
        <v>42156.709027777775</v>
      </c>
      <c r="U973">
        <f t="shared" si="78"/>
        <v>45</v>
      </c>
      <c r="V973">
        <f t="shared" si="79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 s="10">
        <f t="shared" si="75"/>
        <v>153.88999999999999</v>
      </c>
      <c r="Q974" s="11" t="s">
        <v>8317</v>
      </c>
      <c r="R974" s="11" t="s">
        <v>8319</v>
      </c>
      <c r="S974" s="15">
        <f t="shared" si="76"/>
        <v>41856.865717592591</v>
      </c>
      <c r="T974" s="15">
        <f t="shared" si="77"/>
        <v>41886.290972222225</v>
      </c>
      <c r="U974">
        <f t="shared" si="78"/>
        <v>29.425254629633855</v>
      </c>
      <c r="V974">
        <f t="shared" si="79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 s="10">
        <f t="shared" si="75"/>
        <v>51.38</v>
      </c>
      <c r="Q975" s="11" t="s">
        <v>8317</v>
      </c>
      <c r="R975" s="11" t="s">
        <v>8319</v>
      </c>
      <c r="S975" s="15">
        <f t="shared" si="76"/>
        <v>42257.014965277776</v>
      </c>
      <c r="T975" s="15">
        <f t="shared" si="77"/>
        <v>42317.056631944448</v>
      </c>
      <c r="U975">
        <f t="shared" si="78"/>
        <v>60.041666666671517</v>
      </c>
      <c r="V975">
        <f t="shared" si="79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 s="10">
        <f t="shared" si="75"/>
        <v>93.33</v>
      </c>
      <c r="Q976" s="11" t="s">
        <v>8317</v>
      </c>
      <c r="R976" s="11" t="s">
        <v>8319</v>
      </c>
      <c r="S976" s="15">
        <f t="shared" si="76"/>
        <v>42424.749490740738</v>
      </c>
      <c r="T976" s="15">
        <f t="shared" si="77"/>
        <v>42454.707824074074</v>
      </c>
      <c r="U976">
        <f t="shared" si="78"/>
        <v>29.958333333335759</v>
      </c>
      <c r="V976">
        <f t="shared" si="79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 s="10">
        <f t="shared" si="75"/>
        <v>108.63</v>
      </c>
      <c r="Q977" s="11" t="s">
        <v>8317</v>
      </c>
      <c r="R977" s="11" t="s">
        <v>8319</v>
      </c>
      <c r="S977" s="15">
        <f t="shared" si="76"/>
        <v>42489.696585648147</v>
      </c>
      <c r="T977" s="15">
        <f t="shared" si="77"/>
        <v>42549.696585648147</v>
      </c>
      <c r="U977">
        <f t="shared" si="78"/>
        <v>60</v>
      </c>
      <c r="V977">
        <f t="shared" si="79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 s="10">
        <f t="shared" si="75"/>
        <v>160.5</v>
      </c>
      <c r="Q978" s="11" t="s">
        <v>8317</v>
      </c>
      <c r="R978" s="11" t="s">
        <v>8319</v>
      </c>
      <c r="S978" s="15">
        <f t="shared" si="76"/>
        <v>42185.058993055558</v>
      </c>
      <c r="T978" s="15">
        <f t="shared" si="77"/>
        <v>42230.058993055558</v>
      </c>
      <c r="U978">
        <f t="shared" si="78"/>
        <v>45</v>
      </c>
      <c r="V978">
        <f t="shared" si="79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 s="10">
        <f t="shared" si="75"/>
        <v>75.75</v>
      </c>
      <c r="Q979" s="11" t="s">
        <v>8317</v>
      </c>
      <c r="R979" s="11" t="s">
        <v>8319</v>
      </c>
      <c r="S979" s="15">
        <f t="shared" si="76"/>
        <v>42391.942094907412</v>
      </c>
      <c r="T979" s="15">
        <f t="shared" si="77"/>
        <v>42421.942094907412</v>
      </c>
      <c r="U979">
        <f t="shared" si="78"/>
        <v>30</v>
      </c>
      <c r="V979">
        <f t="shared" si="79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 s="10">
        <f t="shared" si="75"/>
        <v>790.84</v>
      </c>
      <c r="Q980" s="11" t="s">
        <v>8317</v>
      </c>
      <c r="R980" s="11" t="s">
        <v>8319</v>
      </c>
      <c r="S980" s="15">
        <f t="shared" si="76"/>
        <v>42395.309039351851</v>
      </c>
      <c r="T980" s="15">
        <f t="shared" si="77"/>
        <v>42425.309039351851</v>
      </c>
      <c r="U980">
        <f t="shared" si="78"/>
        <v>30</v>
      </c>
      <c r="V980">
        <f t="shared" si="79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 s="10">
        <f t="shared" si="75"/>
        <v>301.94</v>
      </c>
      <c r="Q981" s="11" t="s">
        <v>8317</v>
      </c>
      <c r="R981" s="11" t="s">
        <v>8319</v>
      </c>
      <c r="S981" s="15">
        <f t="shared" si="76"/>
        <v>42506.416990740734</v>
      </c>
      <c r="T981" s="15">
        <f t="shared" si="77"/>
        <v>42541.790972222225</v>
      </c>
      <c r="U981">
        <f t="shared" si="78"/>
        <v>35.373981481490773</v>
      </c>
      <c r="V981">
        <f t="shared" si="79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 s="10">
        <f t="shared" si="75"/>
        <v>47.94</v>
      </c>
      <c r="Q982" s="11" t="s">
        <v>8317</v>
      </c>
      <c r="R982" s="11" t="s">
        <v>8319</v>
      </c>
      <c r="S982" s="15">
        <f t="shared" si="76"/>
        <v>41928.904189814813</v>
      </c>
      <c r="T982" s="15">
        <f t="shared" si="77"/>
        <v>41973.945856481485</v>
      </c>
      <c r="U982">
        <f t="shared" si="78"/>
        <v>45.041666666671517</v>
      </c>
      <c r="V982">
        <f t="shared" si="79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 s="10">
        <f t="shared" si="75"/>
        <v>2.75</v>
      </c>
      <c r="Q983" s="11" t="s">
        <v>8317</v>
      </c>
      <c r="R983" s="11" t="s">
        <v>8319</v>
      </c>
      <c r="S983" s="15">
        <f t="shared" si="76"/>
        <v>41830.947013888886</v>
      </c>
      <c r="T983" s="15">
        <f t="shared" si="77"/>
        <v>41860.947013888886</v>
      </c>
      <c r="U983">
        <f t="shared" si="78"/>
        <v>30</v>
      </c>
      <c r="V983">
        <f t="shared" si="79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 s="10">
        <f t="shared" si="75"/>
        <v>1</v>
      </c>
      <c r="Q984" s="11" t="s">
        <v>8317</v>
      </c>
      <c r="R984" s="11" t="s">
        <v>8319</v>
      </c>
      <c r="S984" s="15">
        <f t="shared" si="76"/>
        <v>42615.753310185188</v>
      </c>
      <c r="T984" s="15">
        <f t="shared" si="77"/>
        <v>42645.753310185188</v>
      </c>
      <c r="U984">
        <f t="shared" si="78"/>
        <v>30</v>
      </c>
      <c r="V984">
        <f t="shared" si="79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 s="10">
        <f t="shared" si="75"/>
        <v>171.79</v>
      </c>
      <c r="Q985" s="11" t="s">
        <v>8317</v>
      </c>
      <c r="R985" s="11" t="s">
        <v>8319</v>
      </c>
      <c r="S985" s="15">
        <f t="shared" si="76"/>
        <v>42574.667650462965</v>
      </c>
      <c r="T985" s="15">
        <f t="shared" si="77"/>
        <v>42605.870833333334</v>
      </c>
      <c r="U985">
        <f t="shared" si="78"/>
        <v>31.203182870369346</v>
      </c>
      <c r="V985">
        <f t="shared" si="79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 s="10">
        <f t="shared" si="75"/>
        <v>35.33</v>
      </c>
      <c r="Q986" s="11" t="s">
        <v>8317</v>
      </c>
      <c r="R986" s="11" t="s">
        <v>8319</v>
      </c>
      <c r="S986" s="15">
        <f t="shared" si="76"/>
        <v>42061.11583333333</v>
      </c>
      <c r="T986" s="15">
        <f t="shared" si="77"/>
        <v>42091.074166666673</v>
      </c>
      <c r="U986">
        <f t="shared" si="78"/>
        <v>29.958333333343035</v>
      </c>
      <c r="V986">
        <f t="shared" si="79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 s="10">
        <f t="shared" si="75"/>
        <v>82.09</v>
      </c>
      <c r="Q987" s="11" t="s">
        <v>8317</v>
      </c>
      <c r="R987" s="11" t="s">
        <v>8319</v>
      </c>
      <c r="S987" s="15">
        <f t="shared" si="76"/>
        <v>42339.967708333337</v>
      </c>
      <c r="T987" s="15">
        <f t="shared" si="77"/>
        <v>42369.958333333328</v>
      </c>
      <c r="U987">
        <f t="shared" si="78"/>
        <v>29.990624999991269</v>
      </c>
      <c r="V987">
        <f t="shared" si="79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 s="10">
        <f t="shared" si="75"/>
        <v>110.87</v>
      </c>
      <c r="Q988" s="11" t="s">
        <v>8317</v>
      </c>
      <c r="R988" s="11" t="s">
        <v>8319</v>
      </c>
      <c r="S988" s="15">
        <f t="shared" si="76"/>
        <v>42324.767361111109</v>
      </c>
      <c r="T988" s="15">
        <f t="shared" si="77"/>
        <v>42379</v>
      </c>
      <c r="U988">
        <f t="shared" si="78"/>
        <v>54.232638888890506</v>
      </c>
      <c r="V988">
        <f t="shared" si="79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 s="10">
        <f t="shared" si="75"/>
        <v>161.22</v>
      </c>
      <c r="Q989" s="11" t="s">
        <v>8317</v>
      </c>
      <c r="R989" s="11" t="s">
        <v>8319</v>
      </c>
      <c r="S989" s="15">
        <f t="shared" si="76"/>
        <v>41773.294560185182</v>
      </c>
      <c r="T989" s="15">
        <f t="shared" si="77"/>
        <v>41813.294560185182</v>
      </c>
      <c r="U989">
        <f t="shared" si="78"/>
        <v>40</v>
      </c>
      <c r="V989">
        <f t="shared" si="79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 s="10">
        <f t="shared" si="75"/>
        <v>0</v>
      </c>
      <c r="Q990" s="11" t="s">
        <v>8317</v>
      </c>
      <c r="R990" s="11" t="s">
        <v>8319</v>
      </c>
      <c r="S990" s="15">
        <f t="shared" si="76"/>
        <v>42614.356770833328</v>
      </c>
      <c r="T990" s="15">
        <f t="shared" si="77"/>
        <v>42644.356770833328</v>
      </c>
      <c r="U990">
        <f t="shared" si="78"/>
        <v>30</v>
      </c>
      <c r="V990">
        <f t="shared" si="79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 s="10">
        <f t="shared" si="75"/>
        <v>52.41</v>
      </c>
      <c r="Q991" s="11" t="s">
        <v>8317</v>
      </c>
      <c r="R991" s="11" t="s">
        <v>8319</v>
      </c>
      <c r="S991" s="15">
        <f t="shared" si="76"/>
        <v>42611.933969907404</v>
      </c>
      <c r="T991" s="15">
        <f t="shared" si="77"/>
        <v>42641.933969907404</v>
      </c>
      <c r="U991">
        <f t="shared" si="78"/>
        <v>30</v>
      </c>
      <c r="V991">
        <f t="shared" si="79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 s="10">
        <f t="shared" si="75"/>
        <v>13</v>
      </c>
      <c r="Q992" s="11" t="s">
        <v>8317</v>
      </c>
      <c r="R992" s="11" t="s">
        <v>8319</v>
      </c>
      <c r="S992" s="15">
        <f t="shared" si="76"/>
        <v>41855.784305555557</v>
      </c>
      <c r="T992" s="15">
        <f t="shared" si="77"/>
        <v>41885.784305555557</v>
      </c>
      <c r="U992">
        <f t="shared" si="78"/>
        <v>30</v>
      </c>
      <c r="V992">
        <f t="shared" si="79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 s="10">
        <f t="shared" si="75"/>
        <v>30.29</v>
      </c>
      <c r="Q993" s="11" t="s">
        <v>8317</v>
      </c>
      <c r="R993" s="11" t="s">
        <v>8319</v>
      </c>
      <c r="S993" s="15">
        <f t="shared" si="76"/>
        <v>42538.75680555556</v>
      </c>
      <c r="T993" s="15">
        <f t="shared" si="77"/>
        <v>42563.785416666666</v>
      </c>
      <c r="U993">
        <f t="shared" si="78"/>
        <v>25.02861111110542</v>
      </c>
      <c r="V993">
        <f t="shared" si="79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 s="10">
        <f t="shared" si="75"/>
        <v>116.75</v>
      </c>
      <c r="Q994" s="11" t="s">
        <v>8317</v>
      </c>
      <c r="R994" s="11" t="s">
        <v>8319</v>
      </c>
      <c r="S994" s="15">
        <f t="shared" si="76"/>
        <v>42437.924988425926</v>
      </c>
      <c r="T994" s="15">
        <f t="shared" si="77"/>
        <v>42497.883321759262</v>
      </c>
      <c r="U994">
        <f t="shared" si="78"/>
        <v>59.958333333335759</v>
      </c>
      <c r="V994">
        <f t="shared" si="79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 s="10">
        <f t="shared" si="75"/>
        <v>89.6</v>
      </c>
      <c r="Q995" s="11" t="s">
        <v>8317</v>
      </c>
      <c r="R995" s="11" t="s">
        <v>8319</v>
      </c>
      <c r="S995" s="15">
        <f t="shared" si="76"/>
        <v>42652.964907407411</v>
      </c>
      <c r="T995" s="15">
        <f t="shared" si="77"/>
        <v>42686.208333333328</v>
      </c>
      <c r="U995">
        <f t="shared" si="78"/>
        <v>33.243425925917109</v>
      </c>
      <c r="V995">
        <f t="shared" si="79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 s="10">
        <f t="shared" si="75"/>
        <v>424.45</v>
      </c>
      <c r="Q996" s="11" t="s">
        <v>8317</v>
      </c>
      <c r="R996" s="11" t="s">
        <v>8319</v>
      </c>
      <c r="S996" s="15">
        <f t="shared" si="76"/>
        <v>41921.263078703705</v>
      </c>
      <c r="T996" s="15">
        <f t="shared" si="77"/>
        <v>41973.957638888889</v>
      </c>
      <c r="U996">
        <f t="shared" si="78"/>
        <v>52.694560185183946</v>
      </c>
      <c r="V996">
        <f t="shared" si="79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 s="10">
        <f t="shared" si="75"/>
        <v>80.67</v>
      </c>
      <c r="Q997" s="11" t="s">
        <v>8317</v>
      </c>
      <c r="R997" s="11" t="s">
        <v>8319</v>
      </c>
      <c r="S997" s="15">
        <f t="shared" si="76"/>
        <v>41947.940740740742</v>
      </c>
      <c r="T997" s="15">
        <f t="shared" si="77"/>
        <v>41972.666666666672</v>
      </c>
      <c r="U997">
        <f t="shared" si="78"/>
        <v>24.725925925929914</v>
      </c>
      <c r="V997">
        <f t="shared" si="79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 s="10">
        <f t="shared" si="75"/>
        <v>13</v>
      </c>
      <c r="Q998" s="11" t="s">
        <v>8317</v>
      </c>
      <c r="R998" s="11" t="s">
        <v>8319</v>
      </c>
      <c r="S998" s="15">
        <f t="shared" si="76"/>
        <v>41817.866435185184</v>
      </c>
      <c r="T998" s="15">
        <f t="shared" si="77"/>
        <v>41847.643750000003</v>
      </c>
      <c r="U998">
        <f t="shared" si="78"/>
        <v>29.777314814818965</v>
      </c>
      <c r="V998">
        <f t="shared" si="79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 s="10">
        <f t="shared" si="75"/>
        <v>8.1300000000000008</v>
      </c>
      <c r="Q999" s="11" t="s">
        <v>8317</v>
      </c>
      <c r="R999" s="11" t="s">
        <v>8319</v>
      </c>
      <c r="S999" s="15">
        <f t="shared" si="76"/>
        <v>41941.10297453704</v>
      </c>
      <c r="T999" s="15">
        <f t="shared" si="77"/>
        <v>41971.144641203704</v>
      </c>
      <c r="U999">
        <f t="shared" si="78"/>
        <v>30.041666666664241</v>
      </c>
      <c r="V999">
        <f t="shared" si="79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 s="10">
        <f t="shared" si="75"/>
        <v>153.43</v>
      </c>
      <c r="Q1000" s="11" t="s">
        <v>8317</v>
      </c>
      <c r="R1000" s="11" t="s">
        <v>8319</v>
      </c>
      <c r="S1000" s="15">
        <f t="shared" si="76"/>
        <v>42282.168993055559</v>
      </c>
      <c r="T1000" s="15">
        <f t="shared" si="77"/>
        <v>42327.210659722223</v>
      </c>
      <c r="U1000">
        <f t="shared" si="78"/>
        <v>45.041666666664241</v>
      </c>
      <c r="V1000">
        <f t="shared" si="79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 s="10">
        <f t="shared" si="75"/>
        <v>292.08</v>
      </c>
      <c r="Q1001" s="11" t="s">
        <v>8317</v>
      </c>
      <c r="R1001" s="11" t="s">
        <v>8319</v>
      </c>
      <c r="S1001" s="15">
        <f t="shared" si="76"/>
        <v>41926.29965277778</v>
      </c>
      <c r="T1001" s="15">
        <f t="shared" si="77"/>
        <v>41956.334722222222</v>
      </c>
      <c r="U1001">
        <f t="shared" si="78"/>
        <v>30.035069444442343</v>
      </c>
      <c r="V1001">
        <f t="shared" si="79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 s="10">
        <f t="shared" si="75"/>
        <v>3304</v>
      </c>
      <c r="Q1002" s="11" t="s">
        <v>8317</v>
      </c>
      <c r="R1002" s="11" t="s">
        <v>8319</v>
      </c>
      <c r="S1002" s="15">
        <f t="shared" si="76"/>
        <v>42749.059722222228</v>
      </c>
      <c r="T1002" s="15">
        <f t="shared" si="77"/>
        <v>42809.018055555556</v>
      </c>
      <c r="U1002">
        <f t="shared" si="78"/>
        <v>59.958333333328483</v>
      </c>
      <c r="V1002">
        <f t="shared" si="79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 s="10">
        <f t="shared" si="75"/>
        <v>1300</v>
      </c>
      <c r="Q1003" s="11" t="s">
        <v>8317</v>
      </c>
      <c r="R1003" s="11" t="s">
        <v>8319</v>
      </c>
      <c r="S1003" s="15">
        <f t="shared" si="76"/>
        <v>42720.720057870371</v>
      </c>
      <c r="T1003" s="15">
        <f t="shared" si="77"/>
        <v>42765.720057870371</v>
      </c>
      <c r="U1003">
        <f t="shared" si="78"/>
        <v>45</v>
      </c>
      <c r="V1003">
        <f t="shared" si="79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 s="10">
        <f t="shared" si="75"/>
        <v>134.55000000000001</v>
      </c>
      <c r="Q1004" s="11" t="s">
        <v>8317</v>
      </c>
      <c r="R1004" s="11" t="s">
        <v>8319</v>
      </c>
      <c r="S1004" s="15">
        <f t="shared" si="76"/>
        <v>42325.684189814812</v>
      </c>
      <c r="T1004" s="15">
        <f t="shared" si="77"/>
        <v>42355.249305555553</v>
      </c>
      <c r="U1004">
        <f t="shared" si="78"/>
        <v>29.565115740741021</v>
      </c>
      <c r="V1004">
        <f t="shared" si="79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 s="10">
        <f t="shared" si="75"/>
        <v>214.07</v>
      </c>
      <c r="Q1005" s="11" t="s">
        <v>8317</v>
      </c>
      <c r="R1005" s="11" t="s">
        <v>8319</v>
      </c>
      <c r="S1005" s="15">
        <f t="shared" si="76"/>
        <v>42780.709039351852</v>
      </c>
      <c r="T1005" s="15">
        <f t="shared" si="77"/>
        <v>42810.667372685188</v>
      </c>
      <c r="U1005">
        <f t="shared" si="78"/>
        <v>29.958333333335759</v>
      </c>
      <c r="V1005">
        <f t="shared" si="79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 s="10">
        <f t="shared" si="75"/>
        <v>216.34</v>
      </c>
      <c r="Q1006" s="11" t="s">
        <v>8317</v>
      </c>
      <c r="R1006" s="11" t="s">
        <v>8319</v>
      </c>
      <c r="S1006" s="15">
        <f t="shared" si="76"/>
        <v>42388.708645833336</v>
      </c>
      <c r="T1006" s="15">
        <f t="shared" si="77"/>
        <v>42418.708645833336</v>
      </c>
      <c r="U1006">
        <f t="shared" si="78"/>
        <v>30</v>
      </c>
      <c r="V1006">
        <f t="shared" si="79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 s="10">
        <f t="shared" si="75"/>
        <v>932.31</v>
      </c>
      <c r="Q1007" s="11" t="s">
        <v>8317</v>
      </c>
      <c r="R1007" s="11" t="s">
        <v>8319</v>
      </c>
      <c r="S1007" s="15">
        <f t="shared" si="76"/>
        <v>42276.624803240738</v>
      </c>
      <c r="T1007" s="15">
        <f t="shared" si="77"/>
        <v>42307.624803240738</v>
      </c>
      <c r="U1007">
        <f t="shared" si="78"/>
        <v>31</v>
      </c>
      <c r="V1007">
        <f t="shared" si="79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 s="10">
        <f t="shared" si="75"/>
        <v>29.25</v>
      </c>
      <c r="Q1008" s="11" t="s">
        <v>8317</v>
      </c>
      <c r="R1008" s="11" t="s">
        <v>8319</v>
      </c>
      <c r="S1008" s="15">
        <f t="shared" si="76"/>
        <v>41977.040185185186</v>
      </c>
      <c r="T1008" s="15">
        <f t="shared" si="77"/>
        <v>41985.299305555556</v>
      </c>
      <c r="U1008">
        <f t="shared" si="78"/>
        <v>8.2591203703705105</v>
      </c>
      <c r="V1008">
        <f t="shared" si="79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 s="10">
        <f t="shared" si="75"/>
        <v>174.95</v>
      </c>
      <c r="Q1009" s="11" t="s">
        <v>8317</v>
      </c>
      <c r="R1009" s="11" t="s">
        <v>8319</v>
      </c>
      <c r="S1009" s="15">
        <f t="shared" si="76"/>
        <v>42676.583599537036</v>
      </c>
      <c r="T1009" s="15">
        <f t="shared" si="77"/>
        <v>42718.6252662037</v>
      </c>
      <c r="U1009">
        <f t="shared" si="78"/>
        <v>42.041666666664241</v>
      </c>
      <c r="V1009">
        <f t="shared" si="79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 s="10">
        <f t="shared" si="75"/>
        <v>250</v>
      </c>
      <c r="Q1010" s="11" t="s">
        <v>8317</v>
      </c>
      <c r="R1010" s="11" t="s">
        <v>8319</v>
      </c>
      <c r="S1010" s="15">
        <f t="shared" si="76"/>
        <v>42702.809201388889</v>
      </c>
      <c r="T1010" s="15">
        <f t="shared" si="77"/>
        <v>42732.809201388889</v>
      </c>
      <c r="U1010">
        <f t="shared" si="78"/>
        <v>30</v>
      </c>
      <c r="V1010">
        <f t="shared" si="79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 s="10">
        <f t="shared" si="75"/>
        <v>65</v>
      </c>
      <c r="Q1011" s="11" t="s">
        <v>8317</v>
      </c>
      <c r="R1011" s="11" t="s">
        <v>8319</v>
      </c>
      <c r="S1011" s="15">
        <f t="shared" si="76"/>
        <v>42510.604699074072</v>
      </c>
      <c r="T1011" s="15">
        <f t="shared" si="77"/>
        <v>42540.604699074072</v>
      </c>
      <c r="U1011">
        <f t="shared" si="78"/>
        <v>30</v>
      </c>
      <c r="V1011">
        <f t="shared" si="79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 s="10">
        <f t="shared" si="75"/>
        <v>55</v>
      </c>
      <c r="Q1012" s="11" t="s">
        <v>8317</v>
      </c>
      <c r="R1012" s="11" t="s">
        <v>8319</v>
      </c>
      <c r="S1012" s="15">
        <f t="shared" si="76"/>
        <v>42561.829421296294</v>
      </c>
      <c r="T1012" s="15">
        <f t="shared" si="77"/>
        <v>42618.124305555553</v>
      </c>
      <c r="U1012">
        <f t="shared" si="78"/>
        <v>56.294884259259561</v>
      </c>
      <c r="V1012">
        <f t="shared" si="79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 s="10">
        <f t="shared" si="75"/>
        <v>75</v>
      </c>
      <c r="Q1013" s="11" t="s">
        <v>8317</v>
      </c>
      <c r="R1013" s="11" t="s">
        <v>8319</v>
      </c>
      <c r="S1013" s="15">
        <f t="shared" si="76"/>
        <v>41946.898090277777</v>
      </c>
      <c r="T1013" s="15">
        <f t="shared" si="77"/>
        <v>41991.898090277777</v>
      </c>
      <c r="U1013">
        <f t="shared" si="78"/>
        <v>45</v>
      </c>
      <c r="V1013">
        <f t="shared" si="79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 s="10">
        <f t="shared" si="75"/>
        <v>1389.36</v>
      </c>
      <c r="Q1014" s="11" t="s">
        <v>8317</v>
      </c>
      <c r="R1014" s="11" t="s">
        <v>8319</v>
      </c>
      <c r="S1014" s="15">
        <f t="shared" si="76"/>
        <v>42714.440416666665</v>
      </c>
      <c r="T1014" s="15">
        <f t="shared" si="77"/>
        <v>42759.440416666665</v>
      </c>
      <c r="U1014">
        <f t="shared" si="78"/>
        <v>45</v>
      </c>
      <c r="V1014">
        <f t="shared" si="79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 s="10">
        <f t="shared" si="75"/>
        <v>95.91</v>
      </c>
      <c r="Q1015" s="11" t="s">
        <v>8317</v>
      </c>
      <c r="R1015" s="11" t="s">
        <v>8319</v>
      </c>
      <c r="S1015" s="15">
        <f t="shared" si="76"/>
        <v>42339.833981481483</v>
      </c>
      <c r="T1015" s="15">
        <f t="shared" si="77"/>
        <v>42367.833333333328</v>
      </c>
      <c r="U1015">
        <f t="shared" si="78"/>
        <v>27.999351851845859</v>
      </c>
      <c r="V1015">
        <f t="shared" si="79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 s="10">
        <f t="shared" si="75"/>
        <v>191.25</v>
      </c>
      <c r="Q1016" s="11" t="s">
        <v>8317</v>
      </c>
      <c r="R1016" s="11" t="s">
        <v>8319</v>
      </c>
      <c r="S1016" s="15">
        <f t="shared" si="76"/>
        <v>41955.002488425926</v>
      </c>
      <c r="T1016" s="15">
        <f t="shared" si="77"/>
        <v>42005.002488425926</v>
      </c>
      <c r="U1016">
        <f t="shared" si="78"/>
        <v>50</v>
      </c>
      <c r="V1016">
        <f t="shared" si="79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 s="10">
        <f t="shared" si="75"/>
        <v>40</v>
      </c>
      <c r="Q1017" s="11" t="s">
        <v>8317</v>
      </c>
      <c r="R1017" s="11" t="s">
        <v>8319</v>
      </c>
      <c r="S1017" s="15">
        <f t="shared" si="76"/>
        <v>42303.878414351857</v>
      </c>
      <c r="T1017" s="15">
        <f t="shared" si="77"/>
        <v>42333.920081018514</v>
      </c>
      <c r="U1017">
        <f t="shared" si="78"/>
        <v>30.041666666656965</v>
      </c>
      <c r="V1017">
        <f t="shared" si="79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 s="10">
        <f t="shared" si="75"/>
        <v>74.790000000000006</v>
      </c>
      <c r="Q1018" s="11" t="s">
        <v>8317</v>
      </c>
      <c r="R1018" s="11" t="s">
        <v>8319</v>
      </c>
      <c r="S1018" s="15">
        <f t="shared" si="76"/>
        <v>42422.107129629629</v>
      </c>
      <c r="T1018" s="15">
        <f t="shared" si="77"/>
        <v>42467.065462962957</v>
      </c>
      <c r="U1018">
        <f t="shared" si="78"/>
        <v>44.958333333328483</v>
      </c>
      <c r="V1018">
        <f t="shared" si="79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 s="10">
        <f t="shared" si="75"/>
        <v>161.12</v>
      </c>
      <c r="Q1019" s="11" t="s">
        <v>8317</v>
      </c>
      <c r="R1019" s="11" t="s">
        <v>8319</v>
      </c>
      <c r="S1019" s="15">
        <f t="shared" si="76"/>
        <v>42289.675173611111</v>
      </c>
      <c r="T1019" s="15">
        <f t="shared" si="77"/>
        <v>42329.716840277775</v>
      </c>
      <c r="U1019">
        <f t="shared" si="78"/>
        <v>40.041666666664241</v>
      </c>
      <c r="V1019">
        <f t="shared" si="79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 s="10">
        <f t="shared" si="75"/>
        <v>88.71</v>
      </c>
      <c r="Q1020" s="11" t="s">
        <v>8317</v>
      </c>
      <c r="R1020" s="11" t="s">
        <v>8319</v>
      </c>
      <c r="S1020" s="15">
        <f t="shared" si="76"/>
        <v>42535.492280092592</v>
      </c>
      <c r="T1020" s="15">
        <f t="shared" si="77"/>
        <v>42565.492280092592</v>
      </c>
      <c r="U1020">
        <f t="shared" si="78"/>
        <v>30</v>
      </c>
      <c r="V1020">
        <f t="shared" si="79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 s="10">
        <f t="shared" si="75"/>
        <v>53.25</v>
      </c>
      <c r="Q1021" s="11" t="s">
        <v>8317</v>
      </c>
      <c r="R1021" s="11" t="s">
        <v>8319</v>
      </c>
      <c r="S1021" s="15">
        <f t="shared" si="76"/>
        <v>42009.973946759259</v>
      </c>
      <c r="T1021" s="15">
        <f t="shared" si="77"/>
        <v>42039.973946759259</v>
      </c>
      <c r="U1021">
        <f t="shared" si="78"/>
        <v>30</v>
      </c>
      <c r="V1021">
        <f t="shared" si="79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 s="10">
        <f t="shared" si="75"/>
        <v>106.2</v>
      </c>
      <c r="Q1022" s="11" t="s">
        <v>8323</v>
      </c>
      <c r="R1022" s="11" t="s">
        <v>8328</v>
      </c>
      <c r="S1022" s="15">
        <f t="shared" si="76"/>
        <v>42127.069548611107</v>
      </c>
      <c r="T1022" s="15">
        <f t="shared" si="77"/>
        <v>42157.032638888893</v>
      </c>
      <c r="U1022">
        <f t="shared" si="78"/>
        <v>29.96309027778625</v>
      </c>
      <c r="V1022">
        <f t="shared" si="79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 s="10">
        <f t="shared" si="75"/>
        <v>22.08</v>
      </c>
      <c r="Q1023" s="11" t="s">
        <v>8323</v>
      </c>
      <c r="R1023" s="11" t="s">
        <v>8328</v>
      </c>
      <c r="S1023" s="15">
        <f t="shared" si="76"/>
        <v>42271.251979166671</v>
      </c>
      <c r="T1023" s="15">
        <f t="shared" si="77"/>
        <v>42294.166666666672</v>
      </c>
      <c r="U1023">
        <f t="shared" si="78"/>
        <v>22.914687500000582</v>
      </c>
      <c r="V1023">
        <f t="shared" si="79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 s="10">
        <f t="shared" si="75"/>
        <v>31.05</v>
      </c>
      <c r="Q1024" s="11" t="s">
        <v>8323</v>
      </c>
      <c r="R1024" s="11" t="s">
        <v>8328</v>
      </c>
      <c r="S1024" s="15">
        <f t="shared" si="76"/>
        <v>42111.646724537044</v>
      </c>
      <c r="T1024" s="15">
        <f t="shared" si="77"/>
        <v>42141.646724537044</v>
      </c>
      <c r="U1024">
        <f t="shared" si="78"/>
        <v>30</v>
      </c>
      <c r="V1024">
        <f t="shared" si="79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 s="10">
        <f t="shared" si="75"/>
        <v>36.21</v>
      </c>
      <c r="Q1025" s="11" t="s">
        <v>8323</v>
      </c>
      <c r="R1025" s="11" t="s">
        <v>8328</v>
      </c>
      <c r="S1025" s="15">
        <f t="shared" si="76"/>
        <v>42145.919687500005</v>
      </c>
      <c r="T1025" s="15">
        <f t="shared" si="77"/>
        <v>42175.919687500005</v>
      </c>
      <c r="U1025">
        <f t="shared" si="78"/>
        <v>30</v>
      </c>
      <c r="V1025">
        <f t="shared" si="79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 s="10">
        <f t="shared" si="75"/>
        <v>388.98</v>
      </c>
      <c r="Q1026" s="11" t="s">
        <v>8323</v>
      </c>
      <c r="R1026" s="11" t="s">
        <v>8328</v>
      </c>
      <c r="S1026" s="15">
        <f t="shared" si="76"/>
        <v>42370.580590277779</v>
      </c>
      <c r="T1026" s="15">
        <f t="shared" si="77"/>
        <v>42400.580590277779</v>
      </c>
      <c r="U1026">
        <f t="shared" si="78"/>
        <v>30</v>
      </c>
      <c r="V1026">
        <f t="shared" si="79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 s="10">
        <f t="shared" ref="P1027:P1090" si="80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81">(((J1027/60)/60)/24)+DATE(1970,1,1)</f>
        <v>42049.833761574075</v>
      </c>
      <c r="T1027" s="15">
        <f t="shared" ref="T1027:T1090" si="82">(((I1027/60)/60)/24)+DATE(1970,1,1)</f>
        <v>42079.792094907403</v>
      </c>
      <c r="U1027">
        <f t="shared" ref="U1027:U1090" si="83">T1027-S1027</f>
        <v>29.958333333328483</v>
      </c>
      <c r="V1027">
        <f t="shared" ref="V1027:V1090" si="84">YEAR((((J1027/60)/60)/24)+DATE(1970,1,1))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 s="10">
        <f t="shared" si="80"/>
        <v>57.38</v>
      </c>
      <c r="Q1028" s="11" t="s">
        <v>8323</v>
      </c>
      <c r="R1028" s="11" t="s">
        <v>8328</v>
      </c>
      <c r="S1028" s="15">
        <f t="shared" si="81"/>
        <v>42426.407592592594</v>
      </c>
      <c r="T1028" s="15">
        <f t="shared" si="82"/>
        <v>42460.365925925929</v>
      </c>
      <c r="U1028">
        <f t="shared" si="83"/>
        <v>33.958333333335759</v>
      </c>
      <c r="V1028">
        <f t="shared" si="84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 s="10">
        <f t="shared" si="80"/>
        <v>69.67</v>
      </c>
      <c r="Q1029" s="11" t="s">
        <v>8323</v>
      </c>
      <c r="R1029" s="11" t="s">
        <v>8328</v>
      </c>
      <c r="S1029" s="15">
        <f t="shared" si="81"/>
        <v>41905.034108796295</v>
      </c>
      <c r="T1029" s="15">
        <f t="shared" si="82"/>
        <v>41935.034108796295</v>
      </c>
      <c r="U1029">
        <f t="shared" si="83"/>
        <v>30</v>
      </c>
      <c r="V1029">
        <f t="shared" si="84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 s="10">
        <f t="shared" si="80"/>
        <v>45.99</v>
      </c>
      <c r="Q1030" s="11" t="s">
        <v>8323</v>
      </c>
      <c r="R1030" s="11" t="s">
        <v>8328</v>
      </c>
      <c r="S1030" s="15">
        <f t="shared" si="81"/>
        <v>42755.627372685187</v>
      </c>
      <c r="T1030" s="15">
        <f t="shared" si="82"/>
        <v>42800.833333333328</v>
      </c>
      <c r="U1030">
        <f t="shared" si="83"/>
        <v>45.205960648141627</v>
      </c>
      <c r="V1030">
        <f t="shared" si="84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 s="10">
        <f t="shared" si="80"/>
        <v>79.260000000000005</v>
      </c>
      <c r="Q1031" s="11" t="s">
        <v>8323</v>
      </c>
      <c r="R1031" s="11" t="s">
        <v>8328</v>
      </c>
      <c r="S1031" s="15">
        <f t="shared" si="81"/>
        <v>42044.711886574078</v>
      </c>
      <c r="T1031" s="15">
        <f t="shared" si="82"/>
        <v>42098.915972222225</v>
      </c>
      <c r="U1031">
        <f t="shared" si="83"/>
        <v>54.204085648147156</v>
      </c>
      <c r="V1031">
        <f t="shared" si="84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 s="10">
        <f t="shared" si="80"/>
        <v>43.03</v>
      </c>
      <c r="Q1032" s="11" t="s">
        <v>8323</v>
      </c>
      <c r="R1032" s="11" t="s">
        <v>8328</v>
      </c>
      <c r="S1032" s="15">
        <f t="shared" si="81"/>
        <v>42611.483206018514</v>
      </c>
      <c r="T1032" s="15">
        <f t="shared" si="82"/>
        <v>42625.483206018514</v>
      </c>
      <c r="U1032">
        <f t="shared" si="83"/>
        <v>14</v>
      </c>
      <c r="V1032">
        <f t="shared" si="84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 s="10">
        <f t="shared" si="80"/>
        <v>108.48</v>
      </c>
      <c r="Q1033" s="11" t="s">
        <v>8323</v>
      </c>
      <c r="R1033" s="11" t="s">
        <v>8328</v>
      </c>
      <c r="S1033" s="15">
        <f t="shared" si="81"/>
        <v>42324.764004629629</v>
      </c>
      <c r="T1033" s="15">
        <f t="shared" si="82"/>
        <v>42354.764004629629</v>
      </c>
      <c r="U1033">
        <f t="shared" si="83"/>
        <v>30</v>
      </c>
      <c r="V1033">
        <f t="shared" si="84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 s="10">
        <f t="shared" si="80"/>
        <v>61.03</v>
      </c>
      <c r="Q1034" s="11" t="s">
        <v>8323</v>
      </c>
      <c r="R1034" s="11" t="s">
        <v>8328</v>
      </c>
      <c r="S1034" s="15">
        <f t="shared" si="81"/>
        <v>42514.666956018518</v>
      </c>
      <c r="T1034" s="15">
        <f t="shared" si="82"/>
        <v>42544.666956018518</v>
      </c>
      <c r="U1034">
        <f t="shared" si="83"/>
        <v>30</v>
      </c>
      <c r="V1034">
        <f t="shared" si="84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 s="10">
        <f t="shared" si="80"/>
        <v>50.59</v>
      </c>
      <c r="Q1035" s="11" t="s">
        <v>8323</v>
      </c>
      <c r="R1035" s="11" t="s">
        <v>8328</v>
      </c>
      <c r="S1035" s="15">
        <f t="shared" si="81"/>
        <v>42688.732407407413</v>
      </c>
      <c r="T1035" s="15">
        <f t="shared" si="82"/>
        <v>42716.732407407413</v>
      </c>
      <c r="U1035">
        <f t="shared" si="83"/>
        <v>28</v>
      </c>
      <c r="V1035">
        <f t="shared" si="84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 s="10">
        <f t="shared" si="80"/>
        <v>39.159999999999997</v>
      </c>
      <c r="Q1036" s="11" t="s">
        <v>8323</v>
      </c>
      <c r="R1036" s="11" t="s">
        <v>8328</v>
      </c>
      <c r="S1036" s="15">
        <f t="shared" si="81"/>
        <v>42555.166712962964</v>
      </c>
      <c r="T1036" s="15">
        <f t="shared" si="82"/>
        <v>42587.165972222225</v>
      </c>
      <c r="U1036">
        <f t="shared" si="83"/>
        <v>31.999259259260725</v>
      </c>
      <c r="V1036">
        <f t="shared" si="84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 s="10">
        <f t="shared" si="80"/>
        <v>65.16</v>
      </c>
      <c r="Q1037" s="11" t="s">
        <v>8323</v>
      </c>
      <c r="R1037" s="11" t="s">
        <v>8328</v>
      </c>
      <c r="S1037" s="15">
        <f t="shared" si="81"/>
        <v>42016.641435185185</v>
      </c>
      <c r="T1037" s="15">
        <f t="shared" si="82"/>
        <v>42046.641435185185</v>
      </c>
      <c r="U1037">
        <f t="shared" si="83"/>
        <v>30</v>
      </c>
      <c r="V1037">
        <f t="shared" si="84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 s="10">
        <f t="shared" si="80"/>
        <v>23.96</v>
      </c>
      <c r="Q1038" s="11" t="s">
        <v>8323</v>
      </c>
      <c r="R1038" s="11" t="s">
        <v>8328</v>
      </c>
      <c r="S1038" s="15">
        <f t="shared" si="81"/>
        <v>41249.448958333334</v>
      </c>
      <c r="T1038" s="15">
        <f t="shared" si="82"/>
        <v>41281.333333333336</v>
      </c>
      <c r="U1038">
        <f t="shared" si="83"/>
        <v>31.884375000001455</v>
      </c>
      <c r="V1038">
        <f t="shared" si="84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 s="10">
        <f t="shared" si="80"/>
        <v>48.62</v>
      </c>
      <c r="Q1039" s="11" t="s">
        <v>8323</v>
      </c>
      <c r="R1039" s="11" t="s">
        <v>8328</v>
      </c>
      <c r="S1039" s="15">
        <f t="shared" si="81"/>
        <v>42119.822476851856</v>
      </c>
      <c r="T1039" s="15">
        <f t="shared" si="82"/>
        <v>42142.208333333328</v>
      </c>
      <c r="U1039">
        <f t="shared" si="83"/>
        <v>22.385856481472729</v>
      </c>
      <c r="V1039">
        <f t="shared" si="84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 s="10">
        <f t="shared" si="80"/>
        <v>35.74</v>
      </c>
      <c r="Q1040" s="11" t="s">
        <v>8323</v>
      </c>
      <c r="R1040" s="11" t="s">
        <v>8328</v>
      </c>
      <c r="S1040" s="15">
        <f t="shared" si="81"/>
        <v>42418.231747685189</v>
      </c>
      <c r="T1040" s="15">
        <f t="shared" si="82"/>
        <v>42448.190081018518</v>
      </c>
      <c r="U1040">
        <f t="shared" si="83"/>
        <v>29.958333333328483</v>
      </c>
      <c r="V1040">
        <f t="shared" si="84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 s="10">
        <f t="shared" si="80"/>
        <v>21.37</v>
      </c>
      <c r="Q1041" s="11" t="s">
        <v>8323</v>
      </c>
      <c r="R1041" s="11" t="s">
        <v>8328</v>
      </c>
      <c r="S1041" s="15">
        <f t="shared" si="81"/>
        <v>42692.109328703707</v>
      </c>
      <c r="T1041" s="15">
        <f t="shared" si="82"/>
        <v>42717.332638888889</v>
      </c>
      <c r="U1041">
        <f t="shared" si="83"/>
        <v>25.223310185181617</v>
      </c>
      <c r="V1041">
        <f t="shared" si="84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 s="10">
        <f t="shared" si="80"/>
        <v>250</v>
      </c>
      <c r="Q1042" s="11" t="s">
        <v>8329</v>
      </c>
      <c r="R1042" s="11" t="s">
        <v>8330</v>
      </c>
      <c r="S1042" s="15">
        <f t="shared" si="81"/>
        <v>42579.708437499998</v>
      </c>
      <c r="T1042" s="15">
        <f t="shared" si="82"/>
        <v>42609.708437499998</v>
      </c>
      <c r="U1042">
        <f t="shared" si="83"/>
        <v>30</v>
      </c>
      <c r="V1042">
        <f t="shared" si="84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 s="10">
        <f t="shared" si="80"/>
        <v>0</v>
      </c>
      <c r="Q1043" s="11" t="s">
        <v>8329</v>
      </c>
      <c r="R1043" s="11" t="s">
        <v>8330</v>
      </c>
      <c r="S1043" s="15">
        <f t="shared" si="81"/>
        <v>41831.060092592597</v>
      </c>
      <c r="T1043" s="15">
        <f t="shared" si="82"/>
        <v>41851.060092592597</v>
      </c>
      <c r="U1043">
        <f t="shared" si="83"/>
        <v>20</v>
      </c>
      <c r="V1043">
        <f t="shared" si="84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 s="10">
        <f t="shared" si="80"/>
        <v>10</v>
      </c>
      <c r="Q1044" s="11" t="s">
        <v>8329</v>
      </c>
      <c r="R1044" s="11" t="s">
        <v>8330</v>
      </c>
      <c r="S1044" s="15">
        <f t="shared" si="81"/>
        <v>41851.696157407408</v>
      </c>
      <c r="T1044" s="15">
        <f t="shared" si="82"/>
        <v>41894.416666666664</v>
      </c>
      <c r="U1044">
        <f t="shared" si="83"/>
        <v>42.720509259255778</v>
      </c>
      <c r="V1044">
        <f t="shared" si="84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 s="10">
        <f t="shared" si="80"/>
        <v>29.24</v>
      </c>
      <c r="Q1045" s="11" t="s">
        <v>8329</v>
      </c>
      <c r="R1045" s="11" t="s">
        <v>8330</v>
      </c>
      <c r="S1045" s="15">
        <f t="shared" si="81"/>
        <v>42114.252951388888</v>
      </c>
      <c r="T1045" s="15">
        <f t="shared" si="82"/>
        <v>42144.252951388888</v>
      </c>
      <c r="U1045">
        <f t="shared" si="83"/>
        <v>30</v>
      </c>
      <c r="V1045">
        <f t="shared" si="84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 s="10">
        <f t="shared" si="80"/>
        <v>3</v>
      </c>
      <c r="Q1046" s="11" t="s">
        <v>8329</v>
      </c>
      <c r="R1046" s="11" t="s">
        <v>8330</v>
      </c>
      <c r="S1046" s="15">
        <f t="shared" si="81"/>
        <v>42011.925937499997</v>
      </c>
      <c r="T1046" s="15">
        <f t="shared" si="82"/>
        <v>42068.852083333331</v>
      </c>
      <c r="U1046">
        <f t="shared" si="83"/>
        <v>56.926145833334886</v>
      </c>
      <c r="V1046">
        <f t="shared" si="84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 s="10">
        <f t="shared" si="80"/>
        <v>33.25</v>
      </c>
      <c r="Q1047" s="11" t="s">
        <v>8329</v>
      </c>
      <c r="R1047" s="11" t="s">
        <v>8330</v>
      </c>
      <c r="S1047" s="15">
        <f t="shared" si="81"/>
        <v>41844.874421296299</v>
      </c>
      <c r="T1047" s="15">
        <f t="shared" si="82"/>
        <v>41874.874421296299</v>
      </c>
      <c r="U1047">
        <f t="shared" si="83"/>
        <v>30</v>
      </c>
      <c r="V1047">
        <f t="shared" si="84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 s="10">
        <f t="shared" si="80"/>
        <v>0</v>
      </c>
      <c r="Q1048" s="11" t="s">
        <v>8329</v>
      </c>
      <c r="R1048" s="11" t="s">
        <v>8330</v>
      </c>
      <c r="S1048" s="15">
        <f t="shared" si="81"/>
        <v>42319.851388888885</v>
      </c>
      <c r="T1048" s="15">
        <f t="shared" si="82"/>
        <v>42364.851388888885</v>
      </c>
      <c r="U1048">
        <f t="shared" si="83"/>
        <v>45</v>
      </c>
      <c r="V1048">
        <f t="shared" si="84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 s="10">
        <f t="shared" si="80"/>
        <v>1</v>
      </c>
      <c r="Q1049" s="11" t="s">
        <v>8329</v>
      </c>
      <c r="R1049" s="11" t="s">
        <v>8330</v>
      </c>
      <c r="S1049" s="15">
        <f t="shared" si="81"/>
        <v>41918.818460648145</v>
      </c>
      <c r="T1049" s="15">
        <f t="shared" si="82"/>
        <v>41948.860127314816</v>
      </c>
      <c r="U1049">
        <f t="shared" si="83"/>
        <v>30.041666666671517</v>
      </c>
      <c r="V1049">
        <f t="shared" si="84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 s="10">
        <f t="shared" si="80"/>
        <v>53</v>
      </c>
      <c r="Q1050" s="11" t="s">
        <v>8329</v>
      </c>
      <c r="R1050" s="11" t="s">
        <v>8330</v>
      </c>
      <c r="S1050" s="15">
        <f t="shared" si="81"/>
        <v>42598.053113425922</v>
      </c>
      <c r="T1050" s="15">
        <f t="shared" si="82"/>
        <v>42638.053113425922</v>
      </c>
      <c r="U1050">
        <f t="shared" si="83"/>
        <v>40</v>
      </c>
      <c r="V1050">
        <f t="shared" si="84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 s="10">
        <f t="shared" si="80"/>
        <v>0</v>
      </c>
      <c r="Q1051" s="11" t="s">
        <v>8329</v>
      </c>
      <c r="R1051" s="11" t="s">
        <v>8330</v>
      </c>
      <c r="S1051" s="15">
        <f t="shared" si="81"/>
        <v>42382.431076388893</v>
      </c>
      <c r="T1051" s="15">
        <f t="shared" si="82"/>
        <v>42412.431076388893</v>
      </c>
      <c r="U1051">
        <f t="shared" si="83"/>
        <v>30</v>
      </c>
      <c r="V1051">
        <f t="shared" si="84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 s="10">
        <f t="shared" si="80"/>
        <v>0</v>
      </c>
      <c r="Q1052" s="11" t="s">
        <v>8329</v>
      </c>
      <c r="R1052" s="11" t="s">
        <v>8330</v>
      </c>
      <c r="S1052" s="15">
        <f t="shared" si="81"/>
        <v>42231.7971875</v>
      </c>
      <c r="T1052" s="15">
        <f t="shared" si="82"/>
        <v>42261.7971875</v>
      </c>
      <c r="U1052">
        <f t="shared" si="83"/>
        <v>30</v>
      </c>
      <c r="V1052">
        <f t="shared" si="84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 s="10">
        <f t="shared" si="80"/>
        <v>0</v>
      </c>
      <c r="Q1053" s="11" t="s">
        <v>8329</v>
      </c>
      <c r="R1053" s="11" t="s">
        <v>8330</v>
      </c>
      <c r="S1053" s="15">
        <f t="shared" si="81"/>
        <v>41850.014178240745</v>
      </c>
      <c r="T1053" s="15">
        <f t="shared" si="82"/>
        <v>41878.014178240745</v>
      </c>
      <c r="U1053">
        <f t="shared" si="83"/>
        <v>28</v>
      </c>
      <c r="V1053">
        <f t="shared" si="84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 s="10">
        <f t="shared" si="80"/>
        <v>0</v>
      </c>
      <c r="Q1054" s="11" t="s">
        <v>8329</v>
      </c>
      <c r="R1054" s="11" t="s">
        <v>8330</v>
      </c>
      <c r="S1054" s="15">
        <f t="shared" si="81"/>
        <v>42483.797395833331</v>
      </c>
      <c r="T1054" s="15">
        <f t="shared" si="82"/>
        <v>42527.839583333334</v>
      </c>
      <c r="U1054">
        <f t="shared" si="83"/>
        <v>44.04218750000291</v>
      </c>
      <c r="V1054">
        <f t="shared" si="84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 s="10">
        <f t="shared" si="80"/>
        <v>15</v>
      </c>
      <c r="Q1055" s="11" t="s">
        <v>8329</v>
      </c>
      <c r="R1055" s="11" t="s">
        <v>8330</v>
      </c>
      <c r="S1055" s="15">
        <f t="shared" si="81"/>
        <v>42775.172824074078</v>
      </c>
      <c r="T1055" s="15">
        <f t="shared" si="82"/>
        <v>42800.172824074078</v>
      </c>
      <c r="U1055">
        <f t="shared" si="83"/>
        <v>25</v>
      </c>
      <c r="V1055">
        <f t="shared" si="84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 s="10">
        <f t="shared" si="80"/>
        <v>0</v>
      </c>
      <c r="Q1056" s="11" t="s">
        <v>8329</v>
      </c>
      <c r="R1056" s="11" t="s">
        <v>8330</v>
      </c>
      <c r="S1056" s="15">
        <f t="shared" si="81"/>
        <v>41831.851840277777</v>
      </c>
      <c r="T1056" s="15">
        <f t="shared" si="82"/>
        <v>41861.916666666664</v>
      </c>
      <c r="U1056">
        <f t="shared" si="83"/>
        <v>30.064826388887013</v>
      </c>
      <c r="V1056">
        <f t="shared" si="84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 s="10">
        <f t="shared" si="80"/>
        <v>0</v>
      </c>
      <c r="Q1057" s="11" t="s">
        <v>8329</v>
      </c>
      <c r="R1057" s="11" t="s">
        <v>8330</v>
      </c>
      <c r="S1057" s="15">
        <f t="shared" si="81"/>
        <v>42406.992418981477</v>
      </c>
      <c r="T1057" s="15">
        <f t="shared" si="82"/>
        <v>42436.992418981477</v>
      </c>
      <c r="U1057">
        <f t="shared" si="83"/>
        <v>30</v>
      </c>
      <c r="V1057">
        <f t="shared" si="84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 s="10">
        <f t="shared" si="80"/>
        <v>0</v>
      </c>
      <c r="Q1058" s="11" t="s">
        <v>8329</v>
      </c>
      <c r="R1058" s="11" t="s">
        <v>8330</v>
      </c>
      <c r="S1058" s="15">
        <f t="shared" si="81"/>
        <v>42058.719641203701</v>
      </c>
      <c r="T1058" s="15">
        <f t="shared" si="82"/>
        <v>42118.677974537044</v>
      </c>
      <c r="U1058">
        <f t="shared" si="83"/>
        <v>59.958333333343035</v>
      </c>
      <c r="V1058">
        <f t="shared" si="84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 s="10">
        <f t="shared" si="80"/>
        <v>0</v>
      </c>
      <c r="Q1059" s="11" t="s">
        <v>8329</v>
      </c>
      <c r="R1059" s="11" t="s">
        <v>8330</v>
      </c>
      <c r="S1059" s="15">
        <f t="shared" si="81"/>
        <v>42678.871331018512</v>
      </c>
      <c r="T1059" s="15">
        <f t="shared" si="82"/>
        <v>42708.912997685184</v>
      </c>
      <c r="U1059">
        <f t="shared" si="83"/>
        <v>30.041666666671517</v>
      </c>
      <c r="V1059">
        <f t="shared" si="84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 s="10">
        <f t="shared" si="80"/>
        <v>0</v>
      </c>
      <c r="Q1060" s="11" t="s">
        <v>8329</v>
      </c>
      <c r="R1060" s="11" t="s">
        <v>8330</v>
      </c>
      <c r="S1060" s="15">
        <f t="shared" si="81"/>
        <v>42047.900960648149</v>
      </c>
      <c r="T1060" s="15">
        <f t="shared" si="82"/>
        <v>42089</v>
      </c>
      <c r="U1060">
        <f t="shared" si="83"/>
        <v>41.099039351851388</v>
      </c>
      <c r="V1060">
        <f t="shared" si="84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 s="10">
        <f t="shared" si="80"/>
        <v>0</v>
      </c>
      <c r="Q1061" s="11" t="s">
        <v>8329</v>
      </c>
      <c r="R1061" s="11" t="s">
        <v>8330</v>
      </c>
      <c r="S1061" s="15">
        <f t="shared" si="81"/>
        <v>42046.79</v>
      </c>
      <c r="T1061" s="15">
        <f t="shared" si="82"/>
        <v>42076.748333333337</v>
      </c>
      <c r="U1061">
        <f t="shared" si="83"/>
        <v>29.958333333335759</v>
      </c>
      <c r="V1061">
        <f t="shared" si="84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 s="10">
        <f t="shared" si="80"/>
        <v>50</v>
      </c>
      <c r="Q1062" s="11" t="s">
        <v>8329</v>
      </c>
      <c r="R1062" s="11" t="s">
        <v>8330</v>
      </c>
      <c r="S1062" s="15">
        <f t="shared" si="81"/>
        <v>42079.913113425922</v>
      </c>
      <c r="T1062" s="15">
        <f t="shared" si="82"/>
        <v>42109.913113425922</v>
      </c>
      <c r="U1062">
        <f t="shared" si="83"/>
        <v>30</v>
      </c>
      <c r="V1062">
        <f t="shared" si="84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 s="10">
        <f t="shared" si="80"/>
        <v>0</v>
      </c>
      <c r="Q1063" s="11" t="s">
        <v>8329</v>
      </c>
      <c r="R1063" s="11" t="s">
        <v>8330</v>
      </c>
      <c r="S1063" s="15">
        <f t="shared" si="81"/>
        <v>42432.276712962965</v>
      </c>
      <c r="T1063" s="15">
        <f t="shared" si="82"/>
        <v>42492.041666666672</v>
      </c>
      <c r="U1063">
        <f t="shared" si="83"/>
        <v>59.764953703706851</v>
      </c>
      <c r="V1063">
        <f t="shared" si="84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 s="10">
        <f t="shared" si="80"/>
        <v>47.5</v>
      </c>
      <c r="Q1064" s="11" t="s">
        <v>8329</v>
      </c>
      <c r="R1064" s="11" t="s">
        <v>8330</v>
      </c>
      <c r="S1064" s="15">
        <f t="shared" si="81"/>
        <v>42556.807187500002</v>
      </c>
      <c r="T1064" s="15">
        <f t="shared" si="82"/>
        <v>42563.807187500002</v>
      </c>
      <c r="U1064">
        <f t="shared" si="83"/>
        <v>7</v>
      </c>
      <c r="V1064">
        <f t="shared" si="84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 s="10">
        <f t="shared" si="80"/>
        <v>0</v>
      </c>
      <c r="Q1065" s="11" t="s">
        <v>8329</v>
      </c>
      <c r="R1065" s="11" t="s">
        <v>8330</v>
      </c>
      <c r="S1065" s="15">
        <f t="shared" si="81"/>
        <v>42583.030810185184</v>
      </c>
      <c r="T1065" s="15">
        <f t="shared" si="82"/>
        <v>42613.030810185184</v>
      </c>
      <c r="U1065">
        <f t="shared" si="83"/>
        <v>30</v>
      </c>
      <c r="V1065">
        <f t="shared" si="84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 s="10">
        <f t="shared" si="80"/>
        <v>65.67</v>
      </c>
      <c r="Q1066" s="11" t="s">
        <v>8331</v>
      </c>
      <c r="R1066" s="11" t="s">
        <v>8332</v>
      </c>
      <c r="S1066" s="15">
        <f t="shared" si="81"/>
        <v>41417.228043981479</v>
      </c>
      <c r="T1066" s="15">
        <f t="shared" si="82"/>
        <v>41462.228043981479</v>
      </c>
      <c r="U1066">
        <f t="shared" si="83"/>
        <v>45</v>
      </c>
      <c r="V1066">
        <f t="shared" si="84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 s="10">
        <f t="shared" si="80"/>
        <v>16.2</v>
      </c>
      <c r="Q1067" s="11" t="s">
        <v>8331</v>
      </c>
      <c r="R1067" s="11" t="s">
        <v>8332</v>
      </c>
      <c r="S1067" s="15">
        <f t="shared" si="81"/>
        <v>41661.381041666667</v>
      </c>
      <c r="T1067" s="15">
        <f t="shared" si="82"/>
        <v>41689.381041666667</v>
      </c>
      <c r="U1067">
        <f t="shared" si="83"/>
        <v>28</v>
      </c>
      <c r="V1067">
        <f t="shared" si="84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 s="10">
        <f t="shared" si="80"/>
        <v>34.130000000000003</v>
      </c>
      <c r="Q1068" s="11" t="s">
        <v>8331</v>
      </c>
      <c r="R1068" s="11" t="s">
        <v>8332</v>
      </c>
      <c r="S1068" s="15">
        <f t="shared" si="81"/>
        <v>41445.962754629632</v>
      </c>
      <c r="T1068" s="15">
        <f t="shared" si="82"/>
        <v>41490.962754629632</v>
      </c>
      <c r="U1068">
        <f t="shared" si="83"/>
        <v>45</v>
      </c>
      <c r="V1068">
        <f t="shared" si="84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 s="10">
        <f t="shared" si="80"/>
        <v>13</v>
      </c>
      <c r="Q1069" s="11" t="s">
        <v>8331</v>
      </c>
      <c r="R1069" s="11" t="s">
        <v>8332</v>
      </c>
      <c r="S1069" s="15">
        <f t="shared" si="81"/>
        <v>41599.855682870373</v>
      </c>
      <c r="T1069" s="15">
        <f t="shared" si="82"/>
        <v>41629.855682870373</v>
      </c>
      <c r="U1069">
        <f t="shared" si="83"/>
        <v>30</v>
      </c>
      <c r="V1069">
        <f t="shared" si="84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 s="10">
        <f t="shared" si="80"/>
        <v>11.25</v>
      </c>
      <c r="Q1070" s="11" t="s">
        <v>8331</v>
      </c>
      <c r="R1070" s="11" t="s">
        <v>8332</v>
      </c>
      <c r="S1070" s="15">
        <f t="shared" si="81"/>
        <v>42440.371111111104</v>
      </c>
      <c r="T1070" s="15">
        <f t="shared" si="82"/>
        <v>42470.329444444447</v>
      </c>
      <c r="U1070">
        <f t="shared" si="83"/>
        <v>29.958333333343035</v>
      </c>
      <c r="V1070">
        <f t="shared" si="84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 s="10">
        <f t="shared" si="80"/>
        <v>40.479999999999997</v>
      </c>
      <c r="Q1071" s="11" t="s">
        <v>8331</v>
      </c>
      <c r="R1071" s="11" t="s">
        <v>8332</v>
      </c>
      <c r="S1071" s="15">
        <f t="shared" si="81"/>
        <v>41572.229849537034</v>
      </c>
      <c r="T1071" s="15">
        <f t="shared" si="82"/>
        <v>41604.271516203706</v>
      </c>
      <c r="U1071">
        <f t="shared" si="83"/>
        <v>32.041666666671517</v>
      </c>
      <c r="V1071">
        <f t="shared" si="84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 s="10">
        <f t="shared" si="80"/>
        <v>35</v>
      </c>
      <c r="Q1072" s="11" t="s">
        <v>8331</v>
      </c>
      <c r="R1072" s="11" t="s">
        <v>8332</v>
      </c>
      <c r="S1072" s="15">
        <f t="shared" si="81"/>
        <v>41163.011828703704</v>
      </c>
      <c r="T1072" s="15">
        <f t="shared" si="82"/>
        <v>41183.011828703704</v>
      </c>
      <c r="U1072">
        <f t="shared" si="83"/>
        <v>20</v>
      </c>
      <c r="V1072">
        <f t="shared" si="84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 s="10">
        <f t="shared" si="80"/>
        <v>0</v>
      </c>
      <c r="Q1073" s="11" t="s">
        <v>8331</v>
      </c>
      <c r="R1073" s="11" t="s">
        <v>8332</v>
      </c>
      <c r="S1073" s="15">
        <f t="shared" si="81"/>
        <v>42295.753391203703</v>
      </c>
      <c r="T1073" s="15">
        <f t="shared" si="82"/>
        <v>42325.795057870375</v>
      </c>
      <c r="U1073">
        <f t="shared" si="83"/>
        <v>30.041666666671517</v>
      </c>
      <c r="V1073">
        <f t="shared" si="84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 s="10">
        <f t="shared" si="80"/>
        <v>12.75</v>
      </c>
      <c r="Q1074" s="11" t="s">
        <v>8331</v>
      </c>
      <c r="R1074" s="11" t="s">
        <v>8332</v>
      </c>
      <c r="S1074" s="15">
        <f t="shared" si="81"/>
        <v>41645.832141203704</v>
      </c>
      <c r="T1074" s="15">
        <f t="shared" si="82"/>
        <v>41675.832141203704</v>
      </c>
      <c r="U1074">
        <f t="shared" si="83"/>
        <v>30</v>
      </c>
      <c r="V1074">
        <f t="shared" si="84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 s="10">
        <f t="shared" si="80"/>
        <v>10</v>
      </c>
      <c r="Q1075" s="11" t="s">
        <v>8331</v>
      </c>
      <c r="R1075" s="11" t="s">
        <v>8332</v>
      </c>
      <c r="S1075" s="15">
        <f t="shared" si="81"/>
        <v>40802.964594907404</v>
      </c>
      <c r="T1075" s="15">
        <f t="shared" si="82"/>
        <v>40832.964594907404</v>
      </c>
      <c r="U1075">
        <f t="shared" si="83"/>
        <v>30</v>
      </c>
      <c r="V1075">
        <f t="shared" si="84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 s="10">
        <f t="shared" si="80"/>
        <v>113.57</v>
      </c>
      <c r="Q1076" s="11" t="s">
        <v>8331</v>
      </c>
      <c r="R1076" s="11" t="s">
        <v>8332</v>
      </c>
      <c r="S1076" s="15">
        <f t="shared" si="81"/>
        <v>41613.172974537039</v>
      </c>
      <c r="T1076" s="15">
        <f t="shared" si="82"/>
        <v>41643.172974537039</v>
      </c>
      <c r="U1076">
        <f t="shared" si="83"/>
        <v>30</v>
      </c>
      <c r="V1076">
        <f t="shared" si="84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 s="10">
        <f t="shared" si="80"/>
        <v>15</v>
      </c>
      <c r="Q1077" s="11" t="s">
        <v>8331</v>
      </c>
      <c r="R1077" s="11" t="s">
        <v>8332</v>
      </c>
      <c r="S1077" s="15">
        <f t="shared" si="81"/>
        <v>41005.904120370367</v>
      </c>
      <c r="T1077" s="15">
        <f t="shared" si="82"/>
        <v>41035.904120370367</v>
      </c>
      <c r="U1077">
        <f t="shared" si="83"/>
        <v>30</v>
      </c>
      <c r="V1077">
        <f t="shared" si="84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 s="10">
        <f t="shared" si="80"/>
        <v>48.28</v>
      </c>
      <c r="Q1078" s="11" t="s">
        <v>8331</v>
      </c>
      <c r="R1078" s="11" t="s">
        <v>8332</v>
      </c>
      <c r="S1078" s="15">
        <f t="shared" si="81"/>
        <v>41838.377893518518</v>
      </c>
      <c r="T1078" s="15">
        <f t="shared" si="82"/>
        <v>41893.377893518518</v>
      </c>
      <c r="U1078">
        <f t="shared" si="83"/>
        <v>55</v>
      </c>
      <c r="V1078">
        <f t="shared" si="84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 s="10">
        <f t="shared" si="80"/>
        <v>43.98</v>
      </c>
      <c r="Q1079" s="11" t="s">
        <v>8331</v>
      </c>
      <c r="R1079" s="11" t="s">
        <v>8332</v>
      </c>
      <c r="S1079" s="15">
        <f t="shared" si="81"/>
        <v>42353.16679398148</v>
      </c>
      <c r="T1079" s="15">
        <f t="shared" si="82"/>
        <v>42383.16679398148</v>
      </c>
      <c r="U1079">
        <f t="shared" si="83"/>
        <v>30</v>
      </c>
      <c r="V1079">
        <f t="shared" si="84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 s="10">
        <f t="shared" si="80"/>
        <v>9</v>
      </c>
      <c r="Q1080" s="11" t="s">
        <v>8331</v>
      </c>
      <c r="R1080" s="11" t="s">
        <v>8332</v>
      </c>
      <c r="S1080" s="15">
        <f t="shared" si="81"/>
        <v>40701.195844907408</v>
      </c>
      <c r="T1080" s="15">
        <f t="shared" si="82"/>
        <v>40746.195844907408</v>
      </c>
      <c r="U1080">
        <f t="shared" si="83"/>
        <v>45</v>
      </c>
      <c r="V1080">
        <f t="shared" si="84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 s="10">
        <f t="shared" si="80"/>
        <v>37.67</v>
      </c>
      <c r="Q1081" s="11" t="s">
        <v>8331</v>
      </c>
      <c r="R1081" s="11" t="s">
        <v>8332</v>
      </c>
      <c r="S1081" s="15">
        <f t="shared" si="81"/>
        <v>42479.566388888896</v>
      </c>
      <c r="T1081" s="15">
        <f t="shared" si="82"/>
        <v>42504.566388888896</v>
      </c>
      <c r="U1081">
        <f t="shared" si="83"/>
        <v>25</v>
      </c>
      <c r="V1081">
        <f t="shared" si="84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 s="10">
        <f t="shared" si="80"/>
        <v>18.579999999999998</v>
      </c>
      <c r="Q1082" s="11" t="s">
        <v>8331</v>
      </c>
      <c r="R1082" s="11" t="s">
        <v>8332</v>
      </c>
      <c r="S1082" s="15">
        <f t="shared" si="81"/>
        <v>41740.138113425928</v>
      </c>
      <c r="T1082" s="15">
        <f t="shared" si="82"/>
        <v>41770.138113425928</v>
      </c>
      <c r="U1082">
        <f t="shared" si="83"/>
        <v>30</v>
      </c>
      <c r="V1082">
        <f t="shared" si="84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 s="10">
        <f t="shared" si="80"/>
        <v>3</v>
      </c>
      <c r="Q1083" s="11" t="s">
        <v>8331</v>
      </c>
      <c r="R1083" s="11" t="s">
        <v>8332</v>
      </c>
      <c r="S1083" s="15">
        <f t="shared" si="81"/>
        <v>42002.926990740743</v>
      </c>
      <c r="T1083" s="15">
        <f t="shared" si="82"/>
        <v>42032.926990740743</v>
      </c>
      <c r="U1083">
        <f t="shared" si="83"/>
        <v>30</v>
      </c>
      <c r="V1083">
        <f t="shared" si="84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 s="10">
        <f t="shared" si="80"/>
        <v>18.670000000000002</v>
      </c>
      <c r="Q1084" s="11" t="s">
        <v>8331</v>
      </c>
      <c r="R1084" s="11" t="s">
        <v>8332</v>
      </c>
      <c r="S1084" s="15">
        <f t="shared" si="81"/>
        <v>41101.906111111115</v>
      </c>
      <c r="T1084" s="15">
        <f t="shared" si="82"/>
        <v>41131.906111111115</v>
      </c>
      <c r="U1084">
        <f t="shared" si="83"/>
        <v>30</v>
      </c>
      <c r="V1084">
        <f t="shared" si="84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 s="10">
        <f t="shared" si="80"/>
        <v>410</v>
      </c>
      <c r="Q1085" s="11" t="s">
        <v>8331</v>
      </c>
      <c r="R1085" s="11" t="s">
        <v>8332</v>
      </c>
      <c r="S1085" s="15">
        <f t="shared" si="81"/>
        <v>41793.659525462965</v>
      </c>
      <c r="T1085" s="15">
        <f t="shared" si="82"/>
        <v>41853.659525462965</v>
      </c>
      <c r="U1085">
        <f t="shared" si="83"/>
        <v>60</v>
      </c>
      <c r="V1085">
        <f t="shared" si="84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 s="10">
        <f t="shared" si="80"/>
        <v>0</v>
      </c>
      <c r="Q1086" s="11" t="s">
        <v>8331</v>
      </c>
      <c r="R1086" s="11" t="s">
        <v>8332</v>
      </c>
      <c r="S1086" s="15">
        <f t="shared" si="81"/>
        <v>41829.912083333329</v>
      </c>
      <c r="T1086" s="15">
        <f t="shared" si="82"/>
        <v>41859.912083333329</v>
      </c>
      <c r="U1086">
        <f t="shared" si="83"/>
        <v>30</v>
      </c>
      <c r="V1086">
        <f t="shared" si="84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 s="10">
        <f t="shared" si="80"/>
        <v>114</v>
      </c>
      <c r="Q1087" s="11" t="s">
        <v>8331</v>
      </c>
      <c r="R1087" s="11" t="s">
        <v>8332</v>
      </c>
      <c r="S1087" s="15">
        <f t="shared" si="81"/>
        <v>42413.671006944445</v>
      </c>
      <c r="T1087" s="15">
        <f t="shared" si="82"/>
        <v>42443.629340277781</v>
      </c>
      <c r="U1087">
        <f t="shared" si="83"/>
        <v>29.958333333335759</v>
      </c>
      <c r="V1087">
        <f t="shared" si="84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 s="10">
        <f t="shared" si="80"/>
        <v>7.5</v>
      </c>
      <c r="Q1088" s="11" t="s">
        <v>8331</v>
      </c>
      <c r="R1088" s="11" t="s">
        <v>8332</v>
      </c>
      <c r="S1088" s="15">
        <f t="shared" si="81"/>
        <v>41845.866793981484</v>
      </c>
      <c r="T1088" s="15">
        <f t="shared" si="82"/>
        <v>41875.866793981484</v>
      </c>
      <c r="U1088">
        <f t="shared" si="83"/>
        <v>30</v>
      </c>
      <c r="V1088">
        <f t="shared" si="84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 s="10">
        <f t="shared" si="80"/>
        <v>0</v>
      </c>
      <c r="Q1089" s="11" t="s">
        <v>8331</v>
      </c>
      <c r="R1089" s="11" t="s">
        <v>8332</v>
      </c>
      <c r="S1089" s="15">
        <f t="shared" si="81"/>
        <v>41775.713969907411</v>
      </c>
      <c r="T1089" s="15">
        <f t="shared" si="82"/>
        <v>41805.713969907411</v>
      </c>
      <c r="U1089">
        <f t="shared" si="83"/>
        <v>30</v>
      </c>
      <c r="V1089">
        <f t="shared" si="84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 s="10">
        <f t="shared" si="80"/>
        <v>43.42</v>
      </c>
      <c r="Q1090" s="11" t="s">
        <v>8331</v>
      </c>
      <c r="R1090" s="11" t="s">
        <v>8332</v>
      </c>
      <c r="S1090" s="15">
        <f t="shared" si="81"/>
        <v>41723.799386574072</v>
      </c>
      <c r="T1090" s="15">
        <f t="shared" si="82"/>
        <v>41753.799386574072</v>
      </c>
      <c r="U1090">
        <f t="shared" si="83"/>
        <v>30</v>
      </c>
      <c r="V1090">
        <f t="shared" si="84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 s="10">
        <f t="shared" ref="P1091:P1154" si="85">IFERROR(ROUND(E1091/L1091,2),0)</f>
        <v>23.96</v>
      </c>
      <c r="Q1091" s="11" t="s">
        <v>8331</v>
      </c>
      <c r="R1091" s="11" t="s">
        <v>8332</v>
      </c>
      <c r="S1091" s="15">
        <f t="shared" ref="S1091:S1154" si="86">(((J1091/60)/60)/24)+DATE(1970,1,1)</f>
        <v>42151.189525462964</v>
      </c>
      <c r="T1091" s="15">
        <f t="shared" ref="T1091:T1154" si="87">(((I1091/60)/60)/24)+DATE(1970,1,1)</f>
        <v>42181.189525462964</v>
      </c>
      <c r="U1091">
        <f t="shared" ref="U1091:U1154" si="88">T1091-S1091</f>
        <v>30</v>
      </c>
      <c r="V1091">
        <f t="shared" ref="V1091:V1154" si="89">YEAR((((J1091/60)/60)/24)+DATE(1970,1,1))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 s="10">
        <f t="shared" si="85"/>
        <v>5</v>
      </c>
      <c r="Q1092" s="11" t="s">
        <v>8331</v>
      </c>
      <c r="R1092" s="11" t="s">
        <v>8332</v>
      </c>
      <c r="S1092" s="15">
        <f t="shared" si="86"/>
        <v>42123.185798611114</v>
      </c>
      <c r="T1092" s="15">
        <f t="shared" si="87"/>
        <v>42153.185798611114</v>
      </c>
      <c r="U1092">
        <f t="shared" si="88"/>
        <v>30</v>
      </c>
      <c r="V1092">
        <f t="shared" si="89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 s="10">
        <f t="shared" si="85"/>
        <v>12.5</v>
      </c>
      <c r="Q1093" s="11" t="s">
        <v>8331</v>
      </c>
      <c r="R1093" s="11" t="s">
        <v>8332</v>
      </c>
      <c r="S1093" s="15">
        <f t="shared" si="86"/>
        <v>42440.820277777777</v>
      </c>
      <c r="T1093" s="15">
        <f t="shared" si="87"/>
        <v>42470.778611111105</v>
      </c>
      <c r="U1093">
        <f t="shared" si="88"/>
        <v>29.958333333328483</v>
      </c>
      <c r="V1093">
        <f t="shared" si="89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 s="10">
        <f t="shared" si="85"/>
        <v>3</v>
      </c>
      <c r="Q1094" s="11" t="s">
        <v>8331</v>
      </c>
      <c r="R1094" s="11" t="s">
        <v>8332</v>
      </c>
      <c r="S1094" s="15">
        <f t="shared" si="86"/>
        <v>41250.025902777779</v>
      </c>
      <c r="T1094" s="15">
        <f t="shared" si="87"/>
        <v>41280.025902777779</v>
      </c>
      <c r="U1094">
        <f t="shared" si="88"/>
        <v>30</v>
      </c>
      <c r="V1094">
        <f t="shared" si="89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 s="10">
        <f t="shared" si="85"/>
        <v>10.56</v>
      </c>
      <c r="Q1095" s="11" t="s">
        <v>8331</v>
      </c>
      <c r="R1095" s="11" t="s">
        <v>8332</v>
      </c>
      <c r="S1095" s="15">
        <f t="shared" si="86"/>
        <v>42396.973807870367</v>
      </c>
      <c r="T1095" s="15">
        <f t="shared" si="87"/>
        <v>42411.973807870367</v>
      </c>
      <c r="U1095">
        <f t="shared" si="88"/>
        <v>15</v>
      </c>
      <c r="V1095">
        <f t="shared" si="89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 s="10">
        <f t="shared" si="85"/>
        <v>122</v>
      </c>
      <c r="Q1096" s="11" t="s">
        <v>8331</v>
      </c>
      <c r="R1096" s="11" t="s">
        <v>8332</v>
      </c>
      <c r="S1096" s="15">
        <f t="shared" si="86"/>
        <v>40795.713344907403</v>
      </c>
      <c r="T1096" s="15">
        <f t="shared" si="87"/>
        <v>40825.713344907403</v>
      </c>
      <c r="U1096">
        <f t="shared" si="88"/>
        <v>30</v>
      </c>
      <c r="V1096">
        <f t="shared" si="89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 s="10">
        <f t="shared" si="85"/>
        <v>267.81</v>
      </c>
      <c r="Q1097" s="11" t="s">
        <v>8331</v>
      </c>
      <c r="R1097" s="11" t="s">
        <v>8332</v>
      </c>
      <c r="S1097" s="15">
        <f t="shared" si="86"/>
        <v>41486.537268518521</v>
      </c>
      <c r="T1097" s="15">
        <f t="shared" si="87"/>
        <v>41516.537268518521</v>
      </c>
      <c r="U1097">
        <f t="shared" si="88"/>
        <v>30</v>
      </c>
      <c r="V1097">
        <f t="shared" si="89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 s="10">
        <f t="shared" si="85"/>
        <v>74.209999999999994</v>
      </c>
      <c r="Q1098" s="11" t="s">
        <v>8331</v>
      </c>
      <c r="R1098" s="11" t="s">
        <v>8332</v>
      </c>
      <c r="S1098" s="15">
        <f t="shared" si="86"/>
        <v>41885.51798611111</v>
      </c>
      <c r="T1098" s="15">
        <f t="shared" si="87"/>
        <v>41916.145833333336</v>
      </c>
      <c r="U1098">
        <f t="shared" si="88"/>
        <v>30.627847222225682</v>
      </c>
      <c r="V1098">
        <f t="shared" si="89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 s="10">
        <f t="shared" si="85"/>
        <v>6.71</v>
      </c>
      <c r="Q1099" s="11" t="s">
        <v>8331</v>
      </c>
      <c r="R1099" s="11" t="s">
        <v>8332</v>
      </c>
      <c r="S1099" s="15">
        <f t="shared" si="86"/>
        <v>41660.792557870373</v>
      </c>
      <c r="T1099" s="15">
        <f t="shared" si="87"/>
        <v>41700.792557870373</v>
      </c>
      <c r="U1099">
        <f t="shared" si="88"/>
        <v>40</v>
      </c>
      <c r="V1099">
        <f t="shared" si="89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 s="10">
        <f t="shared" si="85"/>
        <v>81.95</v>
      </c>
      <c r="Q1100" s="11" t="s">
        <v>8331</v>
      </c>
      <c r="R1100" s="11" t="s">
        <v>8332</v>
      </c>
      <c r="S1100" s="15">
        <f t="shared" si="86"/>
        <v>41712.762673611112</v>
      </c>
      <c r="T1100" s="15">
        <f t="shared" si="87"/>
        <v>41742.762673611112</v>
      </c>
      <c r="U1100">
        <f t="shared" si="88"/>
        <v>30</v>
      </c>
      <c r="V1100">
        <f t="shared" si="89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 s="10">
        <f t="shared" si="85"/>
        <v>25</v>
      </c>
      <c r="Q1101" s="11" t="s">
        <v>8331</v>
      </c>
      <c r="R1101" s="11" t="s">
        <v>8332</v>
      </c>
      <c r="S1101" s="15">
        <f t="shared" si="86"/>
        <v>42107.836435185185</v>
      </c>
      <c r="T1101" s="15">
        <f t="shared" si="87"/>
        <v>42137.836435185185</v>
      </c>
      <c r="U1101">
        <f t="shared" si="88"/>
        <v>30</v>
      </c>
      <c r="V1101">
        <f t="shared" si="89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 s="10">
        <f t="shared" si="85"/>
        <v>10</v>
      </c>
      <c r="Q1102" s="11" t="s">
        <v>8331</v>
      </c>
      <c r="R1102" s="11" t="s">
        <v>8332</v>
      </c>
      <c r="S1102" s="15">
        <f t="shared" si="86"/>
        <v>42384.110775462963</v>
      </c>
      <c r="T1102" s="15">
        <f t="shared" si="87"/>
        <v>42414.110775462963</v>
      </c>
      <c r="U1102">
        <f t="shared" si="88"/>
        <v>30</v>
      </c>
      <c r="V1102">
        <f t="shared" si="89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 s="10">
        <f t="shared" si="85"/>
        <v>6.83</v>
      </c>
      <c r="Q1103" s="11" t="s">
        <v>8331</v>
      </c>
      <c r="R1103" s="11" t="s">
        <v>8332</v>
      </c>
      <c r="S1103" s="15">
        <f t="shared" si="86"/>
        <v>42538.77243055556</v>
      </c>
      <c r="T1103" s="15">
        <f t="shared" si="87"/>
        <v>42565.758333333331</v>
      </c>
      <c r="U1103">
        <f t="shared" si="88"/>
        <v>26.985902777771116</v>
      </c>
      <c r="V1103">
        <f t="shared" si="89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 s="10">
        <f t="shared" si="85"/>
        <v>17.71</v>
      </c>
      <c r="Q1104" s="11" t="s">
        <v>8331</v>
      </c>
      <c r="R1104" s="11" t="s">
        <v>8332</v>
      </c>
      <c r="S1104" s="15">
        <f t="shared" si="86"/>
        <v>41577.045428240745</v>
      </c>
      <c r="T1104" s="15">
        <f t="shared" si="87"/>
        <v>41617.249305555553</v>
      </c>
      <c r="U1104">
        <f t="shared" si="88"/>
        <v>40.203877314808778</v>
      </c>
      <c r="V1104">
        <f t="shared" si="89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 s="10">
        <f t="shared" si="85"/>
        <v>16.2</v>
      </c>
      <c r="Q1105" s="11" t="s">
        <v>8331</v>
      </c>
      <c r="R1105" s="11" t="s">
        <v>8332</v>
      </c>
      <c r="S1105" s="15">
        <f t="shared" si="86"/>
        <v>42479.22210648148</v>
      </c>
      <c r="T1105" s="15">
        <f t="shared" si="87"/>
        <v>42539.22210648148</v>
      </c>
      <c r="U1105">
        <f t="shared" si="88"/>
        <v>60</v>
      </c>
      <c r="V1105">
        <f t="shared" si="89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 s="10">
        <f t="shared" si="85"/>
        <v>80.3</v>
      </c>
      <c r="Q1106" s="11" t="s">
        <v>8331</v>
      </c>
      <c r="R1106" s="11" t="s">
        <v>8332</v>
      </c>
      <c r="S1106" s="15">
        <f t="shared" si="86"/>
        <v>41771.40996527778</v>
      </c>
      <c r="T1106" s="15">
        <f t="shared" si="87"/>
        <v>41801.40996527778</v>
      </c>
      <c r="U1106">
        <f t="shared" si="88"/>
        <v>30</v>
      </c>
      <c r="V1106">
        <f t="shared" si="89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 s="10">
        <f t="shared" si="85"/>
        <v>71.55</v>
      </c>
      <c r="Q1107" s="11" t="s">
        <v>8331</v>
      </c>
      <c r="R1107" s="11" t="s">
        <v>8332</v>
      </c>
      <c r="S1107" s="15">
        <f t="shared" si="86"/>
        <v>41692.135729166665</v>
      </c>
      <c r="T1107" s="15">
        <f t="shared" si="87"/>
        <v>41722.0940625</v>
      </c>
      <c r="U1107">
        <f t="shared" si="88"/>
        <v>29.958333333335759</v>
      </c>
      <c r="V1107">
        <f t="shared" si="89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 s="10">
        <f t="shared" si="85"/>
        <v>23.57</v>
      </c>
      <c r="Q1108" s="11" t="s">
        <v>8331</v>
      </c>
      <c r="R1108" s="11" t="s">
        <v>8332</v>
      </c>
      <c r="S1108" s="15">
        <f t="shared" si="86"/>
        <v>40973.740451388891</v>
      </c>
      <c r="T1108" s="15">
        <f t="shared" si="87"/>
        <v>41003.698784722219</v>
      </c>
      <c r="U1108">
        <f t="shared" si="88"/>
        <v>29.958333333328483</v>
      </c>
      <c r="V1108">
        <f t="shared" si="89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 s="10">
        <f t="shared" si="85"/>
        <v>0</v>
      </c>
      <c r="Q1109" s="11" t="s">
        <v>8331</v>
      </c>
      <c r="R1109" s="11" t="s">
        <v>8332</v>
      </c>
      <c r="S1109" s="15">
        <f t="shared" si="86"/>
        <v>41813.861388888887</v>
      </c>
      <c r="T1109" s="15">
        <f t="shared" si="87"/>
        <v>41843.861388888887</v>
      </c>
      <c r="U1109">
        <f t="shared" si="88"/>
        <v>30</v>
      </c>
      <c r="V1109">
        <f t="shared" si="89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 s="10">
        <f t="shared" si="85"/>
        <v>34.880000000000003</v>
      </c>
      <c r="Q1110" s="11" t="s">
        <v>8331</v>
      </c>
      <c r="R1110" s="11" t="s">
        <v>8332</v>
      </c>
      <c r="S1110" s="15">
        <f t="shared" si="86"/>
        <v>40952.636979166666</v>
      </c>
      <c r="T1110" s="15">
        <f t="shared" si="87"/>
        <v>41012.595312500001</v>
      </c>
      <c r="U1110">
        <f t="shared" si="88"/>
        <v>59.958333333335759</v>
      </c>
      <c r="V1110">
        <f t="shared" si="89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 s="10">
        <f t="shared" si="85"/>
        <v>15</v>
      </c>
      <c r="Q1111" s="11" t="s">
        <v>8331</v>
      </c>
      <c r="R1111" s="11" t="s">
        <v>8332</v>
      </c>
      <c r="S1111" s="15">
        <f t="shared" si="86"/>
        <v>42662.752199074079</v>
      </c>
      <c r="T1111" s="15">
        <f t="shared" si="87"/>
        <v>42692.793865740736</v>
      </c>
      <c r="U1111">
        <f t="shared" si="88"/>
        <v>30.041666666656965</v>
      </c>
      <c r="V1111">
        <f t="shared" si="89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 s="10">
        <f t="shared" si="85"/>
        <v>23.18</v>
      </c>
      <c r="Q1112" s="11" t="s">
        <v>8331</v>
      </c>
      <c r="R1112" s="11" t="s">
        <v>8332</v>
      </c>
      <c r="S1112" s="15">
        <f t="shared" si="86"/>
        <v>41220.933124999996</v>
      </c>
      <c r="T1112" s="15">
        <f t="shared" si="87"/>
        <v>41250.933124999996</v>
      </c>
      <c r="U1112">
        <f t="shared" si="88"/>
        <v>30</v>
      </c>
      <c r="V1112">
        <f t="shared" si="89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 s="10">
        <f t="shared" si="85"/>
        <v>1</v>
      </c>
      <c r="Q1113" s="11" t="s">
        <v>8331</v>
      </c>
      <c r="R1113" s="11" t="s">
        <v>8332</v>
      </c>
      <c r="S1113" s="15">
        <f t="shared" si="86"/>
        <v>42347.203587962969</v>
      </c>
      <c r="T1113" s="15">
        <f t="shared" si="87"/>
        <v>42377.203587962969</v>
      </c>
      <c r="U1113">
        <f t="shared" si="88"/>
        <v>30</v>
      </c>
      <c r="V1113">
        <f t="shared" si="89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 s="10">
        <f t="shared" si="85"/>
        <v>100.23</v>
      </c>
      <c r="Q1114" s="11" t="s">
        <v>8331</v>
      </c>
      <c r="R1114" s="11" t="s">
        <v>8332</v>
      </c>
      <c r="S1114" s="15">
        <f t="shared" si="86"/>
        <v>41963.759386574078</v>
      </c>
      <c r="T1114" s="15">
        <f t="shared" si="87"/>
        <v>42023.354166666672</v>
      </c>
      <c r="U1114">
        <f t="shared" si="88"/>
        <v>59.594780092593282</v>
      </c>
      <c r="V1114">
        <f t="shared" si="89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 s="10">
        <f t="shared" si="85"/>
        <v>5</v>
      </c>
      <c r="Q1115" s="11" t="s">
        <v>8331</v>
      </c>
      <c r="R1115" s="11" t="s">
        <v>8332</v>
      </c>
      <c r="S1115" s="15">
        <f t="shared" si="86"/>
        <v>41835.977083333331</v>
      </c>
      <c r="T1115" s="15">
        <f t="shared" si="87"/>
        <v>41865.977083333331</v>
      </c>
      <c r="U1115">
        <f t="shared" si="88"/>
        <v>30</v>
      </c>
      <c r="V1115">
        <f t="shared" si="89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 s="10">
        <f t="shared" si="85"/>
        <v>3.33</v>
      </c>
      <c r="Q1116" s="11" t="s">
        <v>8331</v>
      </c>
      <c r="R1116" s="11" t="s">
        <v>8332</v>
      </c>
      <c r="S1116" s="15">
        <f t="shared" si="86"/>
        <v>41526.345914351856</v>
      </c>
      <c r="T1116" s="15">
        <f t="shared" si="87"/>
        <v>41556.345914351856</v>
      </c>
      <c r="U1116">
        <f t="shared" si="88"/>
        <v>30</v>
      </c>
      <c r="V1116">
        <f t="shared" si="89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 s="10">
        <f t="shared" si="85"/>
        <v>13.25</v>
      </c>
      <c r="Q1117" s="11" t="s">
        <v>8331</v>
      </c>
      <c r="R1117" s="11" t="s">
        <v>8332</v>
      </c>
      <c r="S1117" s="15">
        <f t="shared" si="86"/>
        <v>42429.695543981477</v>
      </c>
      <c r="T1117" s="15">
        <f t="shared" si="87"/>
        <v>42459.653877314813</v>
      </c>
      <c r="U1117">
        <f t="shared" si="88"/>
        <v>29.958333333335759</v>
      </c>
      <c r="V1117">
        <f t="shared" si="89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 s="10">
        <f t="shared" si="85"/>
        <v>17.850000000000001</v>
      </c>
      <c r="Q1118" s="11" t="s">
        <v>8331</v>
      </c>
      <c r="R1118" s="11" t="s">
        <v>8332</v>
      </c>
      <c r="S1118" s="15">
        <f t="shared" si="86"/>
        <v>41009.847314814811</v>
      </c>
      <c r="T1118" s="15">
        <f t="shared" si="87"/>
        <v>41069.847314814811</v>
      </c>
      <c r="U1118">
        <f t="shared" si="88"/>
        <v>60</v>
      </c>
      <c r="V1118">
        <f t="shared" si="89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 s="10">
        <f t="shared" si="85"/>
        <v>10.38</v>
      </c>
      <c r="Q1119" s="11" t="s">
        <v>8331</v>
      </c>
      <c r="R1119" s="11" t="s">
        <v>8332</v>
      </c>
      <c r="S1119" s="15">
        <f t="shared" si="86"/>
        <v>42333.598530092597</v>
      </c>
      <c r="T1119" s="15">
        <f t="shared" si="87"/>
        <v>42363.598530092597</v>
      </c>
      <c r="U1119">
        <f t="shared" si="88"/>
        <v>30</v>
      </c>
      <c r="V1119">
        <f t="shared" si="89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 s="10">
        <f t="shared" si="85"/>
        <v>36.33</v>
      </c>
      <c r="Q1120" s="11" t="s">
        <v>8331</v>
      </c>
      <c r="R1120" s="11" t="s">
        <v>8332</v>
      </c>
      <c r="S1120" s="15">
        <f t="shared" si="86"/>
        <v>41704.16642361111</v>
      </c>
      <c r="T1120" s="15">
        <f t="shared" si="87"/>
        <v>41734.124756944446</v>
      </c>
      <c r="U1120">
        <f t="shared" si="88"/>
        <v>29.958333333335759</v>
      </c>
      <c r="V1120">
        <f t="shared" si="89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 s="10">
        <f t="shared" si="85"/>
        <v>5</v>
      </c>
      <c r="Q1121" s="11" t="s">
        <v>8331</v>
      </c>
      <c r="R1121" s="11" t="s">
        <v>8332</v>
      </c>
      <c r="S1121" s="15">
        <f t="shared" si="86"/>
        <v>41722.792407407411</v>
      </c>
      <c r="T1121" s="15">
        <f t="shared" si="87"/>
        <v>41735.792407407411</v>
      </c>
      <c r="U1121">
        <f t="shared" si="88"/>
        <v>13</v>
      </c>
      <c r="V1121">
        <f t="shared" si="89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 s="10">
        <f t="shared" si="85"/>
        <v>0</v>
      </c>
      <c r="Q1122" s="11" t="s">
        <v>8331</v>
      </c>
      <c r="R1122" s="11" t="s">
        <v>8332</v>
      </c>
      <c r="S1122" s="15">
        <f t="shared" si="86"/>
        <v>40799.872685185182</v>
      </c>
      <c r="T1122" s="15">
        <f t="shared" si="87"/>
        <v>40844.872685185182</v>
      </c>
      <c r="U1122">
        <f t="shared" si="88"/>
        <v>45</v>
      </c>
      <c r="V1122">
        <f t="shared" si="89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 s="10">
        <f t="shared" si="85"/>
        <v>5.8</v>
      </c>
      <c r="Q1123" s="11" t="s">
        <v>8331</v>
      </c>
      <c r="R1123" s="11" t="s">
        <v>8332</v>
      </c>
      <c r="S1123" s="15">
        <f t="shared" si="86"/>
        <v>42412.934212962966</v>
      </c>
      <c r="T1123" s="15">
        <f t="shared" si="87"/>
        <v>42442.892546296294</v>
      </c>
      <c r="U1123">
        <f t="shared" si="88"/>
        <v>29.958333333328483</v>
      </c>
      <c r="V1123">
        <f t="shared" si="89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 s="10">
        <f t="shared" si="85"/>
        <v>0</v>
      </c>
      <c r="Q1124" s="11" t="s">
        <v>8331</v>
      </c>
      <c r="R1124" s="11" t="s">
        <v>8332</v>
      </c>
      <c r="S1124" s="15">
        <f t="shared" si="86"/>
        <v>41410.703993055555</v>
      </c>
      <c r="T1124" s="15">
        <f t="shared" si="87"/>
        <v>41424.703993055555</v>
      </c>
      <c r="U1124">
        <f t="shared" si="88"/>
        <v>14</v>
      </c>
      <c r="V1124">
        <f t="shared" si="89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 s="10">
        <f t="shared" si="85"/>
        <v>3.67</v>
      </c>
      <c r="Q1125" s="11" t="s">
        <v>8331</v>
      </c>
      <c r="R1125" s="11" t="s">
        <v>8332</v>
      </c>
      <c r="S1125" s="15">
        <f t="shared" si="86"/>
        <v>41718.5237037037</v>
      </c>
      <c r="T1125" s="15">
        <f t="shared" si="87"/>
        <v>41748.5237037037</v>
      </c>
      <c r="U1125">
        <f t="shared" si="88"/>
        <v>30</v>
      </c>
      <c r="V1125">
        <f t="shared" si="89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 s="10">
        <f t="shared" si="85"/>
        <v>60.71</v>
      </c>
      <c r="Q1126" s="11" t="s">
        <v>8331</v>
      </c>
      <c r="R1126" s="11" t="s">
        <v>8333</v>
      </c>
      <c r="S1126" s="15">
        <f t="shared" si="86"/>
        <v>42094.667256944449</v>
      </c>
      <c r="T1126" s="15">
        <f t="shared" si="87"/>
        <v>42124.667256944449</v>
      </c>
      <c r="U1126">
        <f t="shared" si="88"/>
        <v>30</v>
      </c>
      <c r="V1126">
        <f t="shared" si="89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 s="10">
        <f t="shared" si="85"/>
        <v>0</v>
      </c>
      <c r="Q1127" s="11" t="s">
        <v>8331</v>
      </c>
      <c r="R1127" s="11" t="s">
        <v>8333</v>
      </c>
      <c r="S1127" s="15">
        <f t="shared" si="86"/>
        <v>42212.624189814815</v>
      </c>
      <c r="T1127" s="15">
        <f t="shared" si="87"/>
        <v>42272.624189814815</v>
      </c>
      <c r="U1127">
        <f t="shared" si="88"/>
        <v>60</v>
      </c>
      <c r="V1127">
        <f t="shared" si="89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 s="10">
        <f t="shared" si="85"/>
        <v>5</v>
      </c>
      <c r="Q1128" s="11" t="s">
        <v>8331</v>
      </c>
      <c r="R1128" s="11" t="s">
        <v>8333</v>
      </c>
      <c r="S1128" s="15">
        <f t="shared" si="86"/>
        <v>42535.327476851846</v>
      </c>
      <c r="T1128" s="15">
        <f t="shared" si="87"/>
        <v>42565.327476851846</v>
      </c>
      <c r="U1128">
        <f t="shared" si="88"/>
        <v>30</v>
      </c>
      <c r="V1128">
        <f t="shared" si="89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 s="10">
        <f t="shared" si="85"/>
        <v>25.43</v>
      </c>
      <c r="Q1129" s="11" t="s">
        <v>8331</v>
      </c>
      <c r="R1129" s="11" t="s">
        <v>8333</v>
      </c>
      <c r="S1129" s="15">
        <f t="shared" si="86"/>
        <v>41926.854166666664</v>
      </c>
      <c r="T1129" s="15">
        <f t="shared" si="87"/>
        <v>41957.895833333328</v>
      </c>
      <c r="U1129">
        <f t="shared" si="88"/>
        <v>31.041666666664241</v>
      </c>
      <c r="V1129">
        <f t="shared" si="89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 s="10">
        <f t="shared" si="85"/>
        <v>1</v>
      </c>
      <c r="Q1130" s="11" t="s">
        <v>8331</v>
      </c>
      <c r="R1130" s="11" t="s">
        <v>8333</v>
      </c>
      <c r="S1130" s="15">
        <f t="shared" si="86"/>
        <v>41828.649502314816</v>
      </c>
      <c r="T1130" s="15">
        <f t="shared" si="87"/>
        <v>41858.649502314816</v>
      </c>
      <c r="U1130">
        <f t="shared" si="88"/>
        <v>30</v>
      </c>
      <c r="V1130">
        <f t="shared" si="89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 s="10">
        <f t="shared" si="85"/>
        <v>10.5</v>
      </c>
      <c r="Q1131" s="11" t="s">
        <v>8331</v>
      </c>
      <c r="R1131" s="11" t="s">
        <v>8333</v>
      </c>
      <c r="S1131" s="15">
        <f t="shared" si="86"/>
        <v>42496.264965277776</v>
      </c>
      <c r="T1131" s="15">
        <f t="shared" si="87"/>
        <v>42526.264965277776</v>
      </c>
      <c r="U1131">
        <f t="shared" si="88"/>
        <v>30</v>
      </c>
      <c r="V1131">
        <f t="shared" si="89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 s="10">
        <f t="shared" si="85"/>
        <v>3.67</v>
      </c>
      <c r="Q1132" s="11" t="s">
        <v>8331</v>
      </c>
      <c r="R1132" s="11" t="s">
        <v>8333</v>
      </c>
      <c r="S1132" s="15">
        <f t="shared" si="86"/>
        <v>41908.996527777781</v>
      </c>
      <c r="T1132" s="15">
        <f t="shared" si="87"/>
        <v>41969.038194444445</v>
      </c>
      <c r="U1132">
        <f t="shared" si="88"/>
        <v>60.041666666664241</v>
      </c>
      <c r="V1132">
        <f t="shared" si="89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 s="10">
        <f t="shared" si="85"/>
        <v>0</v>
      </c>
      <c r="Q1133" s="11" t="s">
        <v>8331</v>
      </c>
      <c r="R1133" s="11" t="s">
        <v>8333</v>
      </c>
      <c r="S1133" s="15">
        <f t="shared" si="86"/>
        <v>42332.908194444448</v>
      </c>
      <c r="T1133" s="15">
        <f t="shared" si="87"/>
        <v>42362.908194444448</v>
      </c>
      <c r="U1133">
        <f t="shared" si="88"/>
        <v>30</v>
      </c>
      <c r="V1133">
        <f t="shared" si="89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 s="10">
        <f t="shared" si="85"/>
        <v>110.62</v>
      </c>
      <c r="Q1134" s="11" t="s">
        <v>8331</v>
      </c>
      <c r="R1134" s="11" t="s">
        <v>8333</v>
      </c>
      <c r="S1134" s="15">
        <f t="shared" si="86"/>
        <v>42706.115405092598</v>
      </c>
      <c r="T1134" s="15">
        <f t="shared" si="87"/>
        <v>42736.115405092598</v>
      </c>
      <c r="U1134">
        <f t="shared" si="88"/>
        <v>30</v>
      </c>
      <c r="V1134">
        <f t="shared" si="89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 s="10">
        <f t="shared" si="85"/>
        <v>20</v>
      </c>
      <c r="Q1135" s="11" t="s">
        <v>8331</v>
      </c>
      <c r="R1135" s="11" t="s">
        <v>8333</v>
      </c>
      <c r="S1135" s="15">
        <f t="shared" si="86"/>
        <v>41821.407187500001</v>
      </c>
      <c r="T1135" s="15">
        <f t="shared" si="87"/>
        <v>41851.407187500001</v>
      </c>
      <c r="U1135">
        <f t="shared" si="88"/>
        <v>30</v>
      </c>
      <c r="V1135">
        <f t="shared" si="89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 s="10">
        <f t="shared" si="85"/>
        <v>1</v>
      </c>
      <c r="Q1136" s="11" t="s">
        <v>8331</v>
      </c>
      <c r="R1136" s="11" t="s">
        <v>8333</v>
      </c>
      <c r="S1136" s="15">
        <f t="shared" si="86"/>
        <v>41958.285046296296</v>
      </c>
      <c r="T1136" s="15">
        <f t="shared" si="87"/>
        <v>41972.189583333333</v>
      </c>
      <c r="U1136">
        <f t="shared" si="88"/>
        <v>13.904537037036789</v>
      </c>
      <c r="V1136">
        <f t="shared" si="89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 s="10">
        <f t="shared" si="85"/>
        <v>50</v>
      </c>
      <c r="Q1137" s="11" t="s">
        <v>8331</v>
      </c>
      <c r="R1137" s="11" t="s">
        <v>8333</v>
      </c>
      <c r="S1137" s="15">
        <f t="shared" si="86"/>
        <v>42558.989513888882</v>
      </c>
      <c r="T1137" s="15">
        <f t="shared" si="87"/>
        <v>42588.989513888882</v>
      </c>
      <c r="U1137">
        <f t="shared" si="88"/>
        <v>30</v>
      </c>
      <c r="V1137">
        <f t="shared" si="89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 s="10">
        <f t="shared" si="85"/>
        <v>45</v>
      </c>
      <c r="Q1138" s="11" t="s">
        <v>8331</v>
      </c>
      <c r="R1138" s="11" t="s">
        <v>8333</v>
      </c>
      <c r="S1138" s="15">
        <f t="shared" si="86"/>
        <v>42327.671631944439</v>
      </c>
      <c r="T1138" s="15">
        <f t="shared" si="87"/>
        <v>42357.671631944439</v>
      </c>
      <c r="U1138">
        <f t="shared" si="88"/>
        <v>30</v>
      </c>
      <c r="V1138">
        <f t="shared" si="89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 s="10">
        <f t="shared" si="85"/>
        <v>253.21</v>
      </c>
      <c r="Q1139" s="11" t="s">
        <v>8331</v>
      </c>
      <c r="R1139" s="11" t="s">
        <v>8333</v>
      </c>
      <c r="S1139" s="15">
        <f t="shared" si="86"/>
        <v>42453.819687499999</v>
      </c>
      <c r="T1139" s="15">
        <f t="shared" si="87"/>
        <v>42483.819687499999</v>
      </c>
      <c r="U1139">
        <f t="shared" si="88"/>
        <v>30</v>
      </c>
      <c r="V1139">
        <f t="shared" si="89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 s="10">
        <f t="shared" si="85"/>
        <v>31.25</v>
      </c>
      <c r="Q1140" s="11" t="s">
        <v>8331</v>
      </c>
      <c r="R1140" s="11" t="s">
        <v>8333</v>
      </c>
      <c r="S1140" s="15">
        <f t="shared" si="86"/>
        <v>42736.9066087963</v>
      </c>
      <c r="T1140" s="15">
        <f t="shared" si="87"/>
        <v>42756.9066087963</v>
      </c>
      <c r="U1140">
        <f t="shared" si="88"/>
        <v>20</v>
      </c>
      <c r="V1140">
        <f t="shared" si="89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 s="10">
        <f t="shared" si="85"/>
        <v>5</v>
      </c>
      <c r="Q1141" s="11" t="s">
        <v>8331</v>
      </c>
      <c r="R1141" s="11" t="s">
        <v>8333</v>
      </c>
      <c r="S1141" s="15">
        <f t="shared" si="86"/>
        <v>41975.347523148142</v>
      </c>
      <c r="T1141" s="15">
        <f t="shared" si="87"/>
        <v>42005.347523148142</v>
      </c>
      <c r="U1141">
        <f t="shared" si="88"/>
        <v>30</v>
      </c>
      <c r="V1141">
        <f t="shared" si="89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 s="10">
        <f t="shared" si="85"/>
        <v>0</v>
      </c>
      <c r="Q1142" s="11" t="s">
        <v>8331</v>
      </c>
      <c r="R1142" s="11" t="s">
        <v>8333</v>
      </c>
      <c r="S1142" s="15">
        <f t="shared" si="86"/>
        <v>42192.462048611109</v>
      </c>
      <c r="T1142" s="15">
        <f t="shared" si="87"/>
        <v>42222.462048611109</v>
      </c>
      <c r="U1142">
        <f t="shared" si="88"/>
        <v>30</v>
      </c>
      <c r="V1142">
        <f t="shared" si="89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 s="10">
        <f t="shared" si="85"/>
        <v>0</v>
      </c>
      <c r="Q1143" s="11" t="s">
        <v>8331</v>
      </c>
      <c r="R1143" s="11" t="s">
        <v>8333</v>
      </c>
      <c r="S1143" s="15">
        <f t="shared" si="86"/>
        <v>42164.699652777781</v>
      </c>
      <c r="T1143" s="15">
        <f t="shared" si="87"/>
        <v>42194.699652777781</v>
      </c>
      <c r="U1143">
        <f t="shared" si="88"/>
        <v>30</v>
      </c>
      <c r="V1143">
        <f t="shared" si="89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 s="10">
        <f t="shared" si="85"/>
        <v>0</v>
      </c>
      <c r="Q1144" s="11" t="s">
        <v>8331</v>
      </c>
      <c r="R1144" s="11" t="s">
        <v>8333</v>
      </c>
      <c r="S1144" s="15">
        <f t="shared" si="86"/>
        <v>42022.006099537044</v>
      </c>
      <c r="T1144" s="15">
        <f t="shared" si="87"/>
        <v>42052.006099537044</v>
      </c>
      <c r="U1144">
        <f t="shared" si="88"/>
        <v>30</v>
      </c>
      <c r="V1144">
        <f t="shared" si="89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 s="10">
        <f t="shared" si="85"/>
        <v>23.25</v>
      </c>
      <c r="Q1145" s="11" t="s">
        <v>8331</v>
      </c>
      <c r="R1145" s="11" t="s">
        <v>8333</v>
      </c>
      <c r="S1145" s="15">
        <f t="shared" si="86"/>
        <v>42325.19358796296</v>
      </c>
      <c r="T1145" s="15">
        <f t="shared" si="87"/>
        <v>42355.19358796296</v>
      </c>
      <c r="U1145">
        <f t="shared" si="88"/>
        <v>30</v>
      </c>
      <c r="V1145">
        <f t="shared" si="89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 s="10">
        <f t="shared" si="85"/>
        <v>0</v>
      </c>
      <c r="Q1146" s="11" t="s">
        <v>8334</v>
      </c>
      <c r="R1146" s="11" t="s">
        <v>8335</v>
      </c>
      <c r="S1146" s="15">
        <f t="shared" si="86"/>
        <v>42093.181944444441</v>
      </c>
      <c r="T1146" s="15">
        <f t="shared" si="87"/>
        <v>42123.181944444441</v>
      </c>
      <c r="U1146">
        <f t="shared" si="88"/>
        <v>30</v>
      </c>
      <c r="V1146">
        <f t="shared" si="89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 s="10">
        <f t="shared" si="85"/>
        <v>100</v>
      </c>
      <c r="Q1147" s="11" t="s">
        <v>8334</v>
      </c>
      <c r="R1147" s="11" t="s">
        <v>8335</v>
      </c>
      <c r="S1147" s="15">
        <f t="shared" si="86"/>
        <v>41854.747592592597</v>
      </c>
      <c r="T1147" s="15">
        <f t="shared" si="87"/>
        <v>41914.747592592597</v>
      </c>
      <c r="U1147">
        <f t="shared" si="88"/>
        <v>60</v>
      </c>
      <c r="V1147">
        <f t="shared" si="89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 s="10">
        <f t="shared" si="85"/>
        <v>44.17</v>
      </c>
      <c r="Q1148" s="11" t="s">
        <v>8334</v>
      </c>
      <c r="R1148" s="11" t="s">
        <v>8335</v>
      </c>
      <c r="S1148" s="15">
        <f t="shared" si="86"/>
        <v>41723.9533912037</v>
      </c>
      <c r="T1148" s="15">
        <f t="shared" si="87"/>
        <v>41761.9533912037</v>
      </c>
      <c r="U1148">
        <f t="shared" si="88"/>
        <v>38</v>
      </c>
      <c r="V1148">
        <f t="shared" si="89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 s="10">
        <f t="shared" si="85"/>
        <v>0</v>
      </c>
      <c r="Q1149" s="11" t="s">
        <v>8334</v>
      </c>
      <c r="R1149" s="11" t="s">
        <v>8335</v>
      </c>
      <c r="S1149" s="15">
        <f t="shared" si="86"/>
        <v>41871.972025462965</v>
      </c>
      <c r="T1149" s="15">
        <f t="shared" si="87"/>
        <v>41931.972025462965</v>
      </c>
      <c r="U1149">
        <f t="shared" si="88"/>
        <v>60</v>
      </c>
      <c r="V1149">
        <f t="shared" si="89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 s="10">
        <f t="shared" si="85"/>
        <v>24.33</v>
      </c>
      <c r="Q1150" s="11" t="s">
        <v>8334</v>
      </c>
      <c r="R1150" s="11" t="s">
        <v>8335</v>
      </c>
      <c r="S1150" s="15">
        <f t="shared" si="86"/>
        <v>42675.171076388884</v>
      </c>
      <c r="T1150" s="15">
        <f t="shared" si="87"/>
        <v>42705.212743055556</v>
      </c>
      <c r="U1150">
        <f t="shared" si="88"/>
        <v>30.041666666671517</v>
      </c>
      <c r="V1150">
        <f t="shared" si="89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 s="10">
        <f t="shared" si="85"/>
        <v>37.5</v>
      </c>
      <c r="Q1151" s="11" t="s">
        <v>8334</v>
      </c>
      <c r="R1151" s="11" t="s">
        <v>8335</v>
      </c>
      <c r="S1151" s="15">
        <f t="shared" si="86"/>
        <v>42507.71025462963</v>
      </c>
      <c r="T1151" s="15">
        <f t="shared" si="87"/>
        <v>42537.71025462963</v>
      </c>
      <c r="U1151">
        <f t="shared" si="88"/>
        <v>30</v>
      </c>
      <c r="V1151">
        <f t="shared" si="89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 s="10">
        <f t="shared" si="85"/>
        <v>42</v>
      </c>
      <c r="Q1152" s="11" t="s">
        <v>8334</v>
      </c>
      <c r="R1152" s="11" t="s">
        <v>8335</v>
      </c>
      <c r="S1152" s="15">
        <f t="shared" si="86"/>
        <v>42317.954571759255</v>
      </c>
      <c r="T1152" s="15">
        <f t="shared" si="87"/>
        <v>42377.954571759255</v>
      </c>
      <c r="U1152">
        <f t="shared" si="88"/>
        <v>60</v>
      </c>
      <c r="V1152">
        <f t="shared" si="89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 s="10">
        <f t="shared" si="85"/>
        <v>0</v>
      </c>
      <c r="Q1153" s="11" t="s">
        <v>8334</v>
      </c>
      <c r="R1153" s="11" t="s">
        <v>8335</v>
      </c>
      <c r="S1153" s="15">
        <f t="shared" si="86"/>
        <v>42224.102581018517</v>
      </c>
      <c r="T1153" s="15">
        <f t="shared" si="87"/>
        <v>42254.102581018517</v>
      </c>
      <c r="U1153">
        <f t="shared" si="88"/>
        <v>30</v>
      </c>
      <c r="V1153">
        <f t="shared" si="89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 s="10">
        <f t="shared" si="85"/>
        <v>60.73</v>
      </c>
      <c r="Q1154" s="11" t="s">
        <v>8334</v>
      </c>
      <c r="R1154" s="11" t="s">
        <v>8335</v>
      </c>
      <c r="S1154" s="15">
        <f t="shared" si="86"/>
        <v>42109.709629629629</v>
      </c>
      <c r="T1154" s="15">
        <f t="shared" si="87"/>
        <v>42139.709629629629</v>
      </c>
      <c r="U1154">
        <f t="shared" si="88"/>
        <v>30</v>
      </c>
      <c r="V1154">
        <f t="shared" si="89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 s="10">
        <f t="shared" ref="P1155:P1218" si="90">IFERROR(ROUND(E1155/L1155,2),0)</f>
        <v>50</v>
      </c>
      <c r="Q1155" s="11" t="s">
        <v>8334</v>
      </c>
      <c r="R1155" s="11" t="s">
        <v>8335</v>
      </c>
      <c r="S1155" s="15">
        <f t="shared" ref="S1155:S1218" si="91">(((J1155/60)/60)/24)+DATE(1970,1,1)</f>
        <v>42143.714178240742</v>
      </c>
      <c r="T1155" s="15">
        <f t="shared" ref="T1155:T1218" si="92">(((I1155/60)/60)/24)+DATE(1970,1,1)</f>
        <v>42173.714178240742</v>
      </c>
      <c r="U1155">
        <f t="shared" ref="U1155:U1218" si="93">T1155-S1155</f>
        <v>30</v>
      </c>
      <c r="V1155">
        <f t="shared" ref="V1155:V1218" si="94">YEAR((((J1155/60)/60)/24)+DATE(1970,1,1))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 s="10">
        <f t="shared" si="90"/>
        <v>108.33</v>
      </c>
      <c r="Q1156" s="11" t="s">
        <v>8334</v>
      </c>
      <c r="R1156" s="11" t="s">
        <v>8335</v>
      </c>
      <c r="S1156" s="15">
        <f t="shared" si="91"/>
        <v>42223.108865740738</v>
      </c>
      <c r="T1156" s="15">
        <f t="shared" si="92"/>
        <v>42253.108865740738</v>
      </c>
      <c r="U1156">
        <f t="shared" si="93"/>
        <v>30</v>
      </c>
      <c r="V1156">
        <f t="shared" si="94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 s="10">
        <f t="shared" si="90"/>
        <v>23.5</v>
      </c>
      <c r="Q1157" s="11" t="s">
        <v>8334</v>
      </c>
      <c r="R1157" s="11" t="s">
        <v>8335</v>
      </c>
      <c r="S1157" s="15">
        <f t="shared" si="91"/>
        <v>41835.763981481483</v>
      </c>
      <c r="T1157" s="15">
        <f t="shared" si="92"/>
        <v>41865.763981481483</v>
      </c>
      <c r="U1157">
        <f t="shared" si="93"/>
        <v>30</v>
      </c>
      <c r="V1157">
        <f t="shared" si="94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 s="10">
        <f t="shared" si="90"/>
        <v>0</v>
      </c>
      <c r="Q1158" s="11" t="s">
        <v>8334</v>
      </c>
      <c r="R1158" s="11" t="s">
        <v>8335</v>
      </c>
      <c r="S1158" s="15">
        <f t="shared" si="91"/>
        <v>42029.07131944444</v>
      </c>
      <c r="T1158" s="15">
        <f t="shared" si="92"/>
        <v>42059.07131944444</v>
      </c>
      <c r="U1158">
        <f t="shared" si="93"/>
        <v>30</v>
      </c>
      <c r="V1158">
        <f t="shared" si="94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 s="10">
        <f t="shared" si="90"/>
        <v>50.33</v>
      </c>
      <c r="Q1159" s="11" t="s">
        <v>8334</v>
      </c>
      <c r="R1159" s="11" t="s">
        <v>8335</v>
      </c>
      <c r="S1159" s="15">
        <f t="shared" si="91"/>
        <v>41918.628240740742</v>
      </c>
      <c r="T1159" s="15">
        <f t="shared" si="92"/>
        <v>41978.669907407413</v>
      </c>
      <c r="U1159">
        <f t="shared" si="93"/>
        <v>60.041666666671517</v>
      </c>
      <c r="V1159">
        <f t="shared" si="94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 s="10">
        <f t="shared" si="90"/>
        <v>11.67</v>
      </c>
      <c r="Q1160" s="11" t="s">
        <v>8334</v>
      </c>
      <c r="R1160" s="11" t="s">
        <v>8335</v>
      </c>
      <c r="S1160" s="15">
        <f t="shared" si="91"/>
        <v>41952.09175925926</v>
      </c>
      <c r="T1160" s="15">
        <f t="shared" si="92"/>
        <v>41982.09175925926</v>
      </c>
      <c r="U1160">
        <f t="shared" si="93"/>
        <v>30</v>
      </c>
      <c r="V1160">
        <f t="shared" si="94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 s="10">
        <f t="shared" si="90"/>
        <v>0</v>
      </c>
      <c r="Q1161" s="11" t="s">
        <v>8334</v>
      </c>
      <c r="R1161" s="11" t="s">
        <v>8335</v>
      </c>
      <c r="S1161" s="15">
        <f t="shared" si="91"/>
        <v>42154.726446759261</v>
      </c>
      <c r="T1161" s="15">
        <f t="shared" si="92"/>
        <v>42185.65625</v>
      </c>
      <c r="U1161">
        <f t="shared" si="93"/>
        <v>30.929803240738693</v>
      </c>
      <c r="V1161">
        <f t="shared" si="94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 s="10">
        <f t="shared" si="90"/>
        <v>60.79</v>
      </c>
      <c r="Q1162" s="11" t="s">
        <v>8334</v>
      </c>
      <c r="R1162" s="11" t="s">
        <v>8335</v>
      </c>
      <c r="S1162" s="15">
        <f t="shared" si="91"/>
        <v>42061.154930555553</v>
      </c>
      <c r="T1162" s="15">
        <f t="shared" si="92"/>
        <v>42091.113263888896</v>
      </c>
      <c r="U1162">
        <f t="shared" si="93"/>
        <v>29.958333333343035</v>
      </c>
      <c r="V1162">
        <f t="shared" si="94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 s="10">
        <f t="shared" si="90"/>
        <v>0</v>
      </c>
      <c r="Q1163" s="11" t="s">
        <v>8334</v>
      </c>
      <c r="R1163" s="11" t="s">
        <v>8335</v>
      </c>
      <c r="S1163" s="15">
        <f t="shared" si="91"/>
        <v>42122.629502314812</v>
      </c>
      <c r="T1163" s="15">
        <f t="shared" si="92"/>
        <v>42143.629502314812</v>
      </c>
      <c r="U1163">
        <f t="shared" si="93"/>
        <v>21</v>
      </c>
      <c r="V1163">
        <f t="shared" si="94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 s="10">
        <f t="shared" si="90"/>
        <v>17.5</v>
      </c>
      <c r="Q1164" s="11" t="s">
        <v>8334</v>
      </c>
      <c r="R1164" s="11" t="s">
        <v>8335</v>
      </c>
      <c r="S1164" s="15">
        <f t="shared" si="91"/>
        <v>41876.683611111112</v>
      </c>
      <c r="T1164" s="15">
        <f t="shared" si="92"/>
        <v>41907.683611111112</v>
      </c>
      <c r="U1164">
        <f t="shared" si="93"/>
        <v>31</v>
      </c>
      <c r="V1164">
        <f t="shared" si="94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 s="10">
        <f t="shared" si="90"/>
        <v>0</v>
      </c>
      <c r="Q1165" s="11" t="s">
        <v>8334</v>
      </c>
      <c r="R1165" s="11" t="s">
        <v>8335</v>
      </c>
      <c r="S1165" s="15">
        <f t="shared" si="91"/>
        <v>41830.723611111112</v>
      </c>
      <c r="T1165" s="15">
        <f t="shared" si="92"/>
        <v>41860.723611111112</v>
      </c>
      <c r="U1165">
        <f t="shared" si="93"/>
        <v>30</v>
      </c>
      <c r="V1165">
        <f t="shared" si="94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 s="10">
        <f t="shared" si="90"/>
        <v>0</v>
      </c>
      <c r="Q1166" s="11" t="s">
        <v>8334</v>
      </c>
      <c r="R1166" s="11" t="s">
        <v>8335</v>
      </c>
      <c r="S1166" s="15">
        <f t="shared" si="91"/>
        <v>42509.724328703705</v>
      </c>
      <c r="T1166" s="15">
        <f t="shared" si="92"/>
        <v>42539.724328703705</v>
      </c>
      <c r="U1166">
        <f t="shared" si="93"/>
        <v>30</v>
      </c>
      <c r="V1166">
        <f t="shared" si="94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 s="10">
        <f t="shared" si="90"/>
        <v>82.82</v>
      </c>
      <c r="Q1167" s="11" t="s">
        <v>8334</v>
      </c>
      <c r="R1167" s="11" t="s">
        <v>8335</v>
      </c>
      <c r="S1167" s="15">
        <f t="shared" si="91"/>
        <v>41792.214467592588</v>
      </c>
      <c r="T1167" s="15">
        <f t="shared" si="92"/>
        <v>41826.214467592588</v>
      </c>
      <c r="U1167">
        <f t="shared" si="93"/>
        <v>34</v>
      </c>
      <c r="V1167">
        <f t="shared" si="94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 s="10">
        <f t="shared" si="90"/>
        <v>358.88</v>
      </c>
      <c r="Q1168" s="11" t="s">
        <v>8334</v>
      </c>
      <c r="R1168" s="11" t="s">
        <v>8335</v>
      </c>
      <c r="S1168" s="15">
        <f t="shared" si="91"/>
        <v>42150.485439814816</v>
      </c>
      <c r="T1168" s="15">
        <f t="shared" si="92"/>
        <v>42181.166666666672</v>
      </c>
      <c r="U1168">
        <f t="shared" si="93"/>
        <v>30.681226851855172</v>
      </c>
      <c r="V1168">
        <f t="shared" si="94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 s="10">
        <f t="shared" si="90"/>
        <v>61.19</v>
      </c>
      <c r="Q1169" s="11" t="s">
        <v>8334</v>
      </c>
      <c r="R1169" s="11" t="s">
        <v>8335</v>
      </c>
      <c r="S1169" s="15">
        <f t="shared" si="91"/>
        <v>41863.734895833331</v>
      </c>
      <c r="T1169" s="15">
        <f t="shared" si="92"/>
        <v>41894.734895833331</v>
      </c>
      <c r="U1169">
        <f t="shared" si="93"/>
        <v>31</v>
      </c>
      <c r="V1169">
        <f t="shared" si="94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 s="10">
        <f t="shared" si="90"/>
        <v>340</v>
      </c>
      <c r="Q1170" s="11" t="s">
        <v>8334</v>
      </c>
      <c r="R1170" s="11" t="s">
        <v>8335</v>
      </c>
      <c r="S1170" s="15">
        <f t="shared" si="91"/>
        <v>42605.053993055553</v>
      </c>
      <c r="T1170" s="15">
        <f t="shared" si="92"/>
        <v>42635.053993055553</v>
      </c>
      <c r="U1170">
        <f t="shared" si="93"/>
        <v>30</v>
      </c>
      <c r="V1170">
        <f t="shared" si="94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 s="10">
        <f t="shared" si="90"/>
        <v>5.67</v>
      </c>
      <c r="Q1171" s="11" t="s">
        <v>8334</v>
      </c>
      <c r="R1171" s="11" t="s">
        <v>8335</v>
      </c>
      <c r="S1171" s="15">
        <f t="shared" si="91"/>
        <v>42027.353738425925</v>
      </c>
      <c r="T1171" s="15">
        <f t="shared" si="92"/>
        <v>42057.353738425925</v>
      </c>
      <c r="U1171">
        <f t="shared" si="93"/>
        <v>30</v>
      </c>
      <c r="V1171">
        <f t="shared" si="94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 s="10">
        <f t="shared" si="90"/>
        <v>50</v>
      </c>
      <c r="Q1172" s="11" t="s">
        <v>8334</v>
      </c>
      <c r="R1172" s="11" t="s">
        <v>8335</v>
      </c>
      <c r="S1172" s="15">
        <f t="shared" si="91"/>
        <v>42124.893182870372</v>
      </c>
      <c r="T1172" s="15">
        <f t="shared" si="92"/>
        <v>42154.893182870372</v>
      </c>
      <c r="U1172">
        <f t="shared" si="93"/>
        <v>30</v>
      </c>
      <c r="V1172">
        <f t="shared" si="94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 s="10">
        <f t="shared" si="90"/>
        <v>25</v>
      </c>
      <c r="Q1173" s="11" t="s">
        <v>8334</v>
      </c>
      <c r="R1173" s="11" t="s">
        <v>8335</v>
      </c>
      <c r="S1173" s="15">
        <f t="shared" si="91"/>
        <v>41938.804710648146</v>
      </c>
      <c r="T1173" s="15">
        <f t="shared" si="92"/>
        <v>41956.846377314811</v>
      </c>
      <c r="U1173">
        <f t="shared" si="93"/>
        <v>18.041666666664241</v>
      </c>
      <c r="V1173">
        <f t="shared" si="94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 s="10">
        <f t="shared" si="90"/>
        <v>0</v>
      </c>
      <c r="Q1174" s="11" t="s">
        <v>8334</v>
      </c>
      <c r="R1174" s="11" t="s">
        <v>8335</v>
      </c>
      <c r="S1174" s="15">
        <f t="shared" si="91"/>
        <v>41841.682314814818</v>
      </c>
      <c r="T1174" s="15">
        <f t="shared" si="92"/>
        <v>41871.682314814818</v>
      </c>
      <c r="U1174">
        <f t="shared" si="93"/>
        <v>30</v>
      </c>
      <c r="V1174">
        <f t="shared" si="94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 s="10">
        <f t="shared" si="90"/>
        <v>30</v>
      </c>
      <c r="Q1175" s="11" t="s">
        <v>8334</v>
      </c>
      <c r="R1175" s="11" t="s">
        <v>8335</v>
      </c>
      <c r="S1175" s="15">
        <f t="shared" si="91"/>
        <v>42184.185844907406</v>
      </c>
      <c r="T1175" s="15">
        <f t="shared" si="92"/>
        <v>42219.185844907406</v>
      </c>
      <c r="U1175">
        <f t="shared" si="93"/>
        <v>35</v>
      </c>
      <c r="V1175">
        <f t="shared" si="94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 s="10">
        <f t="shared" si="90"/>
        <v>46.63</v>
      </c>
      <c r="Q1176" s="11" t="s">
        <v>8334</v>
      </c>
      <c r="R1176" s="11" t="s">
        <v>8335</v>
      </c>
      <c r="S1176" s="15">
        <f t="shared" si="91"/>
        <v>42468.84174768519</v>
      </c>
      <c r="T1176" s="15">
        <f t="shared" si="92"/>
        <v>42498.84174768519</v>
      </c>
      <c r="U1176">
        <f t="shared" si="93"/>
        <v>30</v>
      </c>
      <c r="V1176">
        <f t="shared" si="94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 s="10">
        <f t="shared" si="90"/>
        <v>65</v>
      </c>
      <c r="Q1177" s="11" t="s">
        <v>8334</v>
      </c>
      <c r="R1177" s="11" t="s">
        <v>8335</v>
      </c>
      <c r="S1177" s="15">
        <f t="shared" si="91"/>
        <v>42170.728460648148</v>
      </c>
      <c r="T1177" s="15">
        <f t="shared" si="92"/>
        <v>42200.728460648148</v>
      </c>
      <c r="U1177">
        <f t="shared" si="93"/>
        <v>30</v>
      </c>
      <c r="V1177">
        <f t="shared" si="94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 s="10">
        <f t="shared" si="90"/>
        <v>10</v>
      </c>
      <c r="Q1178" s="11" t="s">
        <v>8334</v>
      </c>
      <c r="R1178" s="11" t="s">
        <v>8335</v>
      </c>
      <c r="S1178" s="15">
        <f t="shared" si="91"/>
        <v>42746.019652777773</v>
      </c>
      <c r="T1178" s="15">
        <f t="shared" si="92"/>
        <v>42800.541666666672</v>
      </c>
      <c r="U1178">
        <f t="shared" si="93"/>
        <v>54.522013888898073</v>
      </c>
      <c r="V1178">
        <f t="shared" si="94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 s="10">
        <f t="shared" si="90"/>
        <v>0</v>
      </c>
      <c r="Q1179" s="11" t="s">
        <v>8334</v>
      </c>
      <c r="R1179" s="11" t="s">
        <v>8335</v>
      </c>
      <c r="S1179" s="15">
        <f t="shared" si="91"/>
        <v>41897.660833333335</v>
      </c>
      <c r="T1179" s="15">
        <f t="shared" si="92"/>
        <v>41927.660833333335</v>
      </c>
      <c r="U1179">
        <f t="shared" si="93"/>
        <v>30</v>
      </c>
      <c r="V1179">
        <f t="shared" si="94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 s="10">
        <f t="shared" si="90"/>
        <v>5</v>
      </c>
      <c r="Q1180" s="11" t="s">
        <v>8334</v>
      </c>
      <c r="R1180" s="11" t="s">
        <v>8335</v>
      </c>
      <c r="S1180" s="15">
        <f t="shared" si="91"/>
        <v>41837.905694444446</v>
      </c>
      <c r="T1180" s="15">
        <f t="shared" si="92"/>
        <v>41867.905694444446</v>
      </c>
      <c r="U1180">
        <f t="shared" si="93"/>
        <v>30</v>
      </c>
      <c r="V1180">
        <f t="shared" si="94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 s="10">
        <f t="shared" si="90"/>
        <v>640</v>
      </c>
      <c r="Q1181" s="11" t="s">
        <v>8334</v>
      </c>
      <c r="R1181" s="11" t="s">
        <v>8335</v>
      </c>
      <c r="S1181" s="15">
        <f t="shared" si="91"/>
        <v>42275.720219907409</v>
      </c>
      <c r="T1181" s="15">
        <f t="shared" si="92"/>
        <v>42305.720219907409</v>
      </c>
      <c r="U1181">
        <f t="shared" si="93"/>
        <v>30</v>
      </c>
      <c r="V1181">
        <f t="shared" si="94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 s="10">
        <f t="shared" si="90"/>
        <v>69.12</v>
      </c>
      <c r="Q1182" s="11" t="s">
        <v>8334</v>
      </c>
      <c r="R1182" s="11" t="s">
        <v>8335</v>
      </c>
      <c r="S1182" s="15">
        <f t="shared" si="91"/>
        <v>41781.806875000002</v>
      </c>
      <c r="T1182" s="15">
        <f t="shared" si="92"/>
        <v>41818.806875000002</v>
      </c>
      <c r="U1182">
        <f t="shared" si="93"/>
        <v>37</v>
      </c>
      <c r="V1182">
        <f t="shared" si="94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 s="10">
        <f t="shared" si="90"/>
        <v>1.33</v>
      </c>
      <c r="Q1183" s="11" t="s">
        <v>8334</v>
      </c>
      <c r="R1183" s="11" t="s">
        <v>8335</v>
      </c>
      <c r="S1183" s="15">
        <f t="shared" si="91"/>
        <v>42034.339363425926</v>
      </c>
      <c r="T1183" s="15">
        <f t="shared" si="92"/>
        <v>42064.339363425926</v>
      </c>
      <c r="U1183">
        <f t="shared" si="93"/>
        <v>30</v>
      </c>
      <c r="V1183">
        <f t="shared" si="94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 s="10">
        <f t="shared" si="90"/>
        <v>10.5</v>
      </c>
      <c r="Q1184" s="11" t="s">
        <v>8334</v>
      </c>
      <c r="R1184" s="11" t="s">
        <v>8335</v>
      </c>
      <c r="S1184" s="15">
        <f t="shared" si="91"/>
        <v>42728.827407407407</v>
      </c>
      <c r="T1184" s="15">
        <f t="shared" si="92"/>
        <v>42747.695833333331</v>
      </c>
      <c r="U1184">
        <f t="shared" si="93"/>
        <v>18.868425925924385</v>
      </c>
      <c r="V1184">
        <f t="shared" si="94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 s="10">
        <f t="shared" si="90"/>
        <v>33.33</v>
      </c>
      <c r="Q1185" s="11" t="s">
        <v>8334</v>
      </c>
      <c r="R1185" s="11" t="s">
        <v>8335</v>
      </c>
      <c r="S1185" s="15">
        <f t="shared" si="91"/>
        <v>42656.86137731481</v>
      </c>
      <c r="T1185" s="15">
        <f t="shared" si="92"/>
        <v>42676.165972222225</v>
      </c>
      <c r="U1185">
        <f t="shared" si="93"/>
        <v>19.304594907414867</v>
      </c>
      <c r="V1185">
        <f t="shared" si="94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 s="10">
        <f t="shared" si="90"/>
        <v>61.56</v>
      </c>
      <c r="Q1186" s="11" t="s">
        <v>8336</v>
      </c>
      <c r="R1186" s="11" t="s">
        <v>8337</v>
      </c>
      <c r="S1186" s="15">
        <f t="shared" si="91"/>
        <v>42741.599664351852</v>
      </c>
      <c r="T1186" s="15">
        <f t="shared" si="92"/>
        <v>42772.599664351852</v>
      </c>
      <c r="U1186">
        <f t="shared" si="93"/>
        <v>31</v>
      </c>
      <c r="V1186">
        <f t="shared" si="94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 s="10">
        <f t="shared" si="90"/>
        <v>118.74</v>
      </c>
      <c r="Q1187" s="11" t="s">
        <v>8336</v>
      </c>
      <c r="R1187" s="11" t="s">
        <v>8337</v>
      </c>
      <c r="S1187" s="15">
        <f t="shared" si="91"/>
        <v>42130.865150462967</v>
      </c>
      <c r="T1187" s="15">
        <f t="shared" si="92"/>
        <v>42163.166666666672</v>
      </c>
      <c r="U1187">
        <f t="shared" si="93"/>
        <v>32.301516203704523</v>
      </c>
      <c r="V1187">
        <f t="shared" si="94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 s="10">
        <f t="shared" si="90"/>
        <v>65.08</v>
      </c>
      <c r="Q1188" s="11" t="s">
        <v>8336</v>
      </c>
      <c r="R1188" s="11" t="s">
        <v>8337</v>
      </c>
      <c r="S1188" s="15">
        <f t="shared" si="91"/>
        <v>42123.86336805555</v>
      </c>
      <c r="T1188" s="15">
        <f t="shared" si="92"/>
        <v>42156.945833333331</v>
      </c>
      <c r="U1188">
        <f t="shared" si="93"/>
        <v>33.082465277781012</v>
      </c>
      <c r="V1188">
        <f t="shared" si="94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 s="10">
        <f t="shared" si="90"/>
        <v>130.16</v>
      </c>
      <c r="Q1189" s="11" t="s">
        <v>8336</v>
      </c>
      <c r="R1189" s="11" t="s">
        <v>8337</v>
      </c>
      <c r="S1189" s="15">
        <f t="shared" si="91"/>
        <v>42109.894942129627</v>
      </c>
      <c r="T1189" s="15">
        <f t="shared" si="92"/>
        <v>42141.75</v>
      </c>
      <c r="U1189">
        <f t="shared" si="93"/>
        <v>31.855057870372548</v>
      </c>
      <c r="V1189">
        <f t="shared" si="94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 s="10">
        <f t="shared" si="90"/>
        <v>37.78</v>
      </c>
      <c r="Q1190" s="11" t="s">
        <v>8336</v>
      </c>
      <c r="R1190" s="11" t="s">
        <v>8337</v>
      </c>
      <c r="S1190" s="15">
        <f t="shared" si="91"/>
        <v>42711.700694444444</v>
      </c>
      <c r="T1190" s="15">
        <f t="shared" si="92"/>
        <v>42732.700694444444</v>
      </c>
      <c r="U1190">
        <f t="shared" si="93"/>
        <v>21</v>
      </c>
      <c r="V1190">
        <f t="shared" si="94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 s="10">
        <f t="shared" si="90"/>
        <v>112.79</v>
      </c>
      <c r="Q1191" s="11" t="s">
        <v>8336</v>
      </c>
      <c r="R1191" s="11" t="s">
        <v>8337</v>
      </c>
      <c r="S1191" s="15">
        <f t="shared" si="91"/>
        <v>42529.979108796295</v>
      </c>
      <c r="T1191" s="15">
        <f t="shared" si="92"/>
        <v>42550.979108796295</v>
      </c>
      <c r="U1191">
        <f t="shared" si="93"/>
        <v>21</v>
      </c>
      <c r="V1191">
        <f t="shared" si="94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 s="10">
        <f t="shared" si="90"/>
        <v>51.92</v>
      </c>
      <c r="Q1192" s="11" t="s">
        <v>8336</v>
      </c>
      <c r="R1192" s="11" t="s">
        <v>8337</v>
      </c>
      <c r="S1192" s="15">
        <f t="shared" si="91"/>
        <v>41852.665798611109</v>
      </c>
      <c r="T1192" s="15">
        <f t="shared" si="92"/>
        <v>41882.665798611109</v>
      </c>
      <c r="U1192">
        <f t="shared" si="93"/>
        <v>30</v>
      </c>
      <c r="V1192">
        <f t="shared" si="94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 s="10">
        <f t="shared" si="90"/>
        <v>89.24</v>
      </c>
      <c r="Q1193" s="11" t="s">
        <v>8336</v>
      </c>
      <c r="R1193" s="11" t="s">
        <v>8337</v>
      </c>
      <c r="S1193" s="15">
        <f t="shared" si="91"/>
        <v>42419.603703703702</v>
      </c>
      <c r="T1193" s="15">
        <f t="shared" si="92"/>
        <v>42449.562037037031</v>
      </c>
      <c r="U1193">
        <f t="shared" si="93"/>
        <v>29.958333333328483</v>
      </c>
      <c r="V1193">
        <f t="shared" si="94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 s="10">
        <f t="shared" si="90"/>
        <v>19.329999999999998</v>
      </c>
      <c r="Q1194" s="11" t="s">
        <v>8336</v>
      </c>
      <c r="R1194" s="11" t="s">
        <v>8337</v>
      </c>
      <c r="S1194" s="15">
        <f t="shared" si="91"/>
        <v>42747.506689814814</v>
      </c>
      <c r="T1194" s="15">
        <f t="shared" si="92"/>
        <v>42777.506689814814</v>
      </c>
      <c r="U1194">
        <f t="shared" si="93"/>
        <v>30</v>
      </c>
      <c r="V1194">
        <f t="shared" si="94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 s="10">
        <f t="shared" si="90"/>
        <v>79.97</v>
      </c>
      <c r="Q1195" s="11" t="s">
        <v>8336</v>
      </c>
      <c r="R1195" s="11" t="s">
        <v>8337</v>
      </c>
      <c r="S1195" s="15">
        <f t="shared" si="91"/>
        <v>42409.776076388895</v>
      </c>
      <c r="T1195" s="15">
        <f t="shared" si="92"/>
        <v>42469.734409722223</v>
      </c>
      <c r="U1195">
        <f t="shared" si="93"/>
        <v>59.958333333328483</v>
      </c>
      <c r="V1195">
        <f t="shared" si="94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 s="10">
        <f t="shared" si="90"/>
        <v>56.41</v>
      </c>
      <c r="Q1196" s="11" t="s">
        <v>8336</v>
      </c>
      <c r="R1196" s="11" t="s">
        <v>8337</v>
      </c>
      <c r="S1196" s="15">
        <f t="shared" si="91"/>
        <v>42072.488182870366</v>
      </c>
      <c r="T1196" s="15">
        <f t="shared" si="92"/>
        <v>42102.488182870366</v>
      </c>
      <c r="U1196">
        <f t="shared" si="93"/>
        <v>30</v>
      </c>
      <c r="V1196">
        <f t="shared" si="94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 s="10">
        <f t="shared" si="90"/>
        <v>79.41</v>
      </c>
      <c r="Q1197" s="11" t="s">
        <v>8336</v>
      </c>
      <c r="R1197" s="11" t="s">
        <v>8337</v>
      </c>
      <c r="S1197" s="15">
        <f t="shared" si="91"/>
        <v>42298.34783564815</v>
      </c>
      <c r="T1197" s="15">
        <f t="shared" si="92"/>
        <v>42358.375</v>
      </c>
      <c r="U1197">
        <f t="shared" si="93"/>
        <v>60.027164351849933</v>
      </c>
      <c r="V1197">
        <f t="shared" si="94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 s="10">
        <f t="shared" si="90"/>
        <v>76.44</v>
      </c>
      <c r="Q1198" s="11" t="s">
        <v>8336</v>
      </c>
      <c r="R1198" s="11" t="s">
        <v>8337</v>
      </c>
      <c r="S1198" s="15">
        <f t="shared" si="91"/>
        <v>42326.818738425922</v>
      </c>
      <c r="T1198" s="15">
        <f t="shared" si="92"/>
        <v>42356.818738425922</v>
      </c>
      <c r="U1198">
        <f t="shared" si="93"/>
        <v>30</v>
      </c>
      <c r="V1198">
        <f t="shared" si="94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 s="10">
        <f t="shared" si="90"/>
        <v>121</v>
      </c>
      <c r="Q1199" s="11" t="s">
        <v>8336</v>
      </c>
      <c r="R1199" s="11" t="s">
        <v>8337</v>
      </c>
      <c r="S1199" s="15">
        <f t="shared" si="91"/>
        <v>42503.66474537037</v>
      </c>
      <c r="T1199" s="15">
        <f t="shared" si="92"/>
        <v>42534.249305555553</v>
      </c>
      <c r="U1199">
        <f t="shared" si="93"/>
        <v>30.584560185183364</v>
      </c>
      <c r="V1199">
        <f t="shared" si="94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 s="10">
        <f t="shared" si="90"/>
        <v>54.62</v>
      </c>
      <c r="Q1200" s="11" t="s">
        <v>8336</v>
      </c>
      <c r="R1200" s="11" t="s">
        <v>8337</v>
      </c>
      <c r="S1200" s="15">
        <f t="shared" si="91"/>
        <v>42333.619050925925</v>
      </c>
      <c r="T1200" s="15">
        <f t="shared" si="92"/>
        <v>42369.125</v>
      </c>
      <c r="U1200">
        <f t="shared" si="93"/>
        <v>35.505949074075033</v>
      </c>
      <c r="V1200">
        <f t="shared" si="94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 s="10">
        <f t="shared" si="90"/>
        <v>299.22000000000003</v>
      </c>
      <c r="Q1201" s="11" t="s">
        <v>8336</v>
      </c>
      <c r="R1201" s="11" t="s">
        <v>8337</v>
      </c>
      <c r="S1201" s="15">
        <f t="shared" si="91"/>
        <v>42161.770833333328</v>
      </c>
      <c r="T1201" s="15">
        <f t="shared" si="92"/>
        <v>42193.770833333328</v>
      </c>
      <c r="U1201">
        <f t="shared" si="93"/>
        <v>32</v>
      </c>
      <c r="V1201">
        <f t="shared" si="94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 s="10">
        <f t="shared" si="90"/>
        <v>58.53</v>
      </c>
      <c r="Q1202" s="11" t="s">
        <v>8336</v>
      </c>
      <c r="R1202" s="11" t="s">
        <v>8337</v>
      </c>
      <c r="S1202" s="15">
        <f t="shared" si="91"/>
        <v>42089.477500000001</v>
      </c>
      <c r="T1202" s="15">
        <f t="shared" si="92"/>
        <v>42110.477500000001</v>
      </c>
      <c r="U1202">
        <f t="shared" si="93"/>
        <v>21</v>
      </c>
      <c r="V1202">
        <f t="shared" si="94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 s="10">
        <f t="shared" si="90"/>
        <v>55.37</v>
      </c>
      <c r="Q1203" s="11" t="s">
        <v>8336</v>
      </c>
      <c r="R1203" s="11" t="s">
        <v>8337</v>
      </c>
      <c r="S1203" s="15">
        <f t="shared" si="91"/>
        <v>42536.60701388889</v>
      </c>
      <c r="T1203" s="15">
        <f t="shared" si="92"/>
        <v>42566.60701388889</v>
      </c>
      <c r="U1203">
        <f t="shared" si="93"/>
        <v>30</v>
      </c>
      <c r="V1203">
        <f t="shared" si="94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 s="10">
        <f t="shared" si="90"/>
        <v>183.8</v>
      </c>
      <c r="Q1204" s="11" t="s">
        <v>8336</v>
      </c>
      <c r="R1204" s="11" t="s">
        <v>8337</v>
      </c>
      <c r="S1204" s="15">
        <f t="shared" si="91"/>
        <v>42152.288819444439</v>
      </c>
      <c r="T1204" s="15">
        <f t="shared" si="92"/>
        <v>42182.288819444439</v>
      </c>
      <c r="U1204">
        <f t="shared" si="93"/>
        <v>30</v>
      </c>
      <c r="V1204">
        <f t="shared" si="94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 s="10">
        <f t="shared" si="90"/>
        <v>165.35</v>
      </c>
      <c r="Q1205" s="11" t="s">
        <v>8336</v>
      </c>
      <c r="R1205" s="11" t="s">
        <v>8337</v>
      </c>
      <c r="S1205" s="15">
        <f t="shared" si="91"/>
        <v>42125.614895833336</v>
      </c>
      <c r="T1205" s="15">
        <f t="shared" si="92"/>
        <v>42155.614895833336</v>
      </c>
      <c r="U1205">
        <f t="shared" si="93"/>
        <v>30</v>
      </c>
      <c r="V1205">
        <f t="shared" si="94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 s="10">
        <f t="shared" si="90"/>
        <v>234.79</v>
      </c>
      <c r="Q1206" s="11" t="s">
        <v>8336</v>
      </c>
      <c r="R1206" s="11" t="s">
        <v>8337</v>
      </c>
      <c r="S1206" s="15">
        <f t="shared" si="91"/>
        <v>42297.748067129629</v>
      </c>
      <c r="T1206" s="15">
        <f t="shared" si="92"/>
        <v>42342.208333333328</v>
      </c>
      <c r="U1206">
        <f t="shared" si="93"/>
        <v>44.460266203699575</v>
      </c>
      <c r="V1206">
        <f t="shared" si="94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 s="10">
        <f t="shared" si="90"/>
        <v>211.48</v>
      </c>
      <c r="Q1207" s="11" t="s">
        <v>8336</v>
      </c>
      <c r="R1207" s="11" t="s">
        <v>8337</v>
      </c>
      <c r="S1207" s="15">
        <f t="shared" si="91"/>
        <v>42138.506377314814</v>
      </c>
      <c r="T1207" s="15">
        <f t="shared" si="92"/>
        <v>42168.506377314814</v>
      </c>
      <c r="U1207">
        <f t="shared" si="93"/>
        <v>30</v>
      </c>
      <c r="V1207">
        <f t="shared" si="94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 s="10">
        <f t="shared" si="90"/>
        <v>32.340000000000003</v>
      </c>
      <c r="Q1208" s="11" t="s">
        <v>8336</v>
      </c>
      <c r="R1208" s="11" t="s">
        <v>8337</v>
      </c>
      <c r="S1208" s="15">
        <f t="shared" si="91"/>
        <v>42772.776076388895</v>
      </c>
      <c r="T1208" s="15">
        <f t="shared" si="92"/>
        <v>42805.561805555553</v>
      </c>
      <c r="U1208">
        <f t="shared" si="93"/>
        <v>32.785729166658712</v>
      </c>
      <c r="V1208">
        <f t="shared" si="94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 s="10">
        <f t="shared" si="90"/>
        <v>123.38</v>
      </c>
      <c r="Q1209" s="11" t="s">
        <v>8336</v>
      </c>
      <c r="R1209" s="11" t="s">
        <v>8337</v>
      </c>
      <c r="S1209" s="15">
        <f t="shared" si="91"/>
        <v>42430.430243055554</v>
      </c>
      <c r="T1209" s="15">
        <f t="shared" si="92"/>
        <v>42460.416666666672</v>
      </c>
      <c r="U1209">
        <f t="shared" si="93"/>
        <v>29.986423611117061</v>
      </c>
      <c r="V1209">
        <f t="shared" si="94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 s="10">
        <f t="shared" si="90"/>
        <v>207.07</v>
      </c>
      <c r="Q1210" s="11" t="s">
        <v>8336</v>
      </c>
      <c r="R1210" s="11" t="s">
        <v>8337</v>
      </c>
      <c r="S1210" s="15">
        <f t="shared" si="91"/>
        <v>42423.709074074075</v>
      </c>
      <c r="T1210" s="15">
        <f t="shared" si="92"/>
        <v>42453.667407407411</v>
      </c>
      <c r="U1210">
        <f t="shared" si="93"/>
        <v>29.958333333335759</v>
      </c>
      <c r="V1210">
        <f t="shared" si="94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 s="10">
        <f t="shared" si="90"/>
        <v>138.26</v>
      </c>
      <c r="Q1211" s="11" t="s">
        <v>8336</v>
      </c>
      <c r="R1211" s="11" t="s">
        <v>8337</v>
      </c>
      <c r="S1211" s="15">
        <f t="shared" si="91"/>
        <v>42761.846122685187</v>
      </c>
      <c r="T1211" s="15">
        <f t="shared" si="92"/>
        <v>42791.846122685187</v>
      </c>
      <c r="U1211">
        <f t="shared" si="93"/>
        <v>30</v>
      </c>
      <c r="V1211">
        <f t="shared" si="94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 s="10">
        <f t="shared" si="90"/>
        <v>493.82</v>
      </c>
      <c r="Q1212" s="11" t="s">
        <v>8336</v>
      </c>
      <c r="R1212" s="11" t="s">
        <v>8337</v>
      </c>
      <c r="S1212" s="15">
        <f t="shared" si="91"/>
        <v>42132.941805555558</v>
      </c>
      <c r="T1212" s="15">
        <f t="shared" si="92"/>
        <v>42155.875</v>
      </c>
      <c r="U1212">
        <f t="shared" si="93"/>
        <v>22.933194444442051</v>
      </c>
      <c r="V1212">
        <f t="shared" si="94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 s="10">
        <f t="shared" si="90"/>
        <v>168.5</v>
      </c>
      <c r="Q1213" s="11" t="s">
        <v>8336</v>
      </c>
      <c r="R1213" s="11" t="s">
        <v>8337</v>
      </c>
      <c r="S1213" s="15">
        <f t="shared" si="91"/>
        <v>42515.866446759261</v>
      </c>
      <c r="T1213" s="15">
        <f t="shared" si="92"/>
        <v>42530.866446759261</v>
      </c>
      <c r="U1213">
        <f t="shared" si="93"/>
        <v>15</v>
      </c>
      <c r="V1213">
        <f t="shared" si="94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 s="10">
        <f t="shared" si="90"/>
        <v>38.869999999999997</v>
      </c>
      <c r="Q1214" s="11" t="s">
        <v>8336</v>
      </c>
      <c r="R1214" s="11" t="s">
        <v>8337</v>
      </c>
      <c r="S1214" s="15">
        <f t="shared" si="91"/>
        <v>42318.950173611112</v>
      </c>
      <c r="T1214" s="15">
        <f t="shared" si="92"/>
        <v>42335.041666666672</v>
      </c>
      <c r="U1214">
        <f t="shared" si="93"/>
        <v>16.091493055559113</v>
      </c>
      <c r="V1214">
        <f t="shared" si="94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 s="10">
        <f t="shared" si="90"/>
        <v>61.53</v>
      </c>
      <c r="Q1215" s="11" t="s">
        <v>8336</v>
      </c>
      <c r="R1215" s="11" t="s">
        <v>8337</v>
      </c>
      <c r="S1215" s="15">
        <f t="shared" si="91"/>
        <v>42731.755787037036</v>
      </c>
      <c r="T1215" s="15">
        <f t="shared" si="92"/>
        <v>42766.755787037036</v>
      </c>
      <c r="U1215">
        <f t="shared" si="93"/>
        <v>35</v>
      </c>
      <c r="V1215">
        <f t="shared" si="94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 s="10">
        <f t="shared" si="90"/>
        <v>105.44</v>
      </c>
      <c r="Q1216" s="11" t="s">
        <v>8336</v>
      </c>
      <c r="R1216" s="11" t="s">
        <v>8337</v>
      </c>
      <c r="S1216" s="15">
        <f t="shared" si="91"/>
        <v>42104.840335648143</v>
      </c>
      <c r="T1216" s="15">
        <f t="shared" si="92"/>
        <v>42164.840335648143</v>
      </c>
      <c r="U1216">
        <f t="shared" si="93"/>
        <v>60</v>
      </c>
      <c r="V1216">
        <f t="shared" si="94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 s="10">
        <f t="shared" si="90"/>
        <v>71.59</v>
      </c>
      <c r="Q1217" s="11" t="s">
        <v>8336</v>
      </c>
      <c r="R1217" s="11" t="s">
        <v>8337</v>
      </c>
      <c r="S1217" s="15">
        <f t="shared" si="91"/>
        <v>41759.923101851848</v>
      </c>
      <c r="T1217" s="15">
        <f t="shared" si="92"/>
        <v>41789.923101851848</v>
      </c>
      <c r="U1217">
        <f t="shared" si="93"/>
        <v>30</v>
      </c>
      <c r="V1217">
        <f t="shared" si="94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 s="10">
        <f t="shared" si="90"/>
        <v>91.88</v>
      </c>
      <c r="Q1218" s="11" t="s">
        <v>8336</v>
      </c>
      <c r="R1218" s="11" t="s">
        <v>8337</v>
      </c>
      <c r="S1218" s="15">
        <f t="shared" si="91"/>
        <v>42247.616400462968</v>
      </c>
      <c r="T1218" s="15">
        <f t="shared" si="92"/>
        <v>42279.960416666669</v>
      </c>
      <c r="U1218">
        <f t="shared" si="93"/>
        <v>32.344016203700448</v>
      </c>
      <c r="V1218">
        <f t="shared" si="94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 s="10">
        <f t="shared" ref="P1219:P1282" si="95">IFERROR(ROUND(E1219/L1219,2),0)</f>
        <v>148.57</v>
      </c>
      <c r="Q1219" s="11" t="s">
        <v>8336</v>
      </c>
      <c r="R1219" s="11" t="s">
        <v>8337</v>
      </c>
      <c r="S1219" s="15">
        <f t="shared" ref="S1219:S1282" si="96">(((J1219/60)/60)/24)+DATE(1970,1,1)</f>
        <v>42535.809490740736</v>
      </c>
      <c r="T1219" s="15">
        <f t="shared" ref="T1219:T1282" si="97">(((I1219/60)/60)/24)+DATE(1970,1,1)</f>
        <v>42565.809490740736</v>
      </c>
      <c r="U1219">
        <f t="shared" ref="U1219:U1282" si="98">T1219-S1219</f>
        <v>30</v>
      </c>
      <c r="V1219">
        <f t="shared" ref="V1219:V1282" si="99">YEAR((((J1219/60)/60)/24)+DATE(1970,1,1))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 s="10">
        <f t="shared" si="95"/>
        <v>174.21</v>
      </c>
      <c r="Q1220" s="11" t="s">
        <v>8336</v>
      </c>
      <c r="R1220" s="11" t="s">
        <v>8337</v>
      </c>
      <c r="S1220" s="15">
        <f t="shared" si="96"/>
        <v>42278.662037037036</v>
      </c>
      <c r="T1220" s="15">
        <f t="shared" si="97"/>
        <v>42309.125</v>
      </c>
      <c r="U1220">
        <f t="shared" si="98"/>
        <v>30.462962962963502</v>
      </c>
      <c r="V1220">
        <f t="shared" si="9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 s="10">
        <f t="shared" si="95"/>
        <v>102.86</v>
      </c>
      <c r="Q1221" s="11" t="s">
        <v>8336</v>
      </c>
      <c r="R1221" s="11" t="s">
        <v>8337</v>
      </c>
      <c r="S1221" s="15">
        <f t="shared" si="96"/>
        <v>42633.461956018517</v>
      </c>
      <c r="T1221" s="15">
        <f t="shared" si="97"/>
        <v>42663.461956018517</v>
      </c>
      <c r="U1221">
        <f t="shared" si="98"/>
        <v>30</v>
      </c>
      <c r="V1221">
        <f t="shared" si="9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 s="10">
        <f t="shared" si="95"/>
        <v>111.18</v>
      </c>
      <c r="Q1222" s="11" t="s">
        <v>8336</v>
      </c>
      <c r="R1222" s="11" t="s">
        <v>8337</v>
      </c>
      <c r="S1222" s="15">
        <f t="shared" si="96"/>
        <v>42211.628611111111</v>
      </c>
      <c r="T1222" s="15">
        <f t="shared" si="97"/>
        <v>42241.628611111111</v>
      </c>
      <c r="U1222">
        <f t="shared" si="98"/>
        <v>30</v>
      </c>
      <c r="V1222">
        <f t="shared" si="9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 s="10">
        <f t="shared" si="95"/>
        <v>23.8</v>
      </c>
      <c r="Q1223" s="11" t="s">
        <v>8336</v>
      </c>
      <c r="R1223" s="11" t="s">
        <v>8337</v>
      </c>
      <c r="S1223" s="15">
        <f t="shared" si="96"/>
        <v>42680.47555555556</v>
      </c>
      <c r="T1223" s="15">
        <f t="shared" si="97"/>
        <v>42708</v>
      </c>
      <c r="U1223">
        <f t="shared" si="98"/>
        <v>27.524444444439723</v>
      </c>
      <c r="V1223">
        <f t="shared" si="9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 s="10">
        <f t="shared" si="95"/>
        <v>81.27</v>
      </c>
      <c r="Q1224" s="11" t="s">
        <v>8336</v>
      </c>
      <c r="R1224" s="11" t="s">
        <v>8337</v>
      </c>
      <c r="S1224" s="15">
        <f t="shared" si="96"/>
        <v>42430.720451388886</v>
      </c>
      <c r="T1224" s="15">
        <f t="shared" si="97"/>
        <v>42461.166666666672</v>
      </c>
      <c r="U1224">
        <f t="shared" si="98"/>
        <v>30.446215277785086</v>
      </c>
      <c r="V1224">
        <f t="shared" si="9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 s="10">
        <f t="shared" si="95"/>
        <v>116.21</v>
      </c>
      <c r="Q1225" s="11" t="s">
        <v>8336</v>
      </c>
      <c r="R1225" s="11" t="s">
        <v>8337</v>
      </c>
      <c r="S1225" s="15">
        <f t="shared" si="96"/>
        <v>42654.177187499998</v>
      </c>
      <c r="T1225" s="15">
        <f t="shared" si="97"/>
        <v>42684.218854166669</v>
      </c>
      <c r="U1225">
        <f t="shared" si="98"/>
        <v>30.041666666671517</v>
      </c>
      <c r="V1225">
        <f t="shared" si="9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 s="10">
        <f t="shared" si="95"/>
        <v>58.89</v>
      </c>
      <c r="Q1226" s="11" t="s">
        <v>8323</v>
      </c>
      <c r="R1226" s="11" t="s">
        <v>8338</v>
      </c>
      <c r="S1226" s="15">
        <f t="shared" si="96"/>
        <v>41736.549791666665</v>
      </c>
      <c r="T1226" s="15">
        <f t="shared" si="97"/>
        <v>41796.549791666665</v>
      </c>
      <c r="U1226">
        <f t="shared" si="98"/>
        <v>60</v>
      </c>
      <c r="V1226">
        <f t="shared" si="9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 s="10">
        <f t="shared" si="95"/>
        <v>44</v>
      </c>
      <c r="Q1227" s="11" t="s">
        <v>8323</v>
      </c>
      <c r="R1227" s="11" t="s">
        <v>8338</v>
      </c>
      <c r="S1227" s="15">
        <f t="shared" si="96"/>
        <v>41509.905995370369</v>
      </c>
      <c r="T1227" s="15">
        <f t="shared" si="97"/>
        <v>41569.905995370369</v>
      </c>
      <c r="U1227">
        <f t="shared" si="98"/>
        <v>60</v>
      </c>
      <c r="V1227">
        <f t="shared" si="9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 s="10">
        <f t="shared" si="95"/>
        <v>48.43</v>
      </c>
      <c r="Q1228" s="11" t="s">
        <v>8323</v>
      </c>
      <c r="R1228" s="11" t="s">
        <v>8338</v>
      </c>
      <c r="S1228" s="15">
        <f t="shared" si="96"/>
        <v>41715.874780092592</v>
      </c>
      <c r="T1228" s="15">
        <f t="shared" si="97"/>
        <v>41750.041666666664</v>
      </c>
      <c r="U1228">
        <f t="shared" si="98"/>
        <v>34.166886574072123</v>
      </c>
      <c r="V1228">
        <f t="shared" si="9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 s="10">
        <f t="shared" si="95"/>
        <v>0</v>
      </c>
      <c r="Q1229" s="11" t="s">
        <v>8323</v>
      </c>
      <c r="R1229" s="11" t="s">
        <v>8338</v>
      </c>
      <c r="S1229" s="15">
        <f t="shared" si="96"/>
        <v>41827.919166666667</v>
      </c>
      <c r="T1229" s="15">
        <f t="shared" si="97"/>
        <v>41858.291666666664</v>
      </c>
      <c r="U1229">
        <f t="shared" si="98"/>
        <v>30.372499999997672</v>
      </c>
      <c r="V1229">
        <f t="shared" si="9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 s="10">
        <f t="shared" si="95"/>
        <v>61.04</v>
      </c>
      <c r="Q1230" s="11" t="s">
        <v>8323</v>
      </c>
      <c r="R1230" s="11" t="s">
        <v>8338</v>
      </c>
      <c r="S1230" s="15">
        <f t="shared" si="96"/>
        <v>40754.729259259257</v>
      </c>
      <c r="T1230" s="15">
        <f t="shared" si="97"/>
        <v>40814.729259259257</v>
      </c>
      <c r="U1230">
        <f t="shared" si="98"/>
        <v>60</v>
      </c>
      <c r="V1230">
        <f t="shared" si="9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 s="10">
        <f t="shared" si="95"/>
        <v>25</v>
      </c>
      <c r="Q1231" s="11" t="s">
        <v>8323</v>
      </c>
      <c r="R1231" s="11" t="s">
        <v>8338</v>
      </c>
      <c r="S1231" s="15">
        <f t="shared" si="96"/>
        <v>40985.459803240738</v>
      </c>
      <c r="T1231" s="15">
        <f t="shared" si="97"/>
        <v>41015.666666666664</v>
      </c>
      <c r="U1231">
        <f t="shared" si="98"/>
        <v>30.206863425926713</v>
      </c>
      <c r="V1231">
        <f t="shared" si="9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 s="10">
        <f t="shared" si="95"/>
        <v>0</v>
      </c>
      <c r="Q1232" s="11" t="s">
        <v>8323</v>
      </c>
      <c r="R1232" s="11" t="s">
        <v>8338</v>
      </c>
      <c r="S1232" s="15">
        <f t="shared" si="96"/>
        <v>40568.972569444442</v>
      </c>
      <c r="T1232" s="15">
        <f t="shared" si="97"/>
        <v>40598.972569444442</v>
      </c>
      <c r="U1232">
        <f t="shared" si="98"/>
        <v>30</v>
      </c>
      <c r="V1232">
        <f t="shared" si="9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 s="10">
        <f t="shared" si="95"/>
        <v>0</v>
      </c>
      <c r="Q1233" s="11" t="s">
        <v>8323</v>
      </c>
      <c r="R1233" s="11" t="s">
        <v>8338</v>
      </c>
      <c r="S1233" s="15">
        <f t="shared" si="96"/>
        <v>42193.941759259258</v>
      </c>
      <c r="T1233" s="15">
        <f t="shared" si="97"/>
        <v>42244.041666666672</v>
      </c>
      <c r="U1233">
        <f t="shared" si="98"/>
        <v>50.099907407413411</v>
      </c>
      <c r="V1233">
        <f t="shared" si="9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 s="10">
        <f t="shared" si="95"/>
        <v>40</v>
      </c>
      <c r="Q1234" s="11" t="s">
        <v>8323</v>
      </c>
      <c r="R1234" s="11" t="s">
        <v>8338</v>
      </c>
      <c r="S1234" s="15">
        <f t="shared" si="96"/>
        <v>41506.848032407412</v>
      </c>
      <c r="T1234" s="15">
        <f t="shared" si="97"/>
        <v>41553.848032407412</v>
      </c>
      <c r="U1234">
        <f t="shared" si="98"/>
        <v>47</v>
      </c>
      <c r="V1234">
        <f t="shared" si="9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 s="10">
        <f t="shared" si="95"/>
        <v>19.329999999999998</v>
      </c>
      <c r="Q1235" s="11" t="s">
        <v>8323</v>
      </c>
      <c r="R1235" s="11" t="s">
        <v>8338</v>
      </c>
      <c r="S1235" s="15">
        <f t="shared" si="96"/>
        <v>40939.948773148149</v>
      </c>
      <c r="T1235" s="15">
        <f t="shared" si="97"/>
        <v>40960.948773148149</v>
      </c>
      <c r="U1235">
        <f t="shared" si="98"/>
        <v>21</v>
      </c>
      <c r="V1235">
        <f t="shared" si="9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 s="10">
        <f t="shared" si="95"/>
        <v>0</v>
      </c>
      <c r="Q1236" s="11" t="s">
        <v>8323</v>
      </c>
      <c r="R1236" s="11" t="s">
        <v>8338</v>
      </c>
      <c r="S1236" s="15">
        <f t="shared" si="96"/>
        <v>42007.788680555561</v>
      </c>
      <c r="T1236" s="15">
        <f t="shared" si="97"/>
        <v>42037.788680555561</v>
      </c>
      <c r="U1236">
        <f t="shared" si="98"/>
        <v>30</v>
      </c>
      <c r="V1236">
        <f t="shared" si="9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 s="10">
        <f t="shared" si="95"/>
        <v>35</v>
      </c>
      <c r="Q1237" s="11" t="s">
        <v>8323</v>
      </c>
      <c r="R1237" s="11" t="s">
        <v>8338</v>
      </c>
      <c r="S1237" s="15">
        <f t="shared" si="96"/>
        <v>41583.135405092595</v>
      </c>
      <c r="T1237" s="15">
        <f t="shared" si="97"/>
        <v>41623.135405092595</v>
      </c>
      <c r="U1237">
        <f t="shared" si="98"/>
        <v>40</v>
      </c>
      <c r="V1237">
        <f t="shared" si="9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 s="10">
        <f t="shared" si="95"/>
        <v>0</v>
      </c>
      <c r="Q1238" s="11" t="s">
        <v>8323</v>
      </c>
      <c r="R1238" s="11" t="s">
        <v>8338</v>
      </c>
      <c r="S1238" s="15">
        <f t="shared" si="96"/>
        <v>41110.680138888885</v>
      </c>
      <c r="T1238" s="15">
        <f t="shared" si="97"/>
        <v>41118.666666666664</v>
      </c>
      <c r="U1238">
        <f t="shared" si="98"/>
        <v>7.9865277777789743</v>
      </c>
      <c r="V1238">
        <f t="shared" si="9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 s="10">
        <f t="shared" si="95"/>
        <v>0</v>
      </c>
      <c r="Q1239" s="11" t="s">
        <v>8323</v>
      </c>
      <c r="R1239" s="11" t="s">
        <v>8338</v>
      </c>
      <c r="S1239" s="15">
        <f t="shared" si="96"/>
        <v>41125.283159722225</v>
      </c>
      <c r="T1239" s="15">
        <f t="shared" si="97"/>
        <v>41145.283159722225</v>
      </c>
      <c r="U1239">
        <f t="shared" si="98"/>
        <v>20</v>
      </c>
      <c r="V1239">
        <f t="shared" si="9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 s="10">
        <f t="shared" si="95"/>
        <v>59.33</v>
      </c>
      <c r="Q1240" s="11" t="s">
        <v>8323</v>
      </c>
      <c r="R1240" s="11" t="s">
        <v>8338</v>
      </c>
      <c r="S1240" s="15">
        <f t="shared" si="96"/>
        <v>40731.61037037037</v>
      </c>
      <c r="T1240" s="15">
        <f t="shared" si="97"/>
        <v>40761.61037037037</v>
      </c>
      <c r="U1240">
        <f t="shared" si="98"/>
        <v>30</v>
      </c>
      <c r="V1240">
        <f t="shared" si="9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 s="10">
        <f t="shared" si="95"/>
        <v>0</v>
      </c>
      <c r="Q1241" s="11" t="s">
        <v>8323</v>
      </c>
      <c r="R1241" s="11" t="s">
        <v>8338</v>
      </c>
      <c r="S1241" s="15">
        <f t="shared" si="96"/>
        <v>40883.962581018517</v>
      </c>
      <c r="T1241" s="15">
        <f t="shared" si="97"/>
        <v>40913.962581018517</v>
      </c>
      <c r="U1241">
        <f t="shared" si="98"/>
        <v>30</v>
      </c>
      <c r="V1241">
        <f t="shared" si="9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 s="10">
        <f t="shared" si="95"/>
        <v>30.13</v>
      </c>
      <c r="Q1242" s="11" t="s">
        <v>8323</v>
      </c>
      <c r="R1242" s="11" t="s">
        <v>8338</v>
      </c>
      <c r="S1242" s="15">
        <f t="shared" si="96"/>
        <v>41409.040011574078</v>
      </c>
      <c r="T1242" s="15">
        <f t="shared" si="97"/>
        <v>41467.910416666666</v>
      </c>
      <c r="U1242">
        <f t="shared" si="98"/>
        <v>58.870405092588044</v>
      </c>
      <c r="V1242">
        <f t="shared" si="9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 s="10">
        <f t="shared" si="95"/>
        <v>74.62</v>
      </c>
      <c r="Q1243" s="11" t="s">
        <v>8323</v>
      </c>
      <c r="R1243" s="11" t="s">
        <v>8338</v>
      </c>
      <c r="S1243" s="15">
        <f t="shared" si="96"/>
        <v>41923.837731481479</v>
      </c>
      <c r="T1243" s="15">
        <f t="shared" si="97"/>
        <v>41946.249305555553</v>
      </c>
      <c r="U1243">
        <f t="shared" si="98"/>
        <v>22.411574074074451</v>
      </c>
      <c r="V1243">
        <f t="shared" si="9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 s="10">
        <f t="shared" si="95"/>
        <v>5</v>
      </c>
      <c r="Q1244" s="11" t="s">
        <v>8323</v>
      </c>
      <c r="R1244" s="11" t="s">
        <v>8338</v>
      </c>
      <c r="S1244" s="15">
        <f t="shared" si="96"/>
        <v>40782.165532407409</v>
      </c>
      <c r="T1244" s="15">
        <f t="shared" si="97"/>
        <v>40797.554166666669</v>
      </c>
      <c r="U1244">
        <f t="shared" si="98"/>
        <v>15.388634259259561</v>
      </c>
      <c r="V1244">
        <f t="shared" si="9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 s="10">
        <f t="shared" si="95"/>
        <v>44.5</v>
      </c>
      <c r="Q1245" s="11" t="s">
        <v>8323</v>
      </c>
      <c r="R1245" s="11" t="s">
        <v>8338</v>
      </c>
      <c r="S1245" s="15">
        <f t="shared" si="96"/>
        <v>40671.879293981481</v>
      </c>
      <c r="T1245" s="15">
        <f t="shared" si="97"/>
        <v>40732.875</v>
      </c>
      <c r="U1245">
        <f t="shared" si="98"/>
        <v>60.995706018518831</v>
      </c>
      <c r="V1245">
        <f t="shared" si="9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 s="10">
        <f t="shared" si="95"/>
        <v>46.13</v>
      </c>
      <c r="Q1246" s="11" t="s">
        <v>8323</v>
      </c>
      <c r="R1246" s="11" t="s">
        <v>8324</v>
      </c>
      <c r="S1246" s="15">
        <f t="shared" si="96"/>
        <v>41355.825497685182</v>
      </c>
      <c r="T1246" s="15">
        <f t="shared" si="97"/>
        <v>41386.875</v>
      </c>
      <c r="U1246">
        <f t="shared" si="98"/>
        <v>31.049502314817801</v>
      </c>
      <c r="V1246">
        <f t="shared" si="9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 s="10">
        <f t="shared" si="95"/>
        <v>141.47</v>
      </c>
      <c r="Q1247" s="11" t="s">
        <v>8323</v>
      </c>
      <c r="R1247" s="11" t="s">
        <v>8324</v>
      </c>
      <c r="S1247" s="15">
        <f t="shared" si="96"/>
        <v>41774.599930555552</v>
      </c>
      <c r="T1247" s="15">
        <f t="shared" si="97"/>
        <v>41804.599930555552</v>
      </c>
      <c r="U1247">
        <f t="shared" si="98"/>
        <v>30</v>
      </c>
      <c r="V1247">
        <f t="shared" si="9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 s="10">
        <f t="shared" si="95"/>
        <v>75.48</v>
      </c>
      <c r="Q1248" s="11" t="s">
        <v>8323</v>
      </c>
      <c r="R1248" s="11" t="s">
        <v>8324</v>
      </c>
      <c r="S1248" s="15">
        <f t="shared" si="96"/>
        <v>40838.043391203704</v>
      </c>
      <c r="T1248" s="15">
        <f t="shared" si="97"/>
        <v>40883.085057870368</v>
      </c>
      <c r="U1248">
        <f t="shared" si="98"/>
        <v>45.041666666664241</v>
      </c>
      <c r="V1248">
        <f t="shared" si="9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 s="10">
        <f t="shared" si="95"/>
        <v>85.5</v>
      </c>
      <c r="Q1249" s="11" t="s">
        <v>8323</v>
      </c>
      <c r="R1249" s="11" t="s">
        <v>8324</v>
      </c>
      <c r="S1249" s="15">
        <f t="shared" si="96"/>
        <v>41370.292303240742</v>
      </c>
      <c r="T1249" s="15">
        <f t="shared" si="97"/>
        <v>41400.292303240742</v>
      </c>
      <c r="U1249">
        <f t="shared" si="98"/>
        <v>30</v>
      </c>
      <c r="V1249">
        <f t="shared" si="9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 s="10">
        <f t="shared" si="95"/>
        <v>64.25</v>
      </c>
      <c r="Q1250" s="11" t="s">
        <v>8323</v>
      </c>
      <c r="R1250" s="11" t="s">
        <v>8324</v>
      </c>
      <c r="S1250" s="15">
        <f t="shared" si="96"/>
        <v>41767.656863425924</v>
      </c>
      <c r="T1250" s="15">
        <f t="shared" si="97"/>
        <v>41803.290972222225</v>
      </c>
      <c r="U1250">
        <f t="shared" si="98"/>
        <v>35.634108796301007</v>
      </c>
      <c r="V1250">
        <f t="shared" si="9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 s="10">
        <f t="shared" si="95"/>
        <v>64.47</v>
      </c>
      <c r="Q1251" s="11" t="s">
        <v>8323</v>
      </c>
      <c r="R1251" s="11" t="s">
        <v>8324</v>
      </c>
      <c r="S1251" s="15">
        <f t="shared" si="96"/>
        <v>41067.74086805556</v>
      </c>
      <c r="T1251" s="15">
        <f t="shared" si="97"/>
        <v>41097.74086805556</v>
      </c>
      <c r="U1251">
        <f t="shared" si="98"/>
        <v>30</v>
      </c>
      <c r="V1251">
        <f t="shared" si="9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 s="10">
        <f t="shared" si="95"/>
        <v>118.2</v>
      </c>
      <c r="Q1252" s="11" t="s">
        <v>8323</v>
      </c>
      <c r="R1252" s="11" t="s">
        <v>8324</v>
      </c>
      <c r="S1252" s="15">
        <f t="shared" si="96"/>
        <v>41843.64271990741</v>
      </c>
      <c r="T1252" s="15">
        <f t="shared" si="97"/>
        <v>41888.64271990741</v>
      </c>
      <c r="U1252">
        <f t="shared" si="98"/>
        <v>45</v>
      </c>
      <c r="V1252">
        <f t="shared" si="9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 s="10">
        <f t="shared" si="95"/>
        <v>82.54</v>
      </c>
      <c r="Q1253" s="11" t="s">
        <v>8323</v>
      </c>
      <c r="R1253" s="11" t="s">
        <v>8324</v>
      </c>
      <c r="S1253" s="15">
        <f t="shared" si="96"/>
        <v>40751.814432870371</v>
      </c>
      <c r="T1253" s="15">
        <f t="shared" si="97"/>
        <v>40811.814432870371</v>
      </c>
      <c r="U1253">
        <f t="shared" si="98"/>
        <v>60</v>
      </c>
      <c r="V1253">
        <f t="shared" si="9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 s="10">
        <f t="shared" si="95"/>
        <v>34.17</v>
      </c>
      <c r="Q1254" s="11" t="s">
        <v>8323</v>
      </c>
      <c r="R1254" s="11" t="s">
        <v>8324</v>
      </c>
      <c r="S1254" s="15">
        <f t="shared" si="96"/>
        <v>41543.988067129627</v>
      </c>
      <c r="T1254" s="15">
        <f t="shared" si="97"/>
        <v>41571.988067129627</v>
      </c>
      <c r="U1254">
        <f t="shared" si="98"/>
        <v>28</v>
      </c>
      <c r="V1254">
        <f t="shared" si="9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 s="10">
        <f t="shared" si="95"/>
        <v>42.73</v>
      </c>
      <c r="Q1255" s="11" t="s">
        <v>8323</v>
      </c>
      <c r="R1255" s="11" t="s">
        <v>8324</v>
      </c>
      <c r="S1255" s="15">
        <f t="shared" si="96"/>
        <v>41855.783645833333</v>
      </c>
      <c r="T1255" s="15">
        <f t="shared" si="97"/>
        <v>41885.783645833333</v>
      </c>
      <c r="U1255">
        <f t="shared" si="98"/>
        <v>30</v>
      </c>
      <c r="V1255">
        <f t="shared" si="9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 s="10">
        <f t="shared" si="95"/>
        <v>94.49</v>
      </c>
      <c r="Q1256" s="11" t="s">
        <v>8323</v>
      </c>
      <c r="R1256" s="11" t="s">
        <v>8324</v>
      </c>
      <c r="S1256" s="15">
        <f t="shared" si="96"/>
        <v>40487.621365740742</v>
      </c>
      <c r="T1256" s="15">
        <f t="shared" si="97"/>
        <v>40544.207638888889</v>
      </c>
      <c r="U1256">
        <f t="shared" si="98"/>
        <v>56.586273148146574</v>
      </c>
      <c r="V1256">
        <f t="shared" si="9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 s="10">
        <f t="shared" si="95"/>
        <v>55.7</v>
      </c>
      <c r="Q1257" s="11" t="s">
        <v>8323</v>
      </c>
      <c r="R1257" s="11" t="s">
        <v>8324</v>
      </c>
      <c r="S1257" s="15">
        <f t="shared" si="96"/>
        <v>41579.845509259263</v>
      </c>
      <c r="T1257" s="15">
        <f t="shared" si="97"/>
        <v>41609.887175925927</v>
      </c>
      <c r="U1257">
        <f t="shared" si="98"/>
        <v>30.041666666664241</v>
      </c>
      <c r="V1257">
        <f t="shared" si="9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 s="10">
        <f t="shared" si="95"/>
        <v>98.03</v>
      </c>
      <c r="Q1258" s="11" t="s">
        <v>8323</v>
      </c>
      <c r="R1258" s="11" t="s">
        <v>8324</v>
      </c>
      <c r="S1258" s="15">
        <f t="shared" si="96"/>
        <v>40921.919340277782</v>
      </c>
      <c r="T1258" s="15">
        <f t="shared" si="97"/>
        <v>40951.919340277782</v>
      </c>
      <c r="U1258">
        <f t="shared" si="98"/>
        <v>30</v>
      </c>
      <c r="V1258">
        <f t="shared" si="9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 s="10">
        <f t="shared" si="95"/>
        <v>92.1</v>
      </c>
      <c r="Q1259" s="11" t="s">
        <v>8323</v>
      </c>
      <c r="R1259" s="11" t="s">
        <v>8324</v>
      </c>
      <c r="S1259" s="15">
        <f t="shared" si="96"/>
        <v>40587.085532407407</v>
      </c>
      <c r="T1259" s="15">
        <f t="shared" si="97"/>
        <v>40636.043865740743</v>
      </c>
      <c r="U1259">
        <f t="shared" si="98"/>
        <v>48.958333333335759</v>
      </c>
      <c r="V1259">
        <f t="shared" si="9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 s="10">
        <f t="shared" si="95"/>
        <v>38.18</v>
      </c>
      <c r="Q1260" s="11" t="s">
        <v>8323</v>
      </c>
      <c r="R1260" s="11" t="s">
        <v>8324</v>
      </c>
      <c r="S1260" s="15">
        <f t="shared" si="96"/>
        <v>41487.611250000002</v>
      </c>
      <c r="T1260" s="15">
        <f t="shared" si="97"/>
        <v>41517.611250000002</v>
      </c>
      <c r="U1260">
        <f t="shared" si="98"/>
        <v>30</v>
      </c>
      <c r="V1260">
        <f t="shared" si="9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 s="10">
        <f t="shared" si="95"/>
        <v>27.15</v>
      </c>
      <c r="Q1261" s="11" t="s">
        <v>8323</v>
      </c>
      <c r="R1261" s="11" t="s">
        <v>8324</v>
      </c>
      <c r="S1261" s="15">
        <f t="shared" si="96"/>
        <v>41766.970648148148</v>
      </c>
      <c r="T1261" s="15">
        <f t="shared" si="97"/>
        <v>41799.165972222225</v>
      </c>
      <c r="U1261">
        <f t="shared" si="98"/>
        <v>32.19532407407678</v>
      </c>
      <c r="V1261">
        <f t="shared" si="9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 s="10">
        <f t="shared" si="95"/>
        <v>50.69</v>
      </c>
      <c r="Q1262" s="11" t="s">
        <v>8323</v>
      </c>
      <c r="R1262" s="11" t="s">
        <v>8324</v>
      </c>
      <c r="S1262" s="15">
        <f t="shared" si="96"/>
        <v>41666.842824074076</v>
      </c>
      <c r="T1262" s="15">
        <f t="shared" si="97"/>
        <v>41696.842824074076</v>
      </c>
      <c r="U1262">
        <f t="shared" si="98"/>
        <v>30</v>
      </c>
      <c r="V1262">
        <f t="shared" si="9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 s="10">
        <f t="shared" si="95"/>
        <v>38.94</v>
      </c>
      <c r="Q1263" s="11" t="s">
        <v>8323</v>
      </c>
      <c r="R1263" s="11" t="s">
        <v>8324</v>
      </c>
      <c r="S1263" s="15">
        <f t="shared" si="96"/>
        <v>41638.342905092592</v>
      </c>
      <c r="T1263" s="15">
        <f t="shared" si="97"/>
        <v>41668.342905092592</v>
      </c>
      <c r="U1263">
        <f t="shared" si="98"/>
        <v>30</v>
      </c>
      <c r="V1263">
        <f t="shared" si="9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 s="10">
        <f t="shared" si="95"/>
        <v>77.64</v>
      </c>
      <c r="Q1264" s="11" t="s">
        <v>8323</v>
      </c>
      <c r="R1264" s="11" t="s">
        <v>8324</v>
      </c>
      <c r="S1264" s="15">
        <f t="shared" si="96"/>
        <v>41656.762638888889</v>
      </c>
      <c r="T1264" s="15">
        <f t="shared" si="97"/>
        <v>41686.762638888889</v>
      </c>
      <c r="U1264">
        <f t="shared" si="98"/>
        <v>30</v>
      </c>
      <c r="V1264">
        <f t="shared" si="9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 s="10">
        <f t="shared" si="95"/>
        <v>43.54</v>
      </c>
      <c r="Q1265" s="11" t="s">
        <v>8323</v>
      </c>
      <c r="R1265" s="11" t="s">
        <v>8324</v>
      </c>
      <c r="S1265" s="15">
        <f t="shared" si="96"/>
        <v>41692.084143518521</v>
      </c>
      <c r="T1265" s="15">
        <f t="shared" si="97"/>
        <v>41727.041666666664</v>
      </c>
      <c r="U1265">
        <f t="shared" si="98"/>
        <v>34.957523148143082</v>
      </c>
      <c r="V1265">
        <f t="shared" si="9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 s="10">
        <f t="shared" si="95"/>
        <v>31.82</v>
      </c>
      <c r="Q1266" s="11" t="s">
        <v>8323</v>
      </c>
      <c r="R1266" s="11" t="s">
        <v>8324</v>
      </c>
      <c r="S1266" s="15">
        <f t="shared" si="96"/>
        <v>41547.662997685184</v>
      </c>
      <c r="T1266" s="15">
        <f t="shared" si="97"/>
        <v>41576.662997685184</v>
      </c>
      <c r="U1266">
        <f t="shared" si="98"/>
        <v>29</v>
      </c>
      <c r="V1266">
        <f t="shared" si="9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 s="10">
        <f t="shared" si="95"/>
        <v>63.18</v>
      </c>
      <c r="Q1267" s="11" t="s">
        <v>8323</v>
      </c>
      <c r="R1267" s="11" t="s">
        <v>8324</v>
      </c>
      <c r="S1267" s="15">
        <f t="shared" si="96"/>
        <v>40465.655266203699</v>
      </c>
      <c r="T1267" s="15">
        <f t="shared" si="97"/>
        <v>40512.655266203699</v>
      </c>
      <c r="U1267">
        <f t="shared" si="98"/>
        <v>47</v>
      </c>
      <c r="V1267">
        <f t="shared" si="9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 s="10">
        <f t="shared" si="95"/>
        <v>190.9</v>
      </c>
      <c r="Q1268" s="11" t="s">
        <v>8323</v>
      </c>
      <c r="R1268" s="11" t="s">
        <v>8324</v>
      </c>
      <c r="S1268" s="15">
        <f t="shared" si="96"/>
        <v>41620.87667824074</v>
      </c>
      <c r="T1268" s="15">
        <f t="shared" si="97"/>
        <v>41650.87667824074</v>
      </c>
      <c r="U1268">
        <f t="shared" si="98"/>
        <v>30</v>
      </c>
      <c r="V1268">
        <f t="shared" si="9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 s="10">
        <f t="shared" si="95"/>
        <v>140.86000000000001</v>
      </c>
      <c r="Q1269" s="11" t="s">
        <v>8323</v>
      </c>
      <c r="R1269" s="11" t="s">
        <v>8324</v>
      </c>
      <c r="S1269" s="15">
        <f t="shared" si="96"/>
        <v>41449.585162037038</v>
      </c>
      <c r="T1269" s="15">
        <f t="shared" si="97"/>
        <v>41479.585162037038</v>
      </c>
      <c r="U1269">
        <f t="shared" si="98"/>
        <v>30</v>
      </c>
      <c r="V1269">
        <f t="shared" si="9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 s="10">
        <f t="shared" si="95"/>
        <v>76.92</v>
      </c>
      <c r="Q1270" s="11" t="s">
        <v>8323</v>
      </c>
      <c r="R1270" s="11" t="s">
        <v>8324</v>
      </c>
      <c r="S1270" s="15">
        <f t="shared" si="96"/>
        <v>41507.845451388886</v>
      </c>
      <c r="T1270" s="15">
        <f t="shared" si="97"/>
        <v>41537.845451388886</v>
      </c>
      <c r="U1270">
        <f t="shared" si="98"/>
        <v>30</v>
      </c>
      <c r="V1270">
        <f t="shared" si="9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 s="10">
        <f t="shared" si="95"/>
        <v>99.16</v>
      </c>
      <c r="Q1271" s="11" t="s">
        <v>8323</v>
      </c>
      <c r="R1271" s="11" t="s">
        <v>8324</v>
      </c>
      <c r="S1271" s="15">
        <f t="shared" si="96"/>
        <v>42445.823055555549</v>
      </c>
      <c r="T1271" s="15">
        <f t="shared" si="97"/>
        <v>42476</v>
      </c>
      <c r="U1271">
        <f t="shared" si="98"/>
        <v>30.176944444450783</v>
      </c>
      <c r="V1271">
        <f t="shared" si="9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 s="10">
        <f t="shared" si="95"/>
        <v>67.88</v>
      </c>
      <c r="Q1272" s="11" t="s">
        <v>8323</v>
      </c>
      <c r="R1272" s="11" t="s">
        <v>8324</v>
      </c>
      <c r="S1272" s="15">
        <f t="shared" si="96"/>
        <v>40933.856967592597</v>
      </c>
      <c r="T1272" s="15">
        <f t="shared" si="97"/>
        <v>40993.815300925926</v>
      </c>
      <c r="U1272">
        <f t="shared" si="98"/>
        <v>59.958333333328483</v>
      </c>
      <c r="V1272">
        <f t="shared" si="9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 s="10">
        <f t="shared" si="95"/>
        <v>246.29</v>
      </c>
      <c r="Q1273" s="11" t="s">
        <v>8323</v>
      </c>
      <c r="R1273" s="11" t="s">
        <v>8324</v>
      </c>
      <c r="S1273" s="15">
        <f t="shared" si="96"/>
        <v>41561.683553240742</v>
      </c>
      <c r="T1273" s="15">
        <f t="shared" si="97"/>
        <v>41591.725219907406</v>
      </c>
      <c r="U1273">
        <f t="shared" si="98"/>
        <v>30.041666666664241</v>
      </c>
      <c r="V1273">
        <f t="shared" si="9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 s="10">
        <f t="shared" si="95"/>
        <v>189.29</v>
      </c>
      <c r="Q1274" s="11" t="s">
        <v>8323</v>
      </c>
      <c r="R1274" s="11" t="s">
        <v>8324</v>
      </c>
      <c r="S1274" s="15">
        <f t="shared" si="96"/>
        <v>40274.745127314818</v>
      </c>
      <c r="T1274" s="15">
        <f t="shared" si="97"/>
        <v>40344.166666666664</v>
      </c>
      <c r="U1274">
        <f t="shared" si="98"/>
        <v>69.42153935184615</v>
      </c>
      <c r="V1274">
        <f t="shared" si="9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 s="10">
        <f t="shared" si="95"/>
        <v>76.67</v>
      </c>
      <c r="Q1275" s="11" t="s">
        <v>8323</v>
      </c>
      <c r="R1275" s="11" t="s">
        <v>8324</v>
      </c>
      <c r="S1275" s="15">
        <f t="shared" si="96"/>
        <v>41852.730219907404</v>
      </c>
      <c r="T1275" s="15">
        <f t="shared" si="97"/>
        <v>41882.730219907404</v>
      </c>
      <c r="U1275">
        <f t="shared" si="98"/>
        <v>30</v>
      </c>
      <c r="V1275">
        <f t="shared" si="9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 s="10">
        <f t="shared" si="95"/>
        <v>82.96</v>
      </c>
      <c r="Q1276" s="11" t="s">
        <v>8323</v>
      </c>
      <c r="R1276" s="11" t="s">
        <v>8324</v>
      </c>
      <c r="S1276" s="15">
        <f t="shared" si="96"/>
        <v>41116.690104166664</v>
      </c>
      <c r="T1276" s="15">
        <f t="shared" si="97"/>
        <v>41151.690104166664</v>
      </c>
      <c r="U1276">
        <f t="shared" si="98"/>
        <v>35</v>
      </c>
      <c r="V1276">
        <f t="shared" si="9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 s="10">
        <f t="shared" si="95"/>
        <v>62.52</v>
      </c>
      <c r="Q1277" s="11" t="s">
        <v>8323</v>
      </c>
      <c r="R1277" s="11" t="s">
        <v>8324</v>
      </c>
      <c r="S1277" s="15">
        <f t="shared" si="96"/>
        <v>41458.867905092593</v>
      </c>
      <c r="T1277" s="15">
        <f t="shared" si="97"/>
        <v>41493.867905092593</v>
      </c>
      <c r="U1277">
        <f t="shared" si="98"/>
        <v>35</v>
      </c>
      <c r="V1277">
        <f t="shared" si="9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 s="10">
        <f t="shared" si="95"/>
        <v>46.07</v>
      </c>
      <c r="Q1278" s="11" t="s">
        <v>8323</v>
      </c>
      <c r="R1278" s="11" t="s">
        <v>8324</v>
      </c>
      <c r="S1278" s="15">
        <f t="shared" si="96"/>
        <v>40007.704247685186</v>
      </c>
      <c r="T1278" s="15">
        <f t="shared" si="97"/>
        <v>40057.166666666664</v>
      </c>
      <c r="U1278">
        <f t="shared" si="98"/>
        <v>49.46241898147855</v>
      </c>
      <c r="V1278">
        <f t="shared" si="9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 s="10">
        <f t="shared" si="95"/>
        <v>38.54</v>
      </c>
      <c r="Q1279" s="11" t="s">
        <v>8323</v>
      </c>
      <c r="R1279" s="11" t="s">
        <v>8324</v>
      </c>
      <c r="S1279" s="15">
        <f t="shared" si="96"/>
        <v>41121.561886574076</v>
      </c>
      <c r="T1279" s="15">
        <f t="shared" si="97"/>
        <v>41156.561886574076</v>
      </c>
      <c r="U1279">
        <f t="shared" si="98"/>
        <v>35</v>
      </c>
      <c r="V1279">
        <f t="shared" si="9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 s="10">
        <f t="shared" si="95"/>
        <v>53.01</v>
      </c>
      <c r="Q1280" s="11" t="s">
        <v>8323</v>
      </c>
      <c r="R1280" s="11" t="s">
        <v>8324</v>
      </c>
      <c r="S1280" s="15">
        <f t="shared" si="96"/>
        <v>41786.555162037039</v>
      </c>
      <c r="T1280" s="15">
        <f t="shared" si="97"/>
        <v>41815.083333333336</v>
      </c>
      <c r="U1280">
        <f t="shared" si="98"/>
        <v>28.528171296296932</v>
      </c>
      <c r="V1280">
        <f t="shared" si="9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 s="10">
        <f t="shared" si="95"/>
        <v>73.36</v>
      </c>
      <c r="Q1281" s="11" t="s">
        <v>8323</v>
      </c>
      <c r="R1281" s="11" t="s">
        <v>8324</v>
      </c>
      <c r="S1281" s="15">
        <f t="shared" si="96"/>
        <v>41682.099189814813</v>
      </c>
      <c r="T1281" s="15">
        <f t="shared" si="97"/>
        <v>41722.057523148149</v>
      </c>
      <c r="U1281">
        <f t="shared" si="98"/>
        <v>39.958333333335759</v>
      </c>
      <c r="V1281">
        <f t="shared" si="9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 s="10">
        <f t="shared" si="95"/>
        <v>127.98</v>
      </c>
      <c r="Q1282" s="11" t="s">
        <v>8323</v>
      </c>
      <c r="R1282" s="11" t="s">
        <v>8324</v>
      </c>
      <c r="S1282" s="15">
        <f t="shared" si="96"/>
        <v>40513.757569444446</v>
      </c>
      <c r="T1282" s="15">
        <f t="shared" si="97"/>
        <v>40603.757569444446</v>
      </c>
      <c r="U1282">
        <f t="shared" si="98"/>
        <v>90</v>
      </c>
      <c r="V1282">
        <f t="shared" si="9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 s="10">
        <f t="shared" ref="P1283:P1346" si="100">IFERROR(ROUND(E1283/L1283,2),0)</f>
        <v>104.73</v>
      </c>
      <c r="Q1283" s="11" t="s">
        <v>8323</v>
      </c>
      <c r="R1283" s="11" t="s">
        <v>8324</v>
      </c>
      <c r="S1283" s="15">
        <f t="shared" ref="S1283:S1346" si="101">(((J1283/60)/60)/24)+DATE(1970,1,1)</f>
        <v>41463.743472222224</v>
      </c>
      <c r="T1283" s="15">
        <f t="shared" ref="T1283:T1346" si="102">(((I1283/60)/60)/24)+DATE(1970,1,1)</f>
        <v>41483.743472222224</v>
      </c>
      <c r="U1283">
        <f t="shared" ref="U1283:U1346" si="103">T1283-S1283</f>
        <v>20</v>
      </c>
      <c r="V1283">
        <f t="shared" ref="V1283:V1346" si="104">YEAR((((J1283/60)/60)/24)+DATE(1970,1,1))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 s="10">
        <f t="shared" si="100"/>
        <v>67.67</v>
      </c>
      <c r="Q1284" s="11" t="s">
        <v>8323</v>
      </c>
      <c r="R1284" s="11" t="s">
        <v>8324</v>
      </c>
      <c r="S1284" s="15">
        <f t="shared" si="101"/>
        <v>41586.475173611114</v>
      </c>
      <c r="T1284" s="15">
        <f t="shared" si="102"/>
        <v>41617.207638888889</v>
      </c>
      <c r="U1284">
        <f t="shared" si="103"/>
        <v>30.732465277775191</v>
      </c>
      <c r="V1284">
        <f t="shared" si="104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 s="10">
        <f t="shared" si="100"/>
        <v>95.93</v>
      </c>
      <c r="Q1285" s="11" t="s">
        <v>8323</v>
      </c>
      <c r="R1285" s="11" t="s">
        <v>8324</v>
      </c>
      <c r="S1285" s="15">
        <f t="shared" si="101"/>
        <v>41320.717465277776</v>
      </c>
      <c r="T1285" s="15">
        <f t="shared" si="102"/>
        <v>41344.166666666664</v>
      </c>
      <c r="U1285">
        <f t="shared" si="103"/>
        <v>23.449201388888469</v>
      </c>
      <c r="V1285">
        <f t="shared" si="104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 s="10">
        <f t="shared" si="100"/>
        <v>65.16</v>
      </c>
      <c r="Q1286" s="11" t="s">
        <v>8315</v>
      </c>
      <c r="R1286" s="11" t="s">
        <v>8316</v>
      </c>
      <c r="S1286" s="15">
        <f t="shared" si="101"/>
        <v>42712.23474537037</v>
      </c>
      <c r="T1286" s="15">
        <f t="shared" si="102"/>
        <v>42735.707638888889</v>
      </c>
      <c r="U1286">
        <f t="shared" si="103"/>
        <v>23.472893518519413</v>
      </c>
      <c r="V1286">
        <f t="shared" si="104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 s="10">
        <f t="shared" si="100"/>
        <v>32.270000000000003</v>
      </c>
      <c r="Q1287" s="11" t="s">
        <v>8315</v>
      </c>
      <c r="R1287" s="11" t="s">
        <v>8316</v>
      </c>
      <c r="S1287" s="15">
        <f t="shared" si="101"/>
        <v>42160.583043981482</v>
      </c>
      <c r="T1287" s="15">
        <f t="shared" si="102"/>
        <v>42175.583043981482</v>
      </c>
      <c r="U1287">
        <f t="shared" si="103"/>
        <v>15</v>
      </c>
      <c r="V1287">
        <f t="shared" si="104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 s="10">
        <f t="shared" si="100"/>
        <v>81.25</v>
      </c>
      <c r="Q1288" s="11" t="s">
        <v>8315</v>
      </c>
      <c r="R1288" s="11" t="s">
        <v>8316</v>
      </c>
      <c r="S1288" s="15">
        <f t="shared" si="101"/>
        <v>42039.384571759263</v>
      </c>
      <c r="T1288" s="15">
        <f t="shared" si="102"/>
        <v>42052.583333333328</v>
      </c>
      <c r="U1288">
        <f t="shared" si="103"/>
        <v>13.198761574065429</v>
      </c>
      <c r="V1288">
        <f t="shared" si="104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 s="10">
        <f t="shared" si="100"/>
        <v>24.2</v>
      </c>
      <c r="Q1289" s="11" t="s">
        <v>8315</v>
      </c>
      <c r="R1289" s="11" t="s">
        <v>8316</v>
      </c>
      <c r="S1289" s="15">
        <f t="shared" si="101"/>
        <v>42107.621018518519</v>
      </c>
      <c r="T1289" s="15">
        <f t="shared" si="102"/>
        <v>42167.621018518519</v>
      </c>
      <c r="U1289">
        <f t="shared" si="103"/>
        <v>60</v>
      </c>
      <c r="V1289">
        <f t="shared" si="104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 s="10">
        <f t="shared" si="100"/>
        <v>65.87</v>
      </c>
      <c r="Q1290" s="11" t="s">
        <v>8315</v>
      </c>
      <c r="R1290" s="11" t="s">
        <v>8316</v>
      </c>
      <c r="S1290" s="15">
        <f t="shared" si="101"/>
        <v>42561.154664351852</v>
      </c>
      <c r="T1290" s="15">
        <f t="shared" si="102"/>
        <v>42592.166666666672</v>
      </c>
      <c r="U1290">
        <f t="shared" si="103"/>
        <v>31.012002314819256</v>
      </c>
      <c r="V1290">
        <f t="shared" si="104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 s="10">
        <f t="shared" si="100"/>
        <v>36.08</v>
      </c>
      <c r="Q1291" s="11" t="s">
        <v>8315</v>
      </c>
      <c r="R1291" s="11" t="s">
        <v>8316</v>
      </c>
      <c r="S1291" s="15">
        <f t="shared" si="101"/>
        <v>42709.134780092587</v>
      </c>
      <c r="T1291" s="15">
        <f t="shared" si="102"/>
        <v>42739.134780092587</v>
      </c>
      <c r="U1291">
        <f t="shared" si="103"/>
        <v>30</v>
      </c>
      <c r="V1291">
        <f t="shared" si="104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 s="10">
        <f t="shared" si="100"/>
        <v>44.19</v>
      </c>
      <c r="Q1292" s="11" t="s">
        <v>8315</v>
      </c>
      <c r="R1292" s="11" t="s">
        <v>8316</v>
      </c>
      <c r="S1292" s="15">
        <f t="shared" si="101"/>
        <v>42086.614942129629</v>
      </c>
      <c r="T1292" s="15">
        <f t="shared" si="102"/>
        <v>42117.290972222225</v>
      </c>
      <c r="U1292">
        <f t="shared" si="103"/>
        <v>30.676030092596193</v>
      </c>
      <c r="V1292">
        <f t="shared" si="104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 s="10">
        <f t="shared" si="100"/>
        <v>104.07</v>
      </c>
      <c r="Q1293" s="11" t="s">
        <v>8315</v>
      </c>
      <c r="R1293" s="11" t="s">
        <v>8316</v>
      </c>
      <c r="S1293" s="15">
        <f t="shared" si="101"/>
        <v>42064.652673611112</v>
      </c>
      <c r="T1293" s="15">
        <f t="shared" si="102"/>
        <v>42101.291666666672</v>
      </c>
      <c r="U1293">
        <f t="shared" si="103"/>
        <v>36.638993055559695</v>
      </c>
      <c r="V1293">
        <f t="shared" si="104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 s="10">
        <f t="shared" si="100"/>
        <v>35.96</v>
      </c>
      <c r="Q1294" s="11" t="s">
        <v>8315</v>
      </c>
      <c r="R1294" s="11" t="s">
        <v>8316</v>
      </c>
      <c r="S1294" s="15">
        <f t="shared" si="101"/>
        <v>42256.764212962968</v>
      </c>
      <c r="T1294" s="15">
        <f t="shared" si="102"/>
        <v>42283.957638888889</v>
      </c>
      <c r="U1294">
        <f t="shared" si="103"/>
        <v>27.193425925921474</v>
      </c>
      <c r="V1294">
        <f t="shared" si="104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 s="10">
        <f t="shared" si="100"/>
        <v>127.79</v>
      </c>
      <c r="Q1295" s="11" t="s">
        <v>8315</v>
      </c>
      <c r="R1295" s="11" t="s">
        <v>8316</v>
      </c>
      <c r="S1295" s="15">
        <f t="shared" si="101"/>
        <v>42292.701053240744</v>
      </c>
      <c r="T1295" s="15">
        <f t="shared" si="102"/>
        <v>42322.742719907401</v>
      </c>
      <c r="U1295">
        <f t="shared" si="103"/>
        <v>30.041666666656965</v>
      </c>
      <c r="V1295">
        <f t="shared" si="104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 s="10">
        <f t="shared" si="100"/>
        <v>27.73</v>
      </c>
      <c r="Q1296" s="11" t="s">
        <v>8315</v>
      </c>
      <c r="R1296" s="11" t="s">
        <v>8316</v>
      </c>
      <c r="S1296" s="15">
        <f t="shared" si="101"/>
        <v>42278.453668981485</v>
      </c>
      <c r="T1296" s="15">
        <f t="shared" si="102"/>
        <v>42296.458333333328</v>
      </c>
      <c r="U1296">
        <f t="shared" si="103"/>
        <v>18.00466435184353</v>
      </c>
      <c r="V1296">
        <f t="shared" si="104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 s="10">
        <f t="shared" si="100"/>
        <v>39.83</v>
      </c>
      <c r="Q1297" s="11" t="s">
        <v>8315</v>
      </c>
      <c r="R1297" s="11" t="s">
        <v>8316</v>
      </c>
      <c r="S1297" s="15">
        <f t="shared" si="101"/>
        <v>42184.572881944448</v>
      </c>
      <c r="T1297" s="15">
        <f t="shared" si="102"/>
        <v>42214.708333333328</v>
      </c>
      <c r="U1297">
        <f t="shared" si="103"/>
        <v>30.135451388880028</v>
      </c>
      <c r="V1297">
        <f t="shared" si="104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 s="10">
        <f t="shared" si="100"/>
        <v>52.17</v>
      </c>
      <c r="Q1298" s="11" t="s">
        <v>8315</v>
      </c>
      <c r="R1298" s="11" t="s">
        <v>8316</v>
      </c>
      <c r="S1298" s="15">
        <f t="shared" si="101"/>
        <v>42423.050613425927</v>
      </c>
      <c r="T1298" s="15">
        <f t="shared" si="102"/>
        <v>42443.008946759262</v>
      </c>
      <c r="U1298">
        <f t="shared" si="103"/>
        <v>19.958333333335759</v>
      </c>
      <c r="V1298">
        <f t="shared" si="104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 s="10">
        <f t="shared" si="100"/>
        <v>92.04</v>
      </c>
      <c r="Q1299" s="11" t="s">
        <v>8315</v>
      </c>
      <c r="R1299" s="11" t="s">
        <v>8316</v>
      </c>
      <c r="S1299" s="15">
        <f t="shared" si="101"/>
        <v>42461.747199074074</v>
      </c>
      <c r="T1299" s="15">
        <f t="shared" si="102"/>
        <v>42491.747199074074</v>
      </c>
      <c r="U1299">
        <f t="shared" si="103"/>
        <v>30</v>
      </c>
      <c r="V1299">
        <f t="shared" si="104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 s="10">
        <f t="shared" si="100"/>
        <v>63.42</v>
      </c>
      <c r="Q1300" s="11" t="s">
        <v>8315</v>
      </c>
      <c r="R1300" s="11" t="s">
        <v>8316</v>
      </c>
      <c r="S1300" s="15">
        <f t="shared" si="101"/>
        <v>42458.680925925932</v>
      </c>
      <c r="T1300" s="15">
        <f t="shared" si="102"/>
        <v>42488.680925925932</v>
      </c>
      <c r="U1300">
        <f t="shared" si="103"/>
        <v>30</v>
      </c>
      <c r="V1300">
        <f t="shared" si="104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 s="10">
        <f t="shared" si="100"/>
        <v>135.63</v>
      </c>
      <c r="Q1301" s="11" t="s">
        <v>8315</v>
      </c>
      <c r="R1301" s="11" t="s">
        <v>8316</v>
      </c>
      <c r="S1301" s="15">
        <f t="shared" si="101"/>
        <v>42169.814340277779</v>
      </c>
      <c r="T1301" s="15">
        <f t="shared" si="102"/>
        <v>42199.814340277779</v>
      </c>
      <c r="U1301">
        <f t="shared" si="103"/>
        <v>30</v>
      </c>
      <c r="V1301">
        <f t="shared" si="104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 s="10">
        <f t="shared" si="100"/>
        <v>168.75</v>
      </c>
      <c r="Q1302" s="11" t="s">
        <v>8315</v>
      </c>
      <c r="R1302" s="11" t="s">
        <v>8316</v>
      </c>
      <c r="S1302" s="15">
        <f t="shared" si="101"/>
        <v>42483.675208333334</v>
      </c>
      <c r="T1302" s="15">
        <f t="shared" si="102"/>
        <v>42522.789583333331</v>
      </c>
      <c r="U1302">
        <f t="shared" si="103"/>
        <v>39.114374999997381</v>
      </c>
      <c r="V1302">
        <f t="shared" si="104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 s="10">
        <f t="shared" si="100"/>
        <v>70.86</v>
      </c>
      <c r="Q1303" s="11" t="s">
        <v>8315</v>
      </c>
      <c r="R1303" s="11" t="s">
        <v>8316</v>
      </c>
      <c r="S1303" s="15">
        <f t="shared" si="101"/>
        <v>42195.749745370369</v>
      </c>
      <c r="T1303" s="15">
        <f t="shared" si="102"/>
        <v>42206.125</v>
      </c>
      <c r="U1303">
        <f t="shared" si="103"/>
        <v>10.375254629630945</v>
      </c>
      <c r="V1303">
        <f t="shared" si="104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 s="10">
        <f t="shared" si="100"/>
        <v>50</v>
      </c>
      <c r="Q1304" s="11" t="s">
        <v>8315</v>
      </c>
      <c r="R1304" s="11" t="s">
        <v>8316</v>
      </c>
      <c r="S1304" s="15">
        <f t="shared" si="101"/>
        <v>42675.057997685188</v>
      </c>
      <c r="T1304" s="15">
        <f t="shared" si="102"/>
        <v>42705.099664351852</v>
      </c>
      <c r="U1304">
        <f t="shared" si="103"/>
        <v>30.041666666664241</v>
      </c>
      <c r="V1304">
        <f t="shared" si="104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 s="10">
        <f t="shared" si="100"/>
        <v>42.21</v>
      </c>
      <c r="Q1305" s="11" t="s">
        <v>8315</v>
      </c>
      <c r="R1305" s="11" t="s">
        <v>8316</v>
      </c>
      <c r="S1305" s="15">
        <f t="shared" si="101"/>
        <v>42566.441203703704</v>
      </c>
      <c r="T1305" s="15">
        <f t="shared" si="102"/>
        <v>42582.458333333328</v>
      </c>
      <c r="U1305">
        <f t="shared" si="103"/>
        <v>16.017129629624833</v>
      </c>
      <c r="V1305">
        <f t="shared" si="104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 s="10">
        <f t="shared" si="100"/>
        <v>152.41</v>
      </c>
      <c r="Q1306" s="11" t="s">
        <v>8317</v>
      </c>
      <c r="R1306" s="11" t="s">
        <v>8319</v>
      </c>
      <c r="S1306" s="15">
        <f t="shared" si="101"/>
        <v>42747.194502314815</v>
      </c>
      <c r="T1306" s="15">
        <f t="shared" si="102"/>
        <v>42807.152835648143</v>
      </c>
      <c r="U1306">
        <f t="shared" si="103"/>
        <v>59.958333333328483</v>
      </c>
      <c r="V1306">
        <f t="shared" si="104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 s="10">
        <f t="shared" si="100"/>
        <v>90.62</v>
      </c>
      <c r="Q1307" s="11" t="s">
        <v>8317</v>
      </c>
      <c r="R1307" s="11" t="s">
        <v>8319</v>
      </c>
      <c r="S1307" s="15">
        <f t="shared" si="101"/>
        <v>42543.665601851855</v>
      </c>
      <c r="T1307" s="15">
        <f t="shared" si="102"/>
        <v>42572.729166666672</v>
      </c>
      <c r="U1307">
        <f t="shared" si="103"/>
        <v>29.063564814816345</v>
      </c>
      <c r="V1307">
        <f t="shared" si="104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 s="10">
        <f t="shared" si="100"/>
        <v>201.6</v>
      </c>
      <c r="Q1308" s="11" t="s">
        <v>8317</v>
      </c>
      <c r="R1308" s="11" t="s">
        <v>8319</v>
      </c>
      <c r="S1308" s="15">
        <f t="shared" si="101"/>
        <v>41947.457569444443</v>
      </c>
      <c r="T1308" s="15">
        <f t="shared" si="102"/>
        <v>41977.457569444443</v>
      </c>
      <c r="U1308">
        <f t="shared" si="103"/>
        <v>30</v>
      </c>
      <c r="V1308">
        <f t="shared" si="104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 s="10">
        <f t="shared" si="100"/>
        <v>127.93</v>
      </c>
      <c r="Q1309" s="11" t="s">
        <v>8317</v>
      </c>
      <c r="R1309" s="11" t="s">
        <v>8319</v>
      </c>
      <c r="S1309" s="15">
        <f t="shared" si="101"/>
        <v>42387.503229166665</v>
      </c>
      <c r="T1309" s="15">
        <f t="shared" si="102"/>
        <v>42417.503229166665</v>
      </c>
      <c r="U1309">
        <f t="shared" si="103"/>
        <v>30</v>
      </c>
      <c r="V1309">
        <f t="shared" si="104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 s="10">
        <f t="shared" si="100"/>
        <v>29.89</v>
      </c>
      <c r="Q1310" s="11" t="s">
        <v>8317</v>
      </c>
      <c r="R1310" s="11" t="s">
        <v>8319</v>
      </c>
      <c r="S1310" s="15">
        <f t="shared" si="101"/>
        <v>42611.613564814819</v>
      </c>
      <c r="T1310" s="15">
        <f t="shared" si="102"/>
        <v>42651.613564814819</v>
      </c>
      <c r="U1310">
        <f t="shared" si="103"/>
        <v>40</v>
      </c>
      <c r="V1310">
        <f t="shared" si="104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 s="10">
        <f t="shared" si="100"/>
        <v>367.97</v>
      </c>
      <c r="Q1311" s="11" t="s">
        <v>8317</v>
      </c>
      <c r="R1311" s="11" t="s">
        <v>8319</v>
      </c>
      <c r="S1311" s="15">
        <f t="shared" si="101"/>
        <v>42257.882731481484</v>
      </c>
      <c r="T1311" s="15">
        <f t="shared" si="102"/>
        <v>42292.882731481484</v>
      </c>
      <c r="U1311">
        <f t="shared" si="103"/>
        <v>35</v>
      </c>
      <c r="V1311">
        <f t="shared" si="104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 s="10">
        <f t="shared" si="100"/>
        <v>129.16999999999999</v>
      </c>
      <c r="Q1312" s="11" t="s">
        <v>8317</v>
      </c>
      <c r="R1312" s="11" t="s">
        <v>8319</v>
      </c>
      <c r="S1312" s="15">
        <f t="shared" si="101"/>
        <v>42556.667245370365</v>
      </c>
      <c r="T1312" s="15">
        <f t="shared" si="102"/>
        <v>42601.667245370365</v>
      </c>
      <c r="U1312">
        <f t="shared" si="103"/>
        <v>45</v>
      </c>
      <c r="V1312">
        <f t="shared" si="104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 s="10">
        <f t="shared" si="100"/>
        <v>800.7</v>
      </c>
      <c r="Q1313" s="11" t="s">
        <v>8317</v>
      </c>
      <c r="R1313" s="11" t="s">
        <v>8319</v>
      </c>
      <c r="S1313" s="15">
        <f t="shared" si="101"/>
        <v>42669.802303240736</v>
      </c>
      <c r="T1313" s="15">
        <f t="shared" si="102"/>
        <v>42704.843969907408</v>
      </c>
      <c r="U1313">
        <f t="shared" si="103"/>
        <v>35.041666666671517</v>
      </c>
      <c r="V1313">
        <f t="shared" si="104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 s="10">
        <f t="shared" si="100"/>
        <v>28</v>
      </c>
      <c r="Q1314" s="11" t="s">
        <v>8317</v>
      </c>
      <c r="R1314" s="11" t="s">
        <v>8319</v>
      </c>
      <c r="S1314" s="15">
        <f t="shared" si="101"/>
        <v>42082.702800925923</v>
      </c>
      <c r="T1314" s="15">
        <f t="shared" si="102"/>
        <v>42112.702800925923</v>
      </c>
      <c r="U1314">
        <f t="shared" si="103"/>
        <v>30</v>
      </c>
      <c r="V1314">
        <f t="shared" si="104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 s="10">
        <f t="shared" si="100"/>
        <v>102.02</v>
      </c>
      <c r="Q1315" s="11" t="s">
        <v>8317</v>
      </c>
      <c r="R1315" s="11" t="s">
        <v>8319</v>
      </c>
      <c r="S1315" s="15">
        <f t="shared" si="101"/>
        <v>42402.709652777776</v>
      </c>
      <c r="T1315" s="15">
        <f t="shared" si="102"/>
        <v>42432.709652777776</v>
      </c>
      <c r="U1315">
        <f t="shared" si="103"/>
        <v>30</v>
      </c>
      <c r="V1315">
        <f t="shared" si="104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 s="10">
        <f t="shared" si="100"/>
        <v>184.36</v>
      </c>
      <c r="Q1316" s="11" t="s">
        <v>8317</v>
      </c>
      <c r="R1316" s="11" t="s">
        <v>8319</v>
      </c>
      <c r="S1316" s="15">
        <f t="shared" si="101"/>
        <v>42604.669675925921</v>
      </c>
      <c r="T1316" s="15">
        <f t="shared" si="102"/>
        <v>42664.669675925921</v>
      </c>
      <c r="U1316">
        <f t="shared" si="103"/>
        <v>60</v>
      </c>
      <c r="V1316">
        <f t="shared" si="104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 s="10">
        <f t="shared" si="100"/>
        <v>162.91999999999999</v>
      </c>
      <c r="Q1317" s="11" t="s">
        <v>8317</v>
      </c>
      <c r="R1317" s="11" t="s">
        <v>8319</v>
      </c>
      <c r="S1317" s="15">
        <f t="shared" si="101"/>
        <v>42278.498240740737</v>
      </c>
      <c r="T1317" s="15">
        <f t="shared" si="102"/>
        <v>42314.041666666672</v>
      </c>
      <c r="U1317">
        <f t="shared" si="103"/>
        <v>35.543425925934571</v>
      </c>
      <c r="V1317">
        <f t="shared" si="104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 s="10">
        <f t="shared" si="100"/>
        <v>1</v>
      </c>
      <c r="Q1318" s="11" t="s">
        <v>8317</v>
      </c>
      <c r="R1318" s="11" t="s">
        <v>8319</v>
      </c>
      <c r="S1318" s="15">
        <f t="shared" si="101"/>
        <v>42393.961909722217</v>
      </c>
      <c r="T1318" s="15">
        <f t="shared" si="102"/>
        <v>42428.961909722217</v>
      </c>
      <c r="U1318">
        <f t="shared" si="103"/>
        <v>35</v>
      </c>
      <c r="V1318">
        <f t="shared" si="104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 s="10">
        <f t="shared" si="100"/>
        <v>603.53</v>
      </c>
      <c r="Q1319" s="11" t="s">
        <v>8317</v>
      </c>
      <c r="R1319" s="11" t="s">
        <v>8319</v>
      </c>
      <c r="S1319" s="15">
        <f t="shared" si="101"/>
        <v>42520.235486111109</v>
      </c>
      <c r="T1319" s="15">
        <f t="shared" si="102"/>
        <v>42572.583333333328</v>
      </c>
      <c r="U1319">
        <f t="shared" si="103"/>
        <v>52.347847222219571</v>
      </c>
      <c r="V1319">
        <f t="shared" si="104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 s="10">
        <f t="shared" si="100"/>
        <v>45.41</v>
      </c>
      <c r="Q1320" s="11" t="s">
        <v>8317</v>
      </c>
      <c r="R1320" s="11" t="s">
        <v>8319</v>
      </c>
      <c r="S1320" s="15">
        <f t="shared" si="101"/>
        <v>41985.043657407412</v>
      </c>
      <c r="T1320" s="15">
        <f t="shared" si="102"/>
        <v>42015.043657407412</v>
      </c>
      <c r="U1320">
        <f t="shared" si="103"/>
        <v>30</v>
      </c>
      <c r="V1320">
        <f t="shared" si="104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 s="10">
        <f t="shared" si="100"/>
        <v>97.33</v>
      </c>
      <c r="Q1321" s="11" t="s">
        <v>8317</v>
      </c>
      <c r="R1321" s="11" t="s">
        <v>8319</v>
      </c>
      <c r="S1321" s="15">
        <f t="shared" si="101"/>
        <v>41816.812094907407</v>
      </c>
      <c r="T1321" s="15">
        <f t="shared" si="102"/>
        <v>41831.666666666664</v>
      </c>
      <c r="U1321">
        <f t="shared" si="103"/>
        <v>14.854571759256942</v>
      </c>
      <c r="V1321">
        <f t="shared" si="104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 s="10">
        <f t="shared" si="100"/>
        <v>167.67</v>
      </c>
      <c r="Q1322" s="11" t="s">
        <v>8317</v>
      </c>
      <c r="R1322" s="11" t="s">
        <v>8319</v>
      </c>
      <c r="S1322" s="15">
        <f t="shared" si="101"/>
        <v>42705.690347222218</v>
      </c>
      <c r="T1322" s="15">
        <f t="shared" si="102"/>
        <v>42734.958333333328</v>
      </c>
      <c r="U1322">
        <f t="shared" si="103"/>
        <v>29.267986111110076</v>
      </c>
      <c r="V1322">
        <f t="shared" si="104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 s="10">
        <f t="shared" si="100"/>
        <v>859.86</v>
      </c>
      <c r="Q1323" s="11" t="s">
        <v>8317</v>
      </c>
      <c r="R1323" s="11" t="s">
        <v>8319</v>
      </c>
      <c r="S1323" s="15">
        <f t="shared" si="101"/>
        <v>42697.74927083333</v>
      </c>
      <c r="T1323" s="15">
        <f t="shared" si="102"/>
        <v>42727.74927083333</v>
      </c>
      <c r="U1323">
        <f t="shared" si="103"/>
        <v>30</v>
      </c>
      <c r="V1323">
        <f t="shared" si="104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 s="10">
        <f t="shared" si="100"/>
        <v>26.5</v>
      </c>
      <c r="Q1324" s="11" t="s">
        <v>8317</v>
      </c>
      <c r="R1324" s="11" t="s">
        <v>8319</v>
      </c>
      <c r="S1324" s="15">
        <f t="shared" si="101"/>
        <v>42115.656539351854</v>
      </c>
      <c r="T1324" s="15">
        <f t="shared" si="102"/>
        <v>42145.656539351854</v>
      </c>
      <c r="U1324">
        <f t="shared" si="103"/>
        <v>30</v>
      </c>
      <c r="V1324">
        <f t="shared" si="104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 s="10">
        <f t="shared" si="100"/>
        <v>30.27</v>
      </c>
      <c r="Q1325" s="11" t="s">
        <v>8317</v>
      </c>
      <c r="R1325" s="11" t="s">
        <v>8319</v>
      </c>
      <c r="S1325" s="15">
        <f t="shared" si="101"/>
        <v>42451.698449074072</v>
      </c>
      <c r="T1325" s="15">
        <f t="shared" si="102"/>
        <v>42486.288194444445</v>
      </c>
      <c r="U1325">
        <f t="shared" si="103"/>
        <v>34.589745370372839</v>
      </c>
      <c r="V1325">
        <f t="shared" si="104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 s="10">
        <f t="shared" si="100"/>
        <v>54.67</v>
      </c>
      <c r="Q1326" s="11" t="s">
        <v>8317</v>
      </c>
      <c r="R1326" s="11" t="s">
        <v>8319</v>
      </c>
      <c r="S1326" s="15">
        <f t="shared" si="101"/>
        <v>42626.633703703701</v>
      </c>
      <c r="T1326" s="15">
        <f t="shared" si="102"/>
        <v>42656.633703703701</v>
      </c>
      <c r="U1326">
        <f t="shared" si="103"/>
        <v>30</v>
      </c>
      <c r="V1326">
        <f t="shared" si="104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 s="10">
        <f t="shared" si="100"/>
        <v>60.75</v>
      </c>
      <c r="Q1327" s="11" t="s">
        <v>8317</v>
      </c>
      <c r="R1327" s="11" t="s">
        <v>8319</v>
      </c>
      <c r="S1327" s="15">
        <f t="shared" si="101"/>
        <v>42704.086053240739</v>
      </c>
      <c r="T1327" s="15">
        <f t="shared" si="102"/>
        <v>42734.086053240739</v>
      </c>
      <c r="U1327">
        <f t="shared" si="103"/>
        <v>30</v>
      </c>
      <c r="V1327">
        <f t="shared" si="104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 s="10">
        <f t="shared" si="100"/>
        <v>102.73</v>
      </c>
      <c r="Q1328" s="11" t="s">
        <v>8317</v>
      </c>
      <c r="R1328" s="11" t="s">
        <v>8319</v>
      </c>
      <c r="S1328" s="15">
        <f t="shared" si="101"/>
        <v>41974.791990740734</v>
      </c>
      <c r="T1328" s="15">
        <f t="shared" si="102"/>
        <v>42019.791990740734</v>
      </c>
      <c r="U1328">
        <f t="shared" si="103"/>
        <v>45</v>
      </c>
      <c r="V1328">
        <f t="shared" si="104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 s="10">
        <f t="shared" si="100"/>
        <v>41.59</v>
      </c>
      <c r="Q1329" s="11" t="s">
        <v>8317</v>
      </c>
      <c r="R1329" s="11" t="s">
        <v>8319</v>
      </c>
      <c r="S1329" s="15">
        <f t="shared" si="101"/>
        <v>42123.678645833337</v>
      </c>
      <c r="T1329" s="15">
        <f t="shared" si="102"/>
        <v>42153.678645833337</v>
      </c>
      <c r="U1329">
        <f t="shared" si="103"/>
        <v>30</v>
      </c>
      <c r="V1329">
        <f t="shared" si="104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 s="10">
        <f t="shared" si="100"/>
        <v>116.53</v>
      </c>
      <c r="Q1330" s="11" t="s">
        <v>8317</v>
      </c>
      <c r="R1330" s="11" t="s">
        <v>8319</v>
      </c>
      <c r="S1330" s="15">
        <f t="shared" si="101"/>
        <v>42612.642754629633</v>
      </c>
      <c r="T1330" s="15">
        <f t="shared" si="102"/>
        <v>42657.642754629633</v>
      </c>
      <c r="U1330">
        <f t="shared" si="103"/>
        <v>45</v>
      </c>
      <c r="V1330">
        <f t="shared" si="104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 s="10">
        <f t="shared" si="100"/>
        <v>45.33</v>
      </c>
      <c r="Q1331" s="11" t="s">
        <v>8317</v>
      </c>
      <c r="R1331" s="11" t="s">
        <v>8319</v>
      </c>
      <c r="S1331" s="15">
        <f t="shared" si="101"/>
        <v>41935.221585648149</v>
      </c>
      <c r="T1331" s="15">
        <f t="shared" si="102"/>
        <v>41975.263252314813</v>
      </c>
      <c r="U1331">
        <f t="shared" si="103"/>
        <v>40.041666666664241</v>
      </c>
      <c r="V1331">
        <f t="shared" si="104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 s="10">
        <f t="shared" si="100"/>
        <v>157.46</v>
      </c>
      <c r="Q1332" s="11" t="s">
        <v>8317</v>
      </c>
      <c r="R1332" s="11" t="s">
        <v>8319</v>
      </c>
      <c r="S1332" s="15">
        <f t="shared" si="101"/>
        <v>42522.276724537034</v>
      </c>
      <c r="T1332" s="15">
        <f t="shared" si="102"/>
        <v>42553.166666666672</v>
      </c>
      <c r="U1332">
        <f t="shared" si="103"/>
        <v>30.889942129637348</v>
      </c>
      <c r="V1332">
        <f t="shared" si="104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 s="10">
        <f t="shared" si="100"/>
        <v>100.5</v>
      </c>
      <c r="Q1333" s="11" t="s">
        <v>8317</v>
      </c>
      <c r="R1333" s="11" t="s">
        <v>8319</v>
      </c>
      <c r="S1333" s="15">
        <f t="shared" si="101"/>
        <v>42569.50409722222</v>
      </c>
      <c r="T1333" s="15">
        <f t="shared" si="102"/>
        <v>42599.50409722222</v>
      </c>
      <c r="U1333">
        <f t="shared" si="103"/>
        <v>30</v>
      </c>
      <c r="V1333">
        <f t="shared" si="104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 s="10">
        <f t="shared" si="100"/>
        <v>0</v>
      </c>
      <c r="Q1334" s="11" t="s">
        <v>8317</v>
      </c>
      <c r="R1334" s="11" t="s">
        <v>8319</v>
      </c>
      <c r="S1334" s="15">
        <f t="shared" si="101"/>
        <v>42732.060277777782</v>
      </c>
      <c r="T1334" s="15">
        <f t="shared" si="102"/>
        <v>42762.060277777782</v>
      </c>
      <c r="U1334">
        <f t="shared" si="103"/>
        <v>30</v>
      </c>
      <c r="V1334">
        <f t="shared" si="104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 s="10">
        <f t="shared" si="100"/>
        <v>0</v>
      </c>
      <c r="Q1335" s="11" t="s">
        <v>8317</v>
      </c>
      <c r="R1335" s="11" t="s">
        <v>8319</v>
      </c>
      <c r="S1335" s="15">
        <f t="shared" si="101"/>
        <v>41806.106770833336</v>
      </c>
      <c r="T1335" s="15">
        <f t="shared" si="102"/>
        <v>41836.106770833336</v>
      </c>
      <c r="U1335">
        <f t="shared" si="103"/>
        <v>30</v>
      </c>
      <c r="V1335">
        <f t="shared" si="104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 s="10">
        <f t="shared" si="100"/>
        <v>51.82</v>
      </c>
      <c r="Q1336" s="11" t="s">
        <v>8317</v>
      </c>
      <c r="R1336" s="11" t="s">
        <v>8319</v>
      </c>
      <c r="S1336" s="15">
        <f t="shared" si="101"/>
        <v>42410.774155092593</v>
      </c>
      <c r="T1336" s="15">
        <f t="shared" si="102"/>
        <v>42440.774155092593</v>
      </c>
      <c r="U1336">
        <f t="shared" si="103"/>
        <v>30</v>
      </c>
      <c r="V1336">
        <f t="shared" si="104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 s="10">
        <f t="shared" si="100"/>
        <v>308.75</v>
      </c>
      <c r="Q1337" s="11" t="s">
        <v>8317</v>
      </c>
      <c r="R1337" s="11" t="s">
        <v>8319</v>
      </c>
      <c r="S1337" s="15">
        <f t="shared" si="101"/>
        <v>42313.936365740738</v>
      </c>
      <c r="T1337" s="15">
        <f t="shared" si="102"/>
        <v>42343.936365740738</v>
      </c>
      <c r="U1337">
        <f t="shared" si="103"/>
        <v>30</v>
      </c>
      <c r="V1337">
        <f t="shared" si="104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 s="10">
        <f t="shared" si="100"/>
        <v>379.23</v>
      </c>
      <c r="Q1338" s="11" t="s">
        <v>8317</v>
      </c>
      <c r="R1338" s="11" t="s">
        <v>8319</v>
      </c>
      <c r="S1338" s="15">
        <f t="shared" si="101"/>
        <v>41955.863750000004</v>
      </c>
      <c r="T1338" s="15">
        <f t="shared" si="102"/>
        <v>41990.863750000004</v>
      </c>
      <c r="U1338">
        <f t="shared" si="103"/>
        <v>35</v>
      </c>
      <c r="V1338">
        <f t="shared" si="104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 s="10">
        <f t="shared" si="100"/>
        <v>176.36</v>
      </c>
      <c r="Q1339" s="11" t="s">
        <v>8317</v>
      </c>
      <c r="R1339" s="11" t="s">
        <v>8319</v>
      </c>
      <c r="S1339" s="15">
        <f t="shared" si="101"/>
        <v>42767.577303240745</v>
      </c>
      <c r="T1339" s="15">
        <f t="shared" si="102"/>
        <v>42797.577303240745</v>
      </c>
      <c r="U1339">
        <f t="shared" si="103"/>
        <v>30</v>
      </c>
      <c r="V1339">
        <f t="shared" si="104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 s="10">
        <f t="shared" si="100"/>
        <v>66.069999999999993</v>
      </c>
      <c r="Q1340" s="11" t="s">
        <v>8317</v>
      </c>
      <c r="R1340" s="11" t="s">
        <v>8319</v>
      </c>
      <c r="S1340" s="15">
        <f t="shared" si="101"/>
        <v>42188.803622685184</v>
      </c>
      <c r="T1340" s="15">
        <f t="shared" si="102"/>
        <v>42218.803622685184</v>
      </c>
      <c r="U1340">
        <f t="shared" si="103"/>
        <v>30</v>
      </c>
      <c r="V1340">
        <f t="shared" si="104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 s="10">
        <f t="shared" si="100"/>
        <v>89.65</v>
      </c>
      <c r="Q1341" s="11" t="s">
        <v>8317</v>
      </c>
      <c r="R1341" s="11" t="s">
        <v>8319</v>
      </c>
      <c r="S1341" s="15">
        <f t="shared" si="101"/>
        <v>41936.647164351853</v>
      </c>
      <c r="T1341" s="15">
        <f t="shared" si="102"/>
        <v>41981.688831018517</v>
      </c>
      <c r="U1341">
        <f t="shared" si="103"/>
        <v>45.041666666664241</v>
      </c>
      <c r="V1341">
        <f t="shared" si="104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 s="10">
        <f t="shared" si="100"/>
        <v>0</v>
      </c>
      <c r="Q1342" s="11" t="s">
        <v>8317</v>
      </c>
      <c r="R1342" s="11" t="s">
        <v>8319</v>
      </c>
      <c r="S1342" s="15">
        <f t="shared" si="101"/>
        <v>41836.595520833333</v>
      </c>
      <c r="T1342" s="15">
        <f t="shared" si="102"/>
        <v>41866.595520833333</v>
      </c>
      <c r="U1342">
        <f t="shared" si="103"/>
        <v>30</v>
      </c>
      <c r="V1342">
        <f t="shared" si="104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 s="10">
        <f t="shared" si="100"/>
        <v>382.39</v>
      </c>
      <c r="Q1343" s="11" t="s">
        <v>8317</v>
      </c>
      <c r="R1343" s="11" t="s">
        <v>8319</v>
      </c>
      <c r="S1343" s="15">
        <f t="shared" si="101"/>
        <v>42612.624039351853</v>
      </c>
      <c r="T1343" s="15">
        <f t="shared" si="102"/>
        <v>42644.624039351853</v>
      </c>
      <c r="U1343">
        <f t="shared" si="103"/>
        <v>32</v>
      </c>
      <c r="V1343">
        <f t="shared" si="104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 s="10">
        <f t="shared" si="100"/>
        <v>100</v>
      </c>
      <c r="Q1344" s="11" t="s">
        <v>8317</v>
      </c>
      <c r="R1344" s="11" t="s">
        <v>8319</v>
      </c>
      <c r="S1344" s="15">
        <f t="shared" si="101"/>
        <v>42172.816423611104</v>
      </c>
      <c r="T1344" s="15">
        <f t="shared" si="102"/>
        <v>42202.816423611104</v>
      </c>
      <c r="U1344">
        <f t="shared" si="103"/>
        <v>30</v>
      </c>
      <c r="V1344">
        <f t="shared" si="104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 s="10">
        <f t="shared" si="100"/>
        <v>158.36000000000001</v>
      </c>
      <c r="Q1345" s="11" t="s">
        <v>8317</v>
      </c>
      <c r="R1345" s="11" t="s">
        <v>8319</v>
      </c>
      <c r="S1345" s="15">
        <f t="shared" si="101"/>
        <v>42542.526423611111</v>
      </c>
      <c r="T1345" s="15">
        <f t="shared" si="102"/>
        <v>42601.165972222225</v>
      </c>
      <c r="U1345">
        <f t="shared" si="103"/>
        <v>58.639548611114151</v>
      </c>
      <c r="V1345">
        <f t="shared" si="104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 s="10">
        <f t="shared" si="100"/>
        <v>40.76</v>
      </c>
      <c r="Q1346" s="11" t="s">
        <v>8320</v>
      </c>
      <c r="R1346" s="11" t="s">
        <v>8321</v>
      </c>
      <c r="S1346" s="15">
        <f t="shared" si="101"/>
        <v>42522.789803240739</v>
      </c>
      <c r="T1346" s="15">
        <f t="shared" si="102"/>
        <v>42551.789803240739</v>
      </c>
      <c r="U1346">
        <f t="shared" si="103"/>
        <v>29</v>
      </c>
      <c r="V1346">
        <f t="shared" si="104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 s="10">
        <f t="shared" ref="P1347:P1410" si="105">IFERROR(ROUND(E1347/L1347,2),0)</f>
        <v>53.57</v>
      </c>
      <c r="Q1347" s="11" t="s">
        <v>8320</v>
      </c>
      <c r="R1347" s="11" t="s">
        <v>8321</v>
      </c>
      <c r="S1347" s="15">
        <f t="shared" ref="S1347:S1410" si="106">(((J1347/60)/60)/24)+DATE(1970,1,1)</f>
        <v>41799.814340277779</v>
      </c>
      <c r="T1347" s="15">
        <f t="shared" ref="T1347:T1410" si="107">(((I1347/60)/60)/24)+DATE(1970,1,1)</f>
        <v>41834.814340277779</v>
      </c>
      <c r="U1347">
        <f t="shared" ref="U1347:U1410" si="108">T1347-S1347</f>
        <v>35</v>
      </c>
      <c r="V1347">
        <f t="shared" ref="V1347:V1410" si="109">YEAR((((J1347/60)/60)/24)+DATE(1970,1,1))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 s="10">
        <f t="shared" si="105"/>
        <v>48.45</v>
      </c>
      <c r="Q1348" s="11" t="s">
        <v>8320</v>
      </c>
      <c r="R1348" s="11" t="s">
        <v>8321</v>
      </c>
      <c r="S1348" s="15">
        <f t="shared" si="106"/>
        <v>41422.075821759259</v>
      </c>
      <c r="T1348" s="15">
        <f t="shared" si="107"/>
        <v>41452.075821759259</v>
      </c>
      <c r="U1348">
        <f t="shared" si="108"/>
        <v>30</v>
      </c>
      <c r="V1348">
        <f t="shared" si="109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 s="10">
        <f t="shared" si="105"/>
        <v>82.42</v>
      </c>
      <c r="Q1349" s="11" t="s">
        <v>8320</v>
      </c>
      <c r="R1349" s="11" t="s">
        <v>8321</v>
      </c>
      <c r="S1349" s="15">
        <f t="shared" si="106"/>
        <v>42040.638020833328</v>
      </c>
      <c r="T1349" s="15">
        <f t="shared" si="107"/>
        <v>42070.638020833328</v>
      </c>
      <c r="U1349">
        <f t="shared" si="108"/>
        <v>30</v>
      </c>
      <c r="V1349">
        <f t="shared" si="109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 s="10">
        <f t="shared" si="105"/>
        <v>230.19</v>
      </c>
      <c r="Q1350" s="11" t="s">
        <v>8320</v>
      </c>
      <c r="R1350" s="11" t="s">
        <v>8321</v>
      </c>
      <c r="S1350" s="15">
        <f t="shared" si="106"/>
        <v>41963.506168981476</v>
      </c>
      <c r="T1350" s="15">
        <f t="shared" si="107"/>
        <v>41991.506168981476</v>
      </c>
      <c r="U1350">
        <f t="shared" si="108"/>
        <v>28</v>
      </c>
      <c r="V1350">
        <f t="shared" si="109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 s="10">
        <f t="shared" si="105"/>
        <v>59.36</v>
      </c>
      <c r="Q1351" s="11" t="s">
        <v>8320</v>
      </c>
      <c r="R1351" s="11" t="s">
        <v>8321</v>
      </c>
      <c r="S1351" s="15">
        <f t="shared" si="106"/>
        <v>42317.33258101852</v>
      </c>
      <c r="T1351" s="15">
        <f t="shared" si="107"/>
        <v>42354.290972222225</v>
      </c>
      <c r="U1351">
        <f t="shared" si="108"/>
        <v>36.958391203705105</v>
      </c>
      <c r="V1351">
        <f t="shared" si="109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 s="10">
        <f t="shared" si="105"/>
        <v>66.7</v>
      </c>
      <c r="Q1352" s="11" t="s">
        <v>8320</v>
      </c>
      <c r="R1352" s="11" t="s">
        <v>8321</v>
      </c>
      <c r="S1352" s="15">
        <f t="shared" si="106"/>
        <v>42334.013124999998</v>
      </c>
      <c r="T1352" s="15">
        <f t="shared" si="107"/>
        <v>42364.013124999998</v>
      </c>
      <c r="U1352">
        <f t="shared" si="108"/>
        <v>30</v>
      </c>
      <c r="V1352">
        <f t="shared" si="109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 s="10">
        <f t="shared" si="105"/>
        <v>168.78</v>
      </c>
      <c r="Q1353" s="11" t="s">
        <v>8320</v>
      </c>
      <c r="R1353" s="11" t="s">
        <v>8321</v>
      </c>
      <c r="S1353" s="15">
        <f t="shared" si="106"/>
        <v>42382.74009259259</v>
      </c>
      <c r="T1353" s="15">
        <f t="shared" si="107"/>
        <v>42412.74009259259</v>
      </c>
      <c r="U1353">
        <f t="shared" si="108"/>
        <v>30</v>
      </c>
      <c r="V1353">
        <f t="shared" si="109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 s="10">
        <f t="shared" si="105"/>
        <v>59.97</v>
      </c>
      <c r="Q1354" s="11" t="s">
        <v>8320</v>
      </c>
      <c r="R1354" s="11" t="s">
        <v>8321</v>
      </c>
      <c r="S1354" s="15">
        <f t="shared" si="106"/>
        <v>42200.578310185185</v>
      </c>
      <c r="T1354" s="15">
        <f t="shared" si="107"/>
        <v>42252.165972222225</v>
      </c>
      <c r="U1354">
        <f t="shared" si="108"/>
        <v>51.587662037039991</v>
      </c>
      <c r="V1354">
        <f t="shared" si="109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 s="10">
        <f t="shared" si="105"/>
        <v>31.81</v>
      </c>
      <c r="Q1355" s="11" t="s">
        <v>8320</v>
      </c>
      <c r="R1355" s="11" t="s">
        <v>8321</v>
      </c>
      <c r="S1355" s="15">
        <f t="shared" si="106"/>
        <v>41309.11791666667</v>
      </c>
      <c r="T1355" s="15">
        <f t="shared" si="107"/>
        <v>41344</v>
      </c>
      <c r="U1355">
        <f t="shared" si="108"/>
        <v>34.882083333330229</v>
      </c>
      <c r="V1355">
        <f t="shared" si="109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 s="10">
        <f t="shared" si="105"/>
        <v>24.42</v>
      </c>
      <c r="Q1356" s="11" t="s">
        <v>8320</v>
      </c>
      <c r="R1356" s="11" t="s">
        <v>8321</v>
      </c>
      <c r="S1356" s="15">
        <f t="shared" si="106"/>
        <v>42502.807627314818</v>
      </c>
      <c r="T1356" s="15">
        <f t="shared" si="107"/>
        <v>42532.807627314818</v>
      </c>
      <c r="U1356">
        <f t="shared" si="108"/>
        <v>30</v>
      </c>
      <c r="V1356">
        <f t="shared" si="109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 s="10">
        <f t="shared" si="105"/>
        <v>25.35</v>
      </c>
      <c r="Q1357" s="11" t="s">
        <v>8320</v>
      </c>
      <c r="R1357" s="11" t="s">
        <v>8321</v>
      </c>
      <c r="S1357" s="15">
        <f t="shared" si="106"/>
        <v>41213.254687499997</v>
      </c>
      <c r="T1357" s="15">
        <f t="shared" si="107"/>
        <v>41243.416666666664</v>
      </c>
      <c r="U1357">
        <f t="shared" si="108"/>
        <v>30.161979166667152</v>
      </c>
      <c r="V1357">
        <f t="shared" si="109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 s="10">
        <f t="shared" si="105"/>
        <v>71.44</v>
      </c>
      <c r="Q1358" s="11" t="s">
        <v>8320</v>
      </c>
      <c r="R1358" s="11" t="s">
        <v>8321</v>
      </c>
      <c r="S1358" s="15">
        <f t="shared" si="106"/>
        <v>41430.038888888892</v>
      </c>
      <c r="T1358" s="15">
        <f t="shared" si="107"/>
        <v>41460.038888888892</v>
      </c>
      <c r="U1358">
        <f t="shared" si="108"/>
        <v>30</v>
      </c>
      <c r="V1358">
        <f t="shared" si="109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 s="10">
        <f t="shared" si="105"/>
        <v>38.549999999999997</v>
      </c>
      <c r="Q1359" s="11" t="s">
        <v>8320</v>
      </c>
      <c r="R1359" s="11" t="s">
        <v>8321</v>
      </c>
      <c r="S1359" s="15">
        <f t="shared" si="106"/>
        <v>41304.962233796294</v>
      </c>
      <c r="T1359" s="15">
        <f t="shared" si="107"/>
        <v>41334.249305555553</v>
      </c>
      <c r="U1359">
        <f t="shared" si="108"/>
        <v>29.287071759259561</v>
      </c>
      <c r="V1359">
        <f t="shared" si="109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 s="10">
        <f t="shared" si="105"/>
        <v>68.37</v>
      </c>
      <c r="Q1360" s="11" t="s">
        <v>8320</v>
      </c>
      <c r="R1360" s="11" t="s">
        <v>8321</v>
      </c>
      <c r="S1360" s="15">
        <f t="shared" si="106"/>
        <v>40689.570868055554</v>
      </c>
      <c r="T1360" s="15">
        <f t="shared" si="107"/>
        <v>40719.570868055554</v>
      </c>
      <c r="U1360">
        <f t="shared" si="108"/>
        <v>30</v>
      </c>
      <c r="V1360">
        <f t="shared" si="109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 s="10">
        <f t="shared" si="105"/>
        <v>40.21</v>
      </c>
      <c r="Q1361" s="11" t="s">
        <v>8320</v>
      </c>
      <c r="R1361" s="11" t="s">
        <v>8321</v>
      </c>
      <c r="S1361" s="15">
        <f t="shared" si="106"/>
        <v>40668.814699074072</v>
      </c>
      <c r="T1361" s="15">
        <f t="shared" si="107"/>
        <v>40730.814699074072</v>
      </c>
      <c r="U1361">
        <f t="shared" si="108"/>
        <v>62</v>
      </c>
      <c r="V1361">
        <f t="shared" si="109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 s="10">
        <f t="shared" si="105"/>
        <v>32.07</v>
      </c>
      <c r="Q1362" s="11" t="s">
        <v>8320</v>
      </c>
      <c r="R1362" s="11" t="s">
        <v>8321</v>
      </c>
      <c r="S1362" s="15">
        <f t="shared" si="106"/>
        <v>41095.900694444441</v>
      </c>
      <c r="T1362" s="15">
        <f t="shared" si="107"/>
        <v>41123.900694444441</v>
      </c>
      <c r="U1362">
        <f t="shared" si="108"/>
        <v>28</v>
      </c>
      <c r="V1362">
        <f t="shared" si="109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 s="10">
        <f t="shared" si="105"/>
        <v>28.63</v>
      </c>
      <c r="Q1363" s="11" t="s">
        <v>8320</v>
      </c>
      <c r="R1363" s="11" t="s">
        <v>8321</v>
      </c>
      <c r="S1363" s="15">
        <f t="shared" si="106"/>
        <v>41781.717268518521</v>
      </c>
      <c r="T1363" s="15">
        <f t="shared" si="107"/>
        <v>41811.717268518521</v>
      </c>
      <c r="U1363">
        <f t="shared" si="108"/>
        <v>30</v>
      </c>
      <c r="V1363">
        <f t="shared" si="109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 s="10">
        <f t="shared" si="105"/>
        <v>43.64</v>
      </c>
      <c r="Q1364" s="11" t="s">
        <v>8320</v>
      </c>
      <c r="R1364" s="11" t="s">
        <v>8321</v>
      </c>
      <c r="S1364" s="15">
        <f t="shared" si="106"/>
        <v>41464.934386574074</v>
      </c>
      <c r="T1364" s="15">
        <f t="shared" si="107"/>
        <v>41524.934386574074</v>
      </c>
      <c r="U1364">
        <f t="shared" si="108"/>
        <v>60</v>
      </c>
      <c r="V1364">
        <f t="shared" si="109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 s="10">
        <f t="shared" si="105"/>
        <v>40</v>
      </c>
      <c r="Q1365" s="11" t="s">
        <v>8320</v>
      </c>
      <c r="R1365" s="11" t="s">
        <v>8321</v>
      </c>
      <c r="S1365" s="15">
        <f t="shared" si="106"/>
        <v>42396.8440625</v>
      </c>
      <c r="T1365" s="15">
        <f t="shared" si="107"/>
        <v>42415.332638888889</v>
      </c>
      <c r="U1365">
        <f t="shared" si="108"/>
        <v>18.48857638888876</v>
      </c>
      <c r="V1365">
        <f t="shared" si="109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 s="10">
        <f t="shared" si="105"/>
        <v>346.04</v>
      </c>
      <c r="Q1366" s="11" t="s">
        <v>8323</v>
      </c>
      <c r="R1366" s="11" t="s">
        <v>8324</v>
      </c>
      <c r="S1366" s="15">
        <f t="shared" si="106"/>
        <v>41951.695671296293</v>
      </c>
      <c r="T1366" s="15">
        <f t="shared" si="107"/>
        <v>42011.6956712963</v>
      </c>
      <c r="U1366">
        <f t="shared" si="108"/>
        <v>60.000000000007276</v>
      </c>
      <c r="V1366">
        <f t="shared" si="109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 s="10">
        <f t="shared" si="105"/>
        <v>81.739999999999995</v>
      </c>
      <c r="Q1367" s="11" t="s">
        <v>8323</v>
      </c>
      <c r="R1367" s="11" t="s">
        <v>8324</v>
      </c>
      <c r="S1367" s="15">
        <f t="shared" si="106"/>
        <v>42049.733240740738</v>
      </c>
      <c r="T1367" s="15">
        <f t="shared" si="107"/>
        <v>42079.691574074073</v>
      </c>
      <c r="U1367">
        <f t="shared" si="108"/>
        <v>29.958333333335759</v>
      </c>
      <c r="V1367">
        <f t="shared" si="109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 s="10">
        <f t="shared" si="105"/>
        <v>64.540000000000006</v>
      </c>
      <c r="Q1368" s="11" t="s">
        <v>8323</v>
      </c>
      <c r="R1368" s="11" t="s">
        <v>8324</v>
      </c>
      <c r="S1368" s="15">
        <f t="shared" si="106"/>
        <v>41924.996099537035</v>
      </c>
      <c r="T1368" s="15">
        <f t="shared" si="107"/>
        <v>41970.037766203706</v>
      </c>
      <c r="U1368">
        <f t="shared" si="108"/>
        <v>45.041666666671517</v>
      </c>
      <c r="V1368">
        <f t="shared" si="109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 s="10">
        <f t="shared" si="105"/>
        <v>63.48</v>
      </c>
      <c r="Q1369" s="11" t="s">
        <v>8323</v>
      </c>
      <c r="R1369" s="11" t="s">
        <v>8324</v>
      </c>
      <c r="S1369" s="15">
        <f t="shared" si="106"/>
        <v>42292.002893518518</v>
      </c>
      <c r="T1369" s="15">
        <f t="shared" si="107"/>
        <v>42322.044560185182</v>
      </c>
      <c r="U1369">
        <f t="shared" si="108"/>
        <v>30.041666666664241</v>
      </c>
      <c r="V1369">
        <f t="shared" si="109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 s="10">
        <f t="shared" si="105"/>
        <v>63.62</v>
      </c>
      <c r="Q1370" s="11" t="s">
        <v>8323</v>
      </c>
      <c r="R1370" s="11" t="s">
        <v>8324</v>
      </c>
      <c r="S1370" s="15">
        <f t="shared" si="106"/>
        <v>42146.190902777773</v>
      </c>
      <c r="T1370" s="15">
        <f t="shared" si="107"/>
        <v>42170.190902777773</v>
      </c>
      <c r="U1370">
        <f t="shared" si="108"/>
        <v>24</v>
      </c>
      <c r="V1370">
        <f t="shared" si="109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 s="10">
        <f t="shared" si="105"/>
        <v>83.97</v>
      </c>
      <c r="Q1371" s="11" t="s">
        <v>8323</v>
      </c>
      <c r="R1371" s="11" t="s">
        <v>8324</v>
      </c>
      <c r="S1371" s="15">
        <f t="shared" si="106"/>
        <v>41710.594282407408</v>
      </c>
      <c r="T1371" s="15">
        <f t="shared" si="107"/>
        <v>41740.594282407408</v>
      </c>
      <c r="U1371">
        <f t="shared" si="108"/>
        <v>30</v>
      </c>
      <c r="V1371">
        <f t="shared" si="109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 s="10">
        <f t="shared" si="105"/>
        <v>77.75</v>
      </c>
      <c r="Q1372" s="11" t="s">
        <v>8323</v>
      </c>
      <c r="R1372" s="11" t="s">
        <v>8324</v>
      </c>
      <c r="S1372" s="15">
        <f t="shared" si="106"/>
        <v>41548.00335648148</v>
      </c>
      <c r="T1372" s="15">
        <f t="shared" si="107"/>
        <v>41563.00335648148</v>
      </c>
      <c r="U1372">
        <f t="shared" si="108"/>
        <v>15</v>
      </c>
      <c r="V1372">
        <f t="shared" si="109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 s="10">
        <f t="shared" si="105"/>
        <v>107.07</v>
      </c>
      <c r="Q1373" s="11" t="s">
        <v>8323</v>
      </c>
      <c r="R1373" s="11" t="s">
        <v>8324</v>
      </c>
      <c r="S1373" s="15">
        <f t="shared" si="106"/>
        <v>42101.758587962962</v>
      </c>
      <c r="T1373" s="15">
        <f t="shared" si="107"/>
        <v>42131.758587962962</v>
      </c>
      <c r="U1373">
        <f t="shared" si="108"/>
        <v>30</v>
      </c>
      <c r="V1373">
        <f t="shared" si="109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 s="10">
        <f t="shared" si="105"/>
        <v>38.75</v>
      </c>
      <c r="Q1374" s="11" t="s">
        <v>8323</v>
      </c>
      <c r="R1374" s="11" t="s">
        <v>8324</v>
      </c>
      <c r="S1374" s="15">
        <f t="shared" si="106"/>
        <v>41072.739953703705</v>
      </c>
      <c r="T1374" s="15">
        <f t="shared" si="107"/>
        <v>41102.739953703705</v>
      </c>
      <c r="U1374">
        <f t="shared" si="108"/>
        <v>30</v>
      </c>
      <c r="V1374">
        <f t="shared" si="109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 s="10">
        <f t="shared" si="105"/>
        <v>201.94</v>
      </c>
      <c r="Q1375" s="11" t="s">
        <v>8323</v>
      </c>
      <c r="R1375" s="11" t="s">
        <v>8324</v>
      </c>
      <c r="S1375" s="15">
        <f t="shared" si="106"/>
        <v>42704.95177083333</v>
      </c>
      <c r="T1375" s="15">
        <f t="shared" si="107"/>
        <v>42734.95177083333</v>
      </c>
      <c r="U1375">
        <f t="shared" si="108"/>
        <v>30</v>
      </c>
      <c r="V1375">
        <f t="shared" si="109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 s="10">
        <f t="shared" si="105"/>
        <v>43.06</v>
      </c>
      <c r="Q1376" s="11" t="s">
        <v>8323</v>
      </c>
      <c r="R1376" s="11" t="s">
        <v>8324</v>
      </c>
      <c r="S1376" s="15">
        <f t="shared" si="106"/>
        <v>42424.161898148144</v>
      </c>
      <c r="T1376" s="15">
        <f t="shared" si="107"/>
        <v>42454.12023148148</v>
      </c>
      <c r="U1376">
        <f t="shared" si="108"/>
        <v>29.958333333335759</v>
      </c>
      <c r="V1376">
        <f t="shared" si="109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 s="10">
        <f t="shared" si="105"/>
        <v>62.87</v>
      </c>
      <c r="Q1377" s="11" t="s">
        <v>8323</v>
      </c>
      <c r="R1377" s="11" t="s">
        <v>8324</v>
      </c>
      <c r="S1377" s="15">
        <f t="shared" si="106"/>
        <v>42720.066192129627</v>
      </c>
      <c r="T1377" s="15">
        <f t="shared" si="107"/>
        <v>42750.066192129627</v>
      </c>
      <c r="U1377">
        <f t="shared" si="108"/>
        <v>30</v>
      </c>
      <c r="V1377">
        <f t="shared" si="109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 s="10">
        <f t="shared" si="105"/>
        <v>55.61</v>
      </c>
      <c r="Q1378" s="11" t="s">
        <v>8323</v>
      </c>
      <c r="R1378" s="11" t="s">
        <v>8324</v>
      </c>
      <c r="S1378" s="15">
        <f t="shared" si="106"/>
        <v>42677.669050925921</v>
      </c>
      <c r="T1378" s="15">
        <f t="shared" si="107"/>
        <v>42707.710717592592</v>
      </c>
      <c r="U1378">
        <f t="shared" si="108"/>
        <v>30.041666666671517</v>
      </c>
      <c r="V1378">
        <f t="shared" si="109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 s="10">
        <f t="shared" si="105"/>
        <v>48.71</v>
      </c>
      <c r="Q1379" s="11" t="s">
        <v>8323</v>
      </c>
      <c r="R1379" s="11" t="s">
        <v>8324</v>
      </c>
      <c r="S1379" s="15">
        <f t="shared" si="106"/>
        <v>42747.219560185185</v>
      </c>
      <c r="T1379" s="15">
        <f t="shared" si="107"/>
        <v>42769.174305555556</v>
      </c>
      <c r="U1379">
        <f t="shared" si="108"/>
        <v>21.954745370370802</v>
      </c>
      <c r="V1379">
        <f t="shared" si="109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 s="10">
        <f t="shared" si="105"/>
        <v>30.58</v>
      </c>
      <c r="Q1380" s="11" t="s">
        <v>8323</v>
      </c>
      <c r="R1380" s="11" t="s">
        <v>8324</v>
      </c>
      <c r="S1380" s="15">
        <f t="shared" si="106"/>
        <v>42568.759374999994</v>
      </c>
      <c r="T1380" s="15">
        <f t="shared" si="107"/>
        <v>42583.759374999994</v>
      </c>
      <c r="U1380">
        <f t="shared" si="108"/>
        <v>15</v>
      </c>
      <c r="V1380">
        <f t="shared" si="109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 s="10">
        <f t="shared" si="105"/>
        <v>73.91</v>
      </c>
      <c r="Q1381" s="11" t="s">
        <v>8323</v>
      </c>
      <c r="R1381" s="11" t="s">
        <v>8324</v>
      </c>
      <c r="S1381" s="15">
        <f t="shared" si="106"/>
        <v>42130.491620370376</v>
      </c>
      <c r="T1381" s="15">
        <f t="shared" si="107"/>
        <v>42160.491620370376</v>
      </c>
      <c r="U1381">
        <f t="shared" si="108"/>
        <v>30</v>
      </c>
      <c r="V1381">
        <f t="shared" si="109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 s="10">
        <f t="shared" si="105"/>
        <v>21.2</v>
      </c>
      <c r="Q1382" s="11" t="s">
        <v>8323</v>
      </c>
      <c r="R1382" s="11" t="s">
        <v>8324</v>
      </c>
      <c r="S1382" s="15">
        <f t="shared" si="106"/>
        <v>42141.762800925921</v>
      </c>
      <c r="T1382" s="15">
        <f t="shared" si="107"/>
        <v>42164.083333333328</v>
      </c>
      <c r="U1382">
        <f t="shared" si="108"/>
        <v>22.320532407407882</v>
      </c>
      <c r="V1382">
        <f t="shared" si="109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 s="10">
        <f t="shared" si="105"/>
        <v>73.36</v>
      </c>
      <c r="Q1383" s="11" t="s">
        <v>8323</v>
      </c>
      <c r="R1383" s="11" t="s">
        <v>8324</v>
      </c>
      <c r="S1383" s="15">
        <f t="shared" si="106"/>
        <v>42703.214409722219</v>
      </c>
      <c r="T1383" s="15">
        <f t="shared" si="107"/>
        <v>42733.214409722219</v>
      </c>
      <c r="U1383">
        <f t="shared" si="108"/>
        <v>30</v>
      </c>
      <c r="V1383">
        <f t="shared" si="109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 s="10">
        <f t="shared" si="105"/>
        <v>56.41</v>
      </c>
      <c r="Q1384" s="11" t="s">
        <v>8323</v>
      </c>
      <c r="R1384" s="11" t="s">
        <v>8324</v>
      </c>
      <c r="S1384" s="15">
        <f t="shared" si="106"/>
        <v>41370.800185185188</v>
      </c>
      <c r="T1384" s="15">
        <f t="shared" si="107"/>
        <v>41400.800185185188</v>
      </c>
      <c r="U1384">
        <f t="shared" si="108"/>
        <v>30</v>
      </c>
      <c r="V1384">
        <f t="shared" si="109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 s="10">
        <f t="shared" si="105"/>
        <v>50.25</v>
      </c>
      <c r="Q1385" s="11" t="s">
        <v>8323</v>
      </c>
      <c r="R1385" s="11" t="s">
        <v>8324</v>
      </c>
      <c r="S1385" s="15">
        <f t="shared" si="106"/>
        <v>42707.074976851851</v>
      </c>
      <c r="T1385" s="15">
        <f t="shared" si="107"/>
        <v>42727.074976851851</v>
      </c>
      <c r="U1385">
        <f t="shared" si="108"/>
        <v>20</v>
      </c>
      <c r="V1385">
        <f t="shared" si="109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 s="10">
        <f t="shared" si="105"/>
        <v>68.94</v>
      </c>
      <c r="Q1386" s="11" t="s">
        <v>8323</v>
      </c>
      <c r="R1386" s="11" t="s">
        <v>8324</v>
      </c>
      <c r="S1386" s="15">
        <f t="shared" si="106"/>
        <v>42160.735208333332</v>
      </c>
      <c r="T1386" s="15">
        <f t="shared" si="107"/>
        <v>42190.735208333332</v>
      </c>
      <c r="U1386">
        <f t="shared" si="108"/>
        <v>30</v>
      </c>
      <c r="V1386">
        <f t="shared" si="109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 s="10">
        <f t="shared" si="105"/>
        <v>65.91</v>
      </c>
      <c r="Q1387" s="11" t="s">
        <v>8323</v>
      </c>
      <c r="R1387" s="11" t="s">
        <v>8324</v>
      </c>
      <c r="S1387" s="15">
        <f t="shared" si="106"/>
        <v>42433.688900462963</v>
      </c>
      <c r="T1387" s="15">
        <f t="shared" si="107"/>
        <v>42489.507638888885</v>
      </c>
      <c r="U1387">
        <f t="shared" si="108"/>
        <v>55.818738425921765</v>
      </c>
      <c r="V1387">
        <f t="shared" si="109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 s="10">
        <f t="shared" si="105"/>
        <v>62.5</v>
      </c>
      <c r="Q1388" s="11" t="s">
        <v>8323</v>
      </c>
      <c r="R1388" s="11" t="s">
        <v>8324</v>
      </c>
      <c r="S1388" s="15">
        <f t="shared" si="106"/>
        <v>42184.646863425922</v>
      </c>
      <c r="T1388" s="15">
        <f t="shared" si="107"/>
        <v>42214.646863425922</v>
      </c>
      <c r="U1388">
        <f t="shared" si="108"/>
        <v>30</v>
      </c>
      <c r="V1388">
        <f t="shared" si="109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 s="10">
        <f t="shared" si="105"/>
        <v>70.06</v>
      </c>
      <c r="Q1389" s="11" t="s">
        <v>8323</v>
      </c>
      <c r="R1389" s="11" t="s">
        <v>8324</v>
      </c>
      <c r="S1389" s="15">
        <f t="shared" si="106"/>
        <v>42126.92123842593</v>
      </c>
      <c r="T1389" s="15">
        <f t="shared" si="107"/>
        <v>42158.1875</v>
      </c>
      <c r="U1389">
        <f t="shared" si="108"/>
        <v>31.266261574070086</v>
      </c>
      <c r="V1389">
        <f t="shared" si="109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 s="10">
        <f t="shared" si="105"/>
        <v>60.18</v>
      </c>
      <c r="Q1390" s="11" t="s">
        <v>8323</v>
      </c>
      <c r="R1390" s="11" t="s">
        <v>8324</v>
      </c>
      <c r="S1390" s="15">
        <f t="shared" si="106"/>
        <v>42634.614780092597</v>
      </c>
      <c r="T1390" s="15">
        <f t="shared" si="107"/>
        <v>42660.676388888889</v>
      </c>
      <c r="U1390">
        <f t="shared" si="108"/>
        <v>26.061608796291694</v>
      </c>
      <c r="V1390">
        <f t="shared" si="109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 s="10">
        <f t="shared" si="105"/>
        <v>21.38</v>
      </c>
      <c r="Q1391" s="11" t="s">
        <v>8323</v>
      </c>
      <c r="R1391" s="11" t="s">
        <v>8324</v>
      </c>
      <c r="S1391" s="15">
        <f t="shared" si="106"/>
        <v>42565.480983796297</v>
      </c>
      <c r="T1391" s="15">
        <f t="shared" si="107"/>
        <v>42595.480983796297</v>
      </c>
      <c r="U1391">
        <f t="shared" si="108"/>
        <v>30</v>
      </c>
      <c r="V1391">
        <f t="shared" si="109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 s="10">
        <f t="shared" si="105"/>
        <v>160.79</v>
      </c>
      <c r="Q1392" s="11" t="s">
        <v>8323</v>
      </c>
      <c r="R1392" s="11" t="s">
        <v>8324</v>
      </c>
      <c r="S1392" s="15">
        <f t="shared" si="106"/>
        <v>42087.803310185183</v>
      </c>
      <c r="T1392" s="15">
        <f t="shared" si="107"/>
        <v>42121.716666666667</v>
      </c>
      <c r="U1392">
        <f t="shared" si="108"/>
        <v>33.913356481483788</v>
      </c>
      <c r="V1392">
        <f t="shared" si="109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 s="10">
        <f t="shared" si="105"/>
        <v>42.38</v>
      </c>
      <c r="Q1393" s="11" t="s">
        <v>8323</v>
      </c>
      <c r="R1393" s="11" t="s">
        <v>8324</v>
      </c>
      <c r="S1393" s="15">
        <f t="shared" si="106"/>
        <v>42193.650671296295</v>
      </c>
      <c r="T1393" s="15">
        <f t="shared" si="107"/>
        <v>42238.207638888889</v>
      </c>
      <c r="U1393">
        <f t="shared" si="108"/>
        <v>44.556967592594447</v>
      </c>
      <c r="V1393">
        <f t="shared" si="109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 s="10">
        <f t="shared" si="105"/>
        <v>27.32</v>
      </c>
      <c r="Q1394" s="11" t="s">
        <v>8323</v>
      </c>
      <c r="R1394" s="11" t="s">
        <v>8324</v>
      </c>
      <c r="S1394" s="15">
        <f t="shared" si="106"/>
        <v>42401.154930555553</v>
      </c>
      <c r="T1394" s="15">
        <f t="shared" si="107"/>
        <v>42432.154930555553</v>
      </c>
      <c r="U1394">
        <f t="shared" si="108"/>
        <v>31</v>
      </c>
      <c r="V1394">
        <f t="shared" si="109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 s="10">
        <f t="shared" si="105"/>
        <v>196.83</v>
      </c>
      <c r="Q1395" s="11" t="s">
        <v>8323</v>
      </c>
      <c r="R1395" s="11" t="s">
        <v>8324</v>
      </c>
      <c r="S1395" s="15">
        <f t="shared" si="106"/>
        <v>42553.681979166664</v>
      </c>
      <c r="T1395" s="15">
        <f t="shared" si="107"/>
        <v>42583.681979166664</v>
      </c>
      <c r="U1395">
        <f t="shared" si="108"/>
        <v>30</v>
      </c>
      <c r="V1395">
        <f t="shared" si="109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 s="10">
        <f t="shared" si="105"/>
        <v>53.88</v>
      </c>
      <c r="Q1396" s="11" t="s">
        <v>8323</v>
      </c>
      <c r="R1396" s="11" t="s">
        <v>8324</v>
      </c>
      <c r="S1396" s="15">
        <f t="shared" si="106"/>
        <v>42752.144976851851</v>
      </c>
      <c r="T1396" s="15">
        <f t="shared" si="107"/>
        <v>42795.125</v>
      </c>
      <c r="U1396">
        <f t="shared" si="108"/>
        <v>42.980023148149485</v>
      </c>
      <c r="V1396">
        <f t="shared" si="109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 s="10">
        <f t="shared" si="105"/>
        <v>47.76</v>
      </c>
      <c r="Q1397" s="11" t="s">
        <v>8323</v>
      </c>
      <c r="R1397" s="11" t="s">
        <v>8324</v>
      </c>
      <c r="S1397" s="15">
        <f t="shared" si="106"/>
        <v>42719.90834490741</v>
      </c>
      <c r="T1397" s="15">
        <f t="shared" si="107"/>
        <v>42749.90834490741</v>
      </c>
      <c r="U1397">
        <f t="shared" si="108"/>
        <v>30</v>
      </c>
      <c r="V1397">
        <f t="shared" si="109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 s="10">
        <f t="shared" si="105"/>
        <v>88.19</v>
      </c>
      <c r="Q1398" s="11" t="s">
        <v>8323</v>
      </c>
      <c r="R1398" s="11" t="s">
        <v>8324</v>
      </c>
      <c r="S1398" s="15">
        <f t="shared" si="106"/>
        <v>42018.99863425926</v>
      </c>
      <c r="T1398" s="15">
        <f t="shared" si="107"/>
        <v>42048.99863425926</v>
      </c>
      <c r="U1398">
        <f t="shared" si="108"/>
        <v>30</v>
      </c>
      <c r="V1398">
        <f t="shared" si="109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 s="10">
        <f t="shared" si="105"/>
        <v>72.06</v>
      </c>
      <c r="Q1399" s="11" t="s">
        <v>8323</v>
      </c>
      <c r="R1399" s="11" t="s">
        <v>8324</v>
      </c>
      <c r="S1399" s="15">
        <f t="shared" si="106"/>
        <v>42640.917939814812</v>
      </c>
      <c r="T1399" s="15">
        <f t="shared" si="107"/>
        <v>42670.888194444444</v>
      </c>
      <c r="U1399">
        <f t="shared" si="108"/>
        <v>29.970254629632109</v>
      </c>
      <c r="V1399">
        <f t="shared" si="109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 s="10">
        <f t="shared" si="105"/>
        <v>74.25</v>
      </c>
      <c r="Q1400" s="11" t="s">
        <v>8323</v>
      </c>
      <c r="R1400" s="11" t="s">
        <v>8324</v>
      </c>
      <c r="S1400" s="15">
        <f t="shared" si="106"/>
        <v>42526.874236111107</v>
      </c>
      <c r="T1400" s="15">
        <f t="shared" si="107"/>
        <v>42556.874236111107</v>
      </c>
      <c r="U1400">
        <f t="shared" si="108"/>
        <v>30</v>
      </c>
      <c r="V1400">
        <f t="shared" si="109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 s="10">
        <f t="shared" si="105"/>
        <v>61.7</v>
      </c>
      <c r="Q1401" s="11" t="s">
        <v>8323</v>
      </c>
      <c r="R1401" s="11" t="s">
        <v>8324</v>
      </c>
      <c r="S1401" s="15">
        <f t="shared" si="106"/>
        <v>41889.004317129627</v>
      </c>
      <c r="T1401" s="15">
        <f t="shared" si="107"/>
        <v>41919.004317129627</v>
      </c>
      <c r="U1401">
        <f t="shared" si="108"/>
        <v>30</v>
      </c>
      <c r="V1401">
        <f t="shared" si="109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 s="10">
        <f t="shared" si="105"/>
        <v>17.239999999999998</v>
      </c>
      <c r="Q1402" s="11" t="s">
        <v>8323</v>
      </c>
      <c r="R1402" s="11" t="s">
        <v>8324</v>
      </c>
      <c r="S1402" s="15">
        <f t="shared" si="106"/>
        <v>42498.341122685189</v>
      </c>
      <c r="T1402" s="15">
        <f t="shared" si="107"/>
        <v>42533.229166666672</v>
      </c>
      <c r="U1402">
        <f t="shared" si="108"/>
        <v>34.888043981482042</v>
      </c>
      <c r="V1402">
        <f t="shared" si="109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 s="10">
        <f t="shared" si="105"/>
        <v>51.72</v>
      </c>
      <c r="Q1403" s="11" t="s">
        <v>8323</v>
      </c>
      <c r="R1403" s="11" t="s">
        <v>8324</v>
      </c>
      <c r="S1403" s="15">
        <f t="shared" si="106"/>
        <v>41399.99622685185</v>
      </c>
      <c r="T1403" s="15">
        <f t="shared" si="107"/>
        <v>41420.99622685185</v>
      </c>
      <c r="U1403">
        <f t="shared" si="108"/>
        <v>21</v>
      </c>
      <c r="V1403">
        <f t="shared" si="109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 s="10">
        <f t="shared" si="105"/>
        <v>24.15</v>
      </c>
      <c r="Q1404" s="11" t="s">
        <v>8323</v>
      </c>
      <c r="R1404" s="11" t="s">
        <v>8324</v>
      </c>
      <c r="S1404" s="15">
        <f t="shared" si="106"/>
        <v>42065.053368055553</v>
      </c>
      <c r="T1404" s="15">
        <f t="shared" si="107"/>
        <v>42125.011701388896</v>
      </c>
      <c r="U1404">
        <f t="shared" si="108"/>
        <v>59.958333333343035</v>
      </c>
      <c r="V1404">
        <f t="shared" si="109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 s="10">
        <f t="shared" si="105"/>
        <v>62.17</v>
      </c>
      <c r="Q1405" s="11" t="s">
        <v>8323</v>
      </c>
      <c r="R1405" s="11" t="s">
        <v>8324</v>
      </c>
      <c r="S1405" s="15">
        <f t="shared" si="106"/>
        <v>41451.062905092593</v>
      </c>
      <c r="T1405" s="15">
        <f t="shared" si="107"/>
        <v>41481.062905092593</v>
      </c>
      <c r="U1405">
        <f t="shared" si="108"/>
        <v>30</v>
      </c>
      <c r="V1405">
        <f t="shared" si="109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 s="10">
        <f t="shared" si="105"/>
        <v>48.2</v>
      </c>
      <c r="Q1406" s="11" t="s">
        <v>8320</v>
      </c>
      <c r="R1406" s="11" t="s">
        <v>8339</v>
      </c>
      <c r="S1406" s="15">
        <f t="shared" si="106"/>
        <v>42032.510243055556</v>
      </c>
      <c r="T1406" s="15">
        <f t="shared" si="107"/>
        <v>42057.510243055556</v>
      </c>
      <c r="U1406">
        <f t="shared" si="108"/>
        <v>25</v>
      </c>
      <c r="V1406">
        <f t="shared" si="109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 s="10">
        <f t="shared" si="105"/>
        <v>6.18</v>
      </c>
      <c r="Q1407" s="11" t="s">
        <v>8320</v>
      </c>
      <c r="R1407" s="11" t="s">
        <v>8339</v>
      </c>
      <c r="S1407" s="15">
        <f t="shared" si="106"/>
        <v>41941.680567129632</v>
      </c>
      <c r="T1407" s="15">
        <f t="shared" si="107"/>
        <v>41971.722233796296</v>
      </c>
      <c r="U1407">
        <f t="shared" si="108"/>
        <v>30.041666666664241</v>
      </c>
      <c r="V1407">
        <f t="shared" si="109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 s="10">
        <f t="shared" si="105"/>
        <v>5</v>
      </c>
      <c r="Q1408" s="11" t="s">
        <v>8320</v>
      </c>
      <c r="R1408" s="11" t="s">
        <v>8339</v>
      </c>
      <c r="S1408" s="15">
        <f t="shared" si="106"/>
        <v>42297.432951388888</v>
      </c>
      <c r="T1408" s="15">
        <f t="shared" si="107"/>
        <v>42350.416666666672</v>
      </c>
      <c r="U1408">
        <f t="shared" si="108"/>
        <v>52.983715277783631</v>
      </c>
      <c r="V1408">
        <f t="shared" si="109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 s="10">
        <f t="shared" si="105"/>
        <v>7.5</v>
      </c>
      <c r="Q1409" s="11" t="s">
        <v>8320</v>
      </c>
      <c r="R1409" s="11" t="s">
        <v>8339</v>
      </c>
      <c r="S1409" s="15">
        <f t="shared" si="106"/>
        <v>41838.536782407406</v>
      </c>
      <c r="T1409" s="15">
        <f t="shared" si="107"/>
        <v>41863.536782407406</v>
      </c>
      <c r="U1409">
        <f t="shared" si="108"/>
        <v>25</v>
      </c>
      <c r="V1409">
        <f t="shared" si="109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 s="10">
        <f t="shared" si="105"/>
        <v>12</v>
      </c>
      <c r="Q1410" s="11" t="s">
        <v>8320</v>
      </c>
      <c r="R1410" s="11" t="s">
        <v>8339</v>
      </c>
      <c r="S1410" s="15">
        <f t="shared" si="106"/>
        <v>42291.872175925921</v>
      </c>
      <c r="T1410" s="15">
        <f t="shared" si="107"/>
        <v>42321.913842592592</v>
      </c>
      <c r="U1410">
        <f t="shared" si="108"/>
        <v>30.041666666671517</v>
      </c>
      <c r="V1410">
        <f t="shared" si="109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 s="10">
        <f t="shared" ref="P1411:P1474" si="110">IFERROR(ROUND(E1411/L1411,2),0)</f>
        <v>0</v>
      </c>
      <c r="Q1411" s="11" t="s">
        <v>8320</v>
      </c>
      <c r="R1411" s="11" t="s">
        <v>8339</v>
      </c>
      <c r="S1411" s="15">
        <f t="shared" ref="S1411:S1474" si="111">(((J1411/60)/60)/24)+DATE(1970,1,1)</f>
        <v>41945.133506944447</v>
      </c>
      <c r="T1411" s="15">
        <f t="shared" ref="T1411:T1474" si="112">(((I1411/60)/60)/24)+DATE(1970,1,1)</f>
        <v>42005.175173611111</v>
      </c>
      <c r="U1411">
        <f t="shared" ref="U1411:U1474" si="113">T1411-S1411</f>
        <v>60.041666666664241</v>
      </c>
      <c r="V1411">
        <f t="shared" ref="V1411:V1474" si="114">YEAR((((J1411/60)/60)/24)+DATE(1970,1,1))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 s="10">
        <f t="shared" si="110"/>
        <v>1</v>
      </c>
      <c r="Q1412" s="11" t="s">
        <v>8320</v>
      </c>
      <c r="R1412" s="11" t="s">
        <v>8339</v>
      </c>
      <c r="S1412" s="15">
        <f t="shared" si="111"/>
        <v>42479.318518518514</v>
      </c>
      <c r="T1412" s="15">
        <f t="shared" si="112"/>
        <v>42524.318518518514</v>
      </c>
      <c r="U1412">
        <f t="shared" si="113"/>
        <v>45</v>
      </c>
      <c r="V1412">
        <f t="shared" si="114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 s="10">
        <f t="shared" si="110"/>
        <v>2.33</v>
      </c>
      <c r="Q1413" s="11" t="s">
        <v>8320</v>
      </c>
      <c r="R1413" s="11" t="s">
        <v>8339</v>
      </c>
      <c r="S1413" s="15">
        <f t="shared" si="111"/>
        <v>42013.059027777781</v>
      </c>
      <c r="T1413" s="15">
        <f t="shared" si="112"/>
        <v>42041.059027777781</v>
      </c>
      <c r="U1413">
        <f t="shared" si="113"/>
        <v>28</v>
      </c>
      <c r="V1413">
        <f t="shared" si="114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 s="10">
        <f t="shared" si="110"/>
        <v>24.62</v>
      </c>
      <c r="Q1414" s="11" t="s">
        <v>8320</v>
      </c>
      <c r="R1414" s="11" t="s">
        <v>8339</v>
      </c>
      <c r="S1414" s="15">
        <f t="shared" si="111"/>
        <v>41947.063645833332</v>
      </c>
      <c r="T1414" s="15">
        <f t="shared" si="112"/>
        <v>41977.063645833332</v>
      </c>
      <c r="U1414">
        <f t="shared" si="113"/>
        <v>30</v>
      </c>
      <c r="V1414">
        <f t="shared" si="114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 s="10">
        <f t="shared" si="110"/>
        <v>100</v>
      </c>
      <c r="Q1415" s="11" t="s">
        <v>8320</v>
      </c>
      <c r="R1415" s="11" t="s">
        <v>8339</v>
      </c>
      <c r="S1415" s="15">
        <f t="shared" si="111"/>
        <v>42360.437152777777</v>
      </c>
      <c r="T1415" s="15">
        <f t="shared" si="112"/>
        <v>42420.437152777777</v>
      </c>
      <c r="U1415">
        <f t="shared" si="113"/>
        <v>60</v>
      </c>
      <c r="V1415">
        <f t="shared" si="114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 s="10">
        <f t="shared" si="110"/>
        <v>1</v>
      </c>
      <c r="Q1416" s="11" t="s">
        <v>8320</v>
      </c>
      <c r="R1416" s="11" t="s">
        <v>8339</v>
      </c>
      <c r="S1416" s="15">
        <f t="shared" si="111"/>
        <v>42708.25309027778</v>
      </c>
      <c r="T1416" s="15">
        <f t="shared" si="112"/>
        <v>42738.25309027778</v>
      </c>
      <c r="U1416">
        <f t="shared" si="113"/>
        <v>30</v>
      </c>
      <c r="V1416">
        <f t="shared" si="114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 s="10">
        <f t="shared" si="110"/>
        <v>88.89</v>
      </c>
      <c r="Q1417" s="11" t="s">
        <v>8320</v>
      </c>
      <c r="R1417" s="11" t="s">
        <v>8339</v>
      </c>
      <c r="S1417" s="15">
        <f t="shared" si="111"/>
        <v>42192.675821759258</v>
      </c>
      <c r="T1417" s="15">
        <f t="shared" si="112"/>
        <v>42232.675821759258</v>
      </c>
      <c r="U1417">
        <f t="shared" si="113"/>
        <v>40</v>
      </c>
      <c r="V1417">
        <f t="shared" si="114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 s="10">
        <f t="shared" si="110"/>
        <v>0</v>
      </c>
      <c r="Q1418" s="11" t="s">
        <v>8320</v>
      </c>
      <c r="R1418" s="11" t="s">
        <v>8339</v>
      </c>
      <c r="S1418" s="15">
        <f t="shared" si="111"/>
        <v>42299.926145833335</v>
      </c>
      <c r="T1418" s="15">
        <f t="shared" si="112"/>
        <v>42329.967812499999</v>
      </c>
      <c r="U1418">
        <f t="shared" si="113"/>
        <v>30.041666666664241</v>
      </c>
      <c r="V1418">
        <f t="shared" si="114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 s="10">
        <f t="shared" si="110"/>
        <v>27.5</v>
      </c>
      <c r="Q1419" s="11" t="s">
        <v>8320</v>
      </c>
      <c r="R1419" s="11" t="s">
        <v>8339</v>
      </c>
      <c r="S1419" s="15">
        <f t="shared" si="111"/>
        <v>42232.15016203704</v>
      </c>
      <c r="T1419" s="15">
        <f t="shared" si="112"/>
        <v>42262.465972222228</v>
      </c>
      <c r="U1419">
        <f t="shared" si="113"/>
        <v>30.315810185187729</v>
      </c>
      <c r="V1419">
        <f t="shared" si="114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 s="10">
        <f t="shared" si="110"/>
        <v>6</v>
      </c>
      <c r="Q1420" s="11" t="s">
        <v>8320</v>
      </c>
      <c r="R1420" s="11" t="s">
        <v>8339</v>
      </c>
      <c r="S1420" s="15">
        <f t="shared" si="111"/>
        <v>42395.456412037034</v>
      </c>
      <c r="T1420" s="15">
        <f t="shared" si="112"/>
        <v>42425.456412037034</v>
      </c>
      <c r="U1420">
        <f t="shared" si="113"/>
        <v>30</v>
      </c>
      <c r="V1420">
        <f t="shared" si="114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 s="10">
        <f t="shared" si="110"/>
        <v>44.5</v>
      </c>
      <c r="Q1421" s="11" t="s">
        <v>8320</v>
      </c>
      <c r="R1421" s="11" t="s">
        <v>8339</v>
      </c>
      <c r="S1421" s="15">
        <f t="shared" si="111"/>
        <v>42622.456238425926</v>
      </c>
      <c r="T1421" s="15">
        <f t="shared" si="112"/>
        <v>42652.456238425926</v>
      </c>
      <c r="U1421">
        <f t="shared" si="113"/>
        <v>30</v>
      </c>
      <c r="V1421">
        <f t="shared" si="114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 s="10">
        <f t="shared" si="110"/>
        <v>1</v>
      </c>
      <c r="Q1422" s="11" t="s">
        <v>8320</v>
      </c>
      <c r="R1422" s="11" t="s">
        <v>8339</v>
      </c>
      <c r="S1422" s="15">
        <f t="shared" si="111"/>
        <v>42524.667662037042</v>
      </c>
      <c r="T1422" s="15">
        <f t="shared" si="112"/>
        <v>42549.667662037042</v>
      </c>
      <c r="U1422">
        <f t="shared" si="113"/>
        <v>25</v>
      </c>
      <c r="V1422">
        <f t="shared" si="114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 s="10">
        <f t="shared" si="110"/>
        <v>100</v>
      </c>
      <c r="Q1423" s="11" t="s">
        <v>8320</v>
      </c>
      <c r="R1423" s="11" t="s">
        <v>8339</v>
      </c>
      <c r="S1423" s="15">
        <f t="shared" si="111"/>
        <v>42013.915613425925</v>
      </c>
      <c r="T1423" s="15">
        <f t="shared" si="112"/>
        <v>42043.915613425925</v>
      </c>
      <c r="U1423">
        <f t="shared" si="113"/>
        <v>30</v>
      </c>
      <c r="V1423">
        <f t="shared" si="114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 s="10">
        <f t="shared" si="110"/>
        <v>13</v>
      </c>
      <c r="Q1424" s="11" t="s">
        <v>8320</v>
      </c>
      <c r="R1424" s="11" t="s">
        <v>8339</v>
      </c>
      <c r="S1424" s="15">
        <f t="shared" si="111"/>
        <v>42604.239629629628</v>
      </c>
      <c r="T1424" s="15">
        <f t="shared" si="112"/>
        <v>42634.239629629628</v>
      </c>
      <c r="U1424">
        <f t="shared" si="113"/>
        <v>30</v>
      </c>
      <c r="V1424">
        <f t="shared" si="114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 s="10">
        <f t="shared" si="110"/>
        <v>100</v>
      </c>
      <c r="Q1425" s="11" t="s">
        <v>8320</v>
      </c>
      <c r="R1425" s="11" t="s">
        <v>8339</v>
      </c>
      <c r="S1425" s="15">
        <f t="shared" si="111"/>
        <v>42340.360312500001</v>
      </c>
      <c r="T1425" s="15">
        <f t="shared" si="112"/>
        <v>42370.360312500001</v>
      </c>
      <c r="U1425">
        <f t="shared" si="113"/>
        <v>30</v>
      </c>
      <c r="V1425">
        <f t="shared" si="114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 s="10">
        <f t="shared" si="110"/>
        <v>109.07</v>
      </c>
      <c r="Q1426" s="11" t="s">
        <v>8320</v>
      </c>
      <c r="R1426" s="11" t="s">
        <v>8339</v>
      </c>
      <c r="S1426" s="15">
        <f t="shared" si="111"/>
        <v>42676.717615740738</v>
      </c>
      <c r="T1426" s="15">
        <f t="shared" si="112"/>
        <v>42689.759282407409</v>
      </c>
      <c r="U1426">
        <f t="shared" si="113"/>
        <v>13.041666666671517</v>
      </c>
      <c r="V1426">
        <f t="shared" si="114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 s="10">
        <f t="shared" si="110"/>
        <v>0</v>
      </c>
      <c r="Q1427" s="11" t="s">
        <v>8320</v>
      </c>
      <c r="R1427" s="11" t="s">
        <v>8339</v>
      </c>
      <c r="S1427" s="15">
        <f t="shared" si="111"/>
        <v>42093.131469907406</v>
      </c>
      <c r="T1427" s="15">
        <f t="shared" si="112"/>
        <v>42123.131469907406</v>
      </c>
      <c r="U1427">
        <f t="shared" si="113"/>
        <v>30</v>
      </c>
      <c r="V1427">
        <f t="shared" si="114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 s="10">
        <f t="shared" si="110"/>
        <v>0</v>
      </c>
      <c r="Q1428" s="11" t="s">
        <v>8320</v>
      </c>
      <c r="R1428" s="11" t="s">
        <v>8339</v>
      </c>
      <c r="S1428" s="15">
        <f t="shared" si="111"/>
        <v>42180.390277777777</v>
      </c>
      <c r="T1428" s="15">
        <f t="shared" si="112"/>
        <v>42240.390277777777</v>
      </c>
      <c r="U1428">
        <f t="shared" si="113"/>
        <v>60</v>
      </c>
      <c r="V1428">
        <f t="shared" si="114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 s="10">
        <f t="shared" si="110"/>
        <v>104.75</v>
      </c>
      <c r="Q1429" s="11" t="s">
        <v>8320</v>
      </c>
      <c r="R1429" s="11" t="s">
        <v>8339</v>
      </c>
      <c r="S1429" s="15">
        <f t="shared" si="111"/>
        <v>42601.851678240739</v>
      </c>
      <c r="T1429" s="15">
        <f t="shared" si="112"/>
        <v>42631.851678240739</v>
      </c>
      <c r="U1429">
        <f t="shared" si="113"/>
        <v>30</v>
      </c>
      <c r="V1429">
        <f t="shared" si="114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 s="10">
        <f t="shared" si="110"/>
        <v>15</v>
      </c>
      <c r="Q1430" s="11" t="s">
        <v>8320</v>
      </c>
      <c r="R1430" s="11" t="s">
        <v>8339</v>
      </c>
      <c r="S1430" s="15">
        <f t="shared" si="111"/>
        <v>42432.379826388889</v>
      </c>
      <c r="T1430" s="15">
        <f t="shared" si="112"/>
        <v>42462.338159722218</v>
      </c>
      <c r="U1430">
        <f t="shared" si="113"/>
        <v>29.958333333328483</v>
      </c>
      <c r="V1430">
        <f t="shared" si="114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 s="10">
        <f t="shared" si="110"/>
        <v>0</v>
      </c>
      <c r="Q1431" s="11" t="s">
        <v>8320</v>
      </c>
      <c r="R1431" s="11" t="s">
        <v>8339</v>
      </c>
      <c r="S1431" s="15">
        <f t="shared" si="111"/>
        <v>42074.060671296291</v>
      </c>
      <c r="T1431" s="15">
        <f t="shared" si="112"/>
        <v>42104.060671296291</v>
      </c>
      <c r="U1431">
        <f t="shared" si="113"/>
        <v>30</v>
      </c>
      <c r="V1431">
        <f t="shared" si="114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 s="10">
        <f t="shared" si="110"/>
        <v>80.599999999999994</v>
      </c>
      <c r="Q1432" s="11" t="s">
        <v>8320</v>
      </c>
      <c r="R1432" s="11" t="s">
        <v>8339</v>
      </c>
      <c r="S1432" s="15">
        <f t="shared" si="111"/>
        <v>41961.813518518517</v>
      </c>
      <c r="T1432" s="15">
        <f t="shared" si="112"/>
        <v>41992.813518518517</v>
      </c>
      <c r="U1432">
        <f t="shared" si="113"/>
        <v>31</v>
      </c>
      <c r="V1432">
        <f t="shared" si="114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 s="10">
        <f t="shared" si="110"/>
        <v>115.55</v>
      </c>
      <c r="Q1433" s="11" t="s">
        <v>8320</v>
      </c>
      <c r="R1433" s="11" t="s">
        <v>8339</v>
      </c>
      <c r="S1433" s="15">
        <f t="shared" si="111"/>
        <v>42304.210833333331</v>
      </c>
      <c r="T1433" s="15">
        <f t="shared" si="112"/>
        <v>42334.252500000002</v>
      </c>
      <c r="U1433">
        <f t="shared" si="113"/>
        <v>30.041666666671517</v>
      </c>
      <c r="V1433">
        <f t="shared" si="114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 s="10">
        <f t="shared" si="110"/>
        <v>0</v>
      </c>
      <c r="Q1434" s="11" t="s">
        <v>8320</v>
      </c>
      <c r="R1434" s="11" t="s">
        <v>8339</v>
      </c>
      <c r="S1434" s="15">
        <f t="shared" si="111"/>
        <v>42175.780416666668</v>
      </c>
      <c r="T1434" s="15">
        <f t="shared" si="112"/>
        <v>42205.780416666668</v>
      </c>
      <c r="U1434">
        <f t="shared" si="113"/>
        <v>30</v>
      </c>
      <c r="V1434">
        <f t="shared" si="114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 s="10">
        <f t="shared" si="110"/>
        <v>80.5</v>
      </c>
      <c r="Q1435" s="11" t="s">
        <v>8320</v>
      </c>
      <c r="R1435" s="11" t="s">
        <v>8339</v>
      </c>
      <c r="S1435" s="15">
        <f t="shared" si="111"/>
        <v>42673.625868055555</v>
      </c>
      <c r="T1435" s="15">
        <f t="shared" si="112"/>
        <v>42714.458333333328</v>
      </c>
      <c r="U1435">
        <f t="shared" si="113"/>
        <v>40.832465277773736</v>
      </c>
      <c r="V1435">
        <f t="shared" si="114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 s="10">
        <f t="shared" si="110"/>
        <v>744.55</v>
      </c>
      <c r="Q1436" s="11" t="s">
        <v>8320</v>
      </c>
      <c r="R1436" s="11" t="s">
        <v>8339</v>
      </c>
      <c r="S1436" s="15">
        <f t="shared" si="111"/>
        <v>42142.767106481479</v>
      </c>
      <c r="T1436" s="15">
        <f t="shared" si="112"/>
        <v>42163.625</v>
      </c>
      <c r="U1436">
        <f t="shared" si="113"/>
        <v>20.85789351852145</v>
      </c>
      <c r="V1436">
        <f t="shared" si="114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 s="10">
        <f t="shared" si="110"/>
        <v>7.5</v>
      </c>
      <c r="Q1437" s="11" t="s">
        <v>8320</v>
      </c>
      <c r="R1437" s="11" t="s">
        <v>8339</v>
      </c>
      <c r="S1437" s="15">
        <f t="shared" si="111"/>
        <v>42258.780324074076</v>
      </c>
      <c r="T1437" s="15">
        <f t="shared" si="112"/>
        <v>42288.780324074076</v>
      </c>
      <c r="U1437">
        <f t="shared" si="113"/>
        <v>30</v>
      </c>
      <c r="V1437">
        <f t="shared" si="114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 s="10">
        <f t="shared" si="110"/>
        <v>38.5</v>
      </c>
      <c r="Q1438" s="11" t="s">
        <v>8320</v>
      </c>
      <c r="R1438" s="11" t="s">
        <v>8339</v>
      </c>
      <c r="S1438" s="15">
        <f t="shared" si="111"/>
        <v>42391.35019675926</v>
      </c>
      <c r="T1438" s="15">
        <f t="shared" si="112"/>
        <v>42421.35019675926</v>
      </c>
      <c r="U1438">
        <f t="shared" si="113"/>
        <v>30</v>
      </c>
      <c r="V1438">
        <f t="shared" si="114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 s="10">
        <f t="shared" si="110"/>
        <v>36.68</v>
      </c>
      <c r="Q1439" s="11" t="s">
        <v>8320</v>
      </c>
      <c r="R1439" s="11" t="s">
        <v>8339</v>
      </c>
      <c r="S1439" s="15">
        <f t="shared" si="111"/>
        <v>41796.531701388885</v>
      </c>
      <c r="T1439" s="15">
        <f t="shared" si="112"/>
        <v>41833.207638888889</v>
      </c>
      <c r="U1439">
        <f t="shared" si="113"/>
        <v>36.675937500003783</v>
      </c>
      <c r="V1439">
        <f t="shared" si="114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 s="10">
        <f t="shared" si="110"/>
        <v>75</v>
      </c>
      <c r="Q1440" s="11" t="s">
        <v>8320</v>
      </c>
      <c r="R1440" s="11" t="s">
        <v>8339</v>
      </c>
      <c r="S1440" s="15">
        <f t="shared" si="111"/>
        <v>42457.871516203704</v>
      </c>
      <c r="T1440" s="15">
        <f t="shared" si="112"/>
        <v>42487.579861111109</v>
      </c>
      <c r="U1440">
        <f t="shared" si="113"/>
        <v>29.708344907405262</v>
      </c>
      <c r="V1440">
        <f t="shared" si="114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 s="10">
        <f t="shared" si="110"/>
        <v>30</v>
      </c>
      <c r="Q1441" s="11" t="s">
        <v>8320</v>
      </c>
      <c r="R1441" s="11" t="s">
        <v>8339</v>
      </c>
      <c r="S1441" s="15">
        <f t="shared" si="111"/>
        <v>42040.829872685179</v>
      </c>
      <c r="T1441" s="15">
        <f t="shared" si="112"/>
        <v>42070.829872685179</v>
      </c>
      <c r="U1441">
        <f t="shared" si="113"/>
        <v>30</v>
      </c>
      <c r="V1441">
        <f t="shared" si="114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 s="10">
        <f t="shared" si="110"/>
        <v>1</v>
      </c>
      <c r="Q1442" s="11" t="s">
        <v>8320</v>
      </c>
      <c r="R1442" s="11" t="s">
        <v>8339</v>
      </c>
      <c r="S1442" s="15">
        <f t="shared" si="111"/>
        <v>42486.748414351852</v>
      </c>
      <c r="T1442" s="15">
        <f t="shared" si="112"/>
        <v>42516.748414351852</v>
      </c>
      <c r="U1442">
        <f t="shared" si="113"/>
        <v>30</v>
      </c>
      <c r="V1442">
        <f t="shared" si="114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 s="10">
        <f t="shared" si="110"/>
        <v>673.33</v>
      </c>
      <c r="Q1443" s="11" t="s">
        <v>8320</v>
      </c>
      <c r="R1443" s="11" t="s">
        <v>8339</v>
      </c>
      <c r="S1443" s="15">
        <f t="shared" si="111"/>
        <v>42198.765844907408</v>
      </c>
      <c r="T1443" s="15">
        <f t="shared" si="112"/>
        <v>42258.765844907408</v>
      </c>
      <c r="U1443">
        <f t="shared" si="113"/>
        <v>60</v>
      </c>
      <c r="V1443">
        <f t="shared" si="114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 s="10">
        <f t="shared" si="110"/>
        <v>0</v>
      </c>
      <c r="Q1444" s="11" t="s">
        <v>8320</v>
      </c>
      <c r="R1444" s="11" t="s">
        <v>8339</v>
      </c>
      <c r="S1444" s="15">
        <f t="shared" si="111"/>
        <v>42485.64534722222</v>
      </c>
      <c r="T1444" s="15">
        <f t="shared" si="112"/>
        <v>42515.64534722222</v>
      </c>
      <c r="U1444">
        <f t="shared" si="113"/>
        <v>30</v>
      </c>
      <c r="V1444">
        <f t="shared" si="114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 s="10">
        <f t="shared" si="110"/>
        <v>0</v>
      </c>
      <c r="Q1445" s="11" t="s">
        <v>8320</v>
      </c>
      <c r="R1445" s="11" t="s">
        <v>8339</v>
      </c>
      <c r="S1445" s="15">
        <f t="shared" si="111"/>
        <v>42707.926030092596</v>
      </c>
      <c r="T1445" s="15">
        <f t="shared" si="112"/>
        <v>42737.926030092596</v>
      </c>
      <c r="U1445">
        <f t="shared" si="113"/>
        <v>30</v>
      </c>
      <c r="V1445">
        <f t="shared" si="114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 s="10">
        <f t="shared" si="110"/>
        <v>0</v>
      </c>
      <c r="Q1446" s="11" t="s">
        <v>8320</v>
      </c>
      <c r="R1446" s="11" t="s">
        <v>8339</v>
      </c>
      <c r="S1446" s="15">
        <f t="shared" si="111"/>
        <v>42199.873402777783</v>
      </c>
      <c r="T1446" s="15">
        <f t="shared" si="112"/>
        <v>42259.873402777783</v>
      </c>
      <c r="U1446">
        <f t="shared" si="113"/>
        <v>60</v>
      </c>
      <c r="V1446">
        <f t="shared" si="114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 s="10">
        <f t="shared" si="110"/>
        <v>0</v>
      </c>
      <c r="Q1447" s="11" t="s">
        <v>8320</v>
      </c>
      <c r="R1447" s="11" t="s">
        <v>8339</v>
      </c>
      <c r="S1447" s="15">
        <f t="shared" si="111"/>
        <v>42139.542303240742</v>
      </c>
      <c r="T1447" s="15">
        <f t="shared" si="112"/>
        <v>42169.542303240742</v>
      </c>
      <c r="U1447">
        <f t="shared" si="113"/>
        <v>30</v>
      </c>
      <c r="V1447">
        <f t="shared" si="114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 s="10">
        <f t="shared" si="110"/>
        <v>0</v>
      </c>
      <c r="Q1448" s="11" t="s">
        <v>8320</v>
      </c>
      <c r="R1448" s="11" t="s">
        <v>8339</v>
      </c>
      <c r="S1448" s="15">
        <f t="shared" si="111"/>
        <v>42461.447662037041</v>
      </c>
      <c r="T1448" s="15">
        <f t="shared" si="112"/>
        <v>42481.447662037041</v>
      </c>
      <c r="U1448">
        <f t="shared" si="113"/>
        <v>20</v>
      </c>
      <c r="V1448">
        <f t="shared" si="114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 s="10">
        <f t="shared" si="110"/>
        <v>25</v>
      </c>
      <c r="Q1449" s="11" t="s">
        <v>8320</v>
      </c>
      <c r="R1449" s="11" t="s">
        <v>8339</v>
      </c>
      <c r="S1449" s="15">
        <f t="shared" si="111"/>
        <v>42529.730717592596</v>
      </c>
      <c r="T1449" s="15">
        <f t="shared" si="112"/>
        <v>42559.730717592596</v>
      </c>
      <c r="U1449">
        <f t="shared" si="113"/>
        <v>30</v>
      </c>
      <c r="V1449">
        <f t="shared" si="114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 s="10">
        <f t="shared" si="110"/>
        <v>0</v>
      </c>
      <c r="Q1450" s="11" t="s">
        <v>8320</v>
      </c>
      <c r="R1450" s="11" t="s">
        <v>8339</v>
      </c>
      <c r="S1450" s="15">
        <f t="shared" si="111"/>
        <v>42115.936550925922</v>
      </c>
      <c r="T1450" s="15">
        <f t="shared" si="112"/>
        <v>42146.225694444445</v>
      </c>
      <c r="U1450">
        <f t="shared" si="113"/>
        <v>30.289143518522906</v>
      </c>
      <c r="V1450">
        <f t="shared" si="114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 s="10">
        <f t="shared" si="110"/>
        <v>0</v>
      </c>
      <c r="Q1451" s="11" t="s">
        <v>8320</v>
      </c>
      <c r="R1451" s="11" t="s">
        <v>8339</v>
      </c>
      <c r="S1451" s="15">
        <f t="shared" si="111"/>
        <v>42086.811400462961</v>
      </c>
      <c r="T1451" s="15">
        <f t="shared" si="112"/>
        <v>42134.811400462961</v>
      </c>
      <c r="U1451">
        <f t="shared" si="113"/>
        <v>48</v>
      </c>
      <c r="V1451">
        <f t="shared" si="114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 s="10">
        <f t="shared" si="110"/>
        <v>1</v>
      </c>
      <c r="Q1452" s="11" t="s">
        <v>8320</v>
      </c>
      <c r="R1452" s="11" t="s">
        <v>8339</v>
      </c>
      <c r="S1452" s="15">
        <f t="shared" si="111"/>
        <v>42390.171261574069</v>
      </c>
      <c r="T1452" s="15">
        <f t="shared" si="112"/>
        <v>42420.171261574069</v>
      </c>
      <c r="U1452">
        <f t="shared" si="113"/>
        <v>30</v>
      </c>
      <c r="V1452">
        <f t="shared" si="114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 s="10">
        <f t="shared" si="110"/>
        <v>1</v>
      </c>
      <c r="Q1453" s="11" t="s">
        <v>8320</v>
      </c>
      <c r="R1453" s="11" t="s">
        <v>8339</v>
      </c>
      <c r="S1453" s="15">
        <f t="shared" si="111"/>
        <v>41931.959016203706</v>
      </c>
      <c r="T1453" s="15">
        <f t="shared" si="112"/>
        <v>41962.00068287037</v>
      </c>
      <c r="U1453">
        <f t="shared" si="113"/>
        <v>30.041666666664241</v>
      </c>
      <c r="V1453">
        <f t="shared" si="114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 s="10">
        <f t="shared" si="110"/>
        <v>0</v>
      </c>
      <c r="Q1454" s="11" t="s">
        <v>8320</v>
      </c>
      <c r="R1454" s="11" t="s">
        <v>8339</v>
      </c>
      <c r="S1454" s="15">
        <f t="shared" si="111"/>
        <v>41818.703275462962</v>
      </c>
      <c r="T1454" s="15">
        <f t="shared" si="112"/>
        <v>41848.703275462962</v>
      </c>
      <c r="U1454">
        <f t="shared" si="113"/>
        <v>30</v>
      </c>
      <c r="V1454">
        <f t="shared" si="114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 s="10">
        <f t="shared" si="110"/>
        <v>0</v>
      </c>
      <c r="Q1455" s="11" t="s">
        <v>8320</v>
      </c>
      <c r="R1455" s="11" t="s">
        <v>8339</v>
      </c>
      <c r="S1455" s="15">
        <f t="shared" si="111"/>
        <v>42795.696145833332</v>
      </c>
      <c r="T1455" s="15">
        <f t="shared" si="112"/>
        <v>42840.654479166667</v>
      </c>
      <c r="U1455">
        <f t="shared" si="113"/>
        <v>44.958333333335759</v>
      </c>
      <c r="V1455">
        <f t="shared" si="114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 s="10">
        <f t="shared" si="110"/>
        <v>15</v>
      </c>
      <c r="Q1456" s="11" t="s">
        <v>8320</v>
      </c>
      <c r="R1456" s="11" t="s">
        <v>8339</v>
      </c>
      <c r="S1456" s="15">
        <f t="shared" si="111"/>
        <v>42463.866666666669</v>
      </c>
      <c r="T1456" s="15">
        <f t="shared" si="112"/>
        <v>42484.915972222225</v>
      </c>
      <c r="U1456">
        <f t="shared" si="113"/>
        <v>21.049305555556202</v>
      </c>
      <c r="V1456">
        <f t="shared" si="114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 s="10">
        <f t="shared" si="110"/>
        <v>225</v>
      </c>
      <c r="Q1457" s="11" t="s">
        <v>8320</v>
      </c>
      <c r="R1457" s="11" t="s">
        <v>8339</v>
      </c>
      <c r="S1457" s="15">
        <f t="shared" si="111"/>
        <v>41832.672685185185</v>
      </c>
      <c r="T1457" s="15">
        <f t="shared" si="112"/>
        <v>41887.568749999999</v>
      </c>
      <c r="U1457">
        <f t="shared" si="113"/>
        <v>54.896064814813144</v>
      </c>
      <c r="V1457">
        <f t="shared" si="114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 s="10">
        <f t="shared" si="110"/>
        <v>48.33</v>
      </c>
      <c r="Q1458" s="11" t="s">
        <v>8320</v>
      </c>
      <c r="R1458" s="11" t="s">
        <v>8339</v>
      </c>
      <c r="S1458" s="15">
        <f t="shared" si="111"/>
        <v>42708.668576388889</v>
      </c>
      <c r="T1458" s="15">
        <f t="shared" si="112"/>
        <v>42738.668576388889</v>
      </c>
      <c r="U1458">
        <f t="shared" si="113"/>
        <v>30</v>
      </c>
      <c r="V1458">
        <f t="shared" si="114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 s="10">
        <f t="shared" si="110"/>
        <v>0</v>
      </c>
      <c r="Q1459" s="11" t="s">
        <v>8320</v>
      </c>
      <c r="R1459" s="11" t="s">
        <v>8339</v>
      </c>
      <c r="S1459" s="15">
        <f t="shared" si="111"/>
        <v>42289.89634259259</v>
      </c>
      <c r="T1459" s="15">
        <f t="shared" si="112"/>
        <v>42319.938009259262</v>
      </c>
      <c r="U1459">
        <f t="shared" si="113"/>
        <v>30.041666666671517</v>
      </c>
      <c r="V1459">
        <f t="shared" si="114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 s="10">
        <f t="shared" si="110"/>
        <v>0</v>
      </c>
      <c r="Q1460" s="11" t="s">
        <v>8320</v>
      </c>
      <c r="R1460" s="11" t="s">
        <v>8339</v>
      </c>
      <c r="S1460" s="15">
        <f t="shared" si="111"/>
        <v>41831.705555555556</v>
      </c>
      <c r="T1460" s="15">
        <f t="shared" si="112"/>
        <v>41862.166666666664</v>
      </c>
      <c r="U1460">
        <f t="shared" si="113"/>
        <v>30.461111111108039</v>
      </c>
      <c r="V1460">
        <f t="shared" si="114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 s="10">
        <f t="shared" si="110"/>
        <v>0</v>
      </c>
      <c r="Q1461" s="11" t="s">
        <v>8320</v>
      </c>
      <c r="R1461" s="11" t="s">
        <v>8339</v>
      </c>
      <c r="S1461" s="15">
        <f t="shared" si="111"/>
        <v>42312.204814814817</v>
      </c>
      <c r="T1461" s="15">
        <f t="shared" si="112"/>
        <v>42340.725694444445</v>
      </c>
      <c r="U1461">
        <f t="shared" si="113"/>
        <v>28.520879629628325</v>
      </c>
      <c r="V1461">
        <f t="shared" si="114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 s="10">
        <f t="shared" si="110"/>
        <v>0</v>
      </c>
      <c r="Q1462" s="11" t="s">
        <v>8320</v>
      </c>
      <c r="R1462" s="11" t="s">
        <v>8339</v>
      </c>
      <c r="S1462" s="15">
        <f t="shared" si="111"/>
        <v>41915.896967592591</v>
      </c>
      <c r="T1462" s="15">
        <f t="shared" si="112"/>
        <v>41973.989583333328</v>
      </c>
      <c r="U1462">
        <f t="shared" si="113"/>
        <v>58.092615740737529</v>
      </c>
      <c r="V1462">
        <f t="shared" si="114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 s="10">
        <f t="shared" si="110"/>
        <v>44.67</v>
      </c>
      <c r="Q1463" s="11" t="s">
        <v>8320</v>
      </c>
      <c r="R1463" s="11" t="s">
        <v>8340</v>
      </c>
      <c r="S1463" s="15">
        <f t="shared" si="111"/>
        <v>41899.645300925928</v>
      </c>
      <c r="T1463" s="15">
        <f t="shared" si="112"/>
        <v>41933</v>
      </c>
      <c r="U1463">
        <f t="shared" si="113"/>
        <v>33.354699074072414</v>
      </c>
      <c r="V1463">
        <f t="shared" si="114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 s="10">
        <f t="shared" si="110"/>
        <v>28.94</v>
      </c>
      <c r="Q1464" s="11" t="s">
        <v>8320</v>
      </c>
      <c r="R1464" s="11" t="s">
        <v>8340</v>
      </c>
      <c r="S1464" s="15">
        <f t="shared" si="111"/>
        <v>41344.662858796299</v>
      </c>
      <c r="T1464" s="15">
        <f t="shared" si="112"/>
        <v>41374.662858796299</v>
      </c>
      <c r="U1464">
        <f t="shared" si="113"/>
        <v>30</v>
      </c>
      <c r="V1464">
        <f t="shared" si="114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 s="10">
        <f t="shared" si="110"/>
        <v>35.44</v>
      </c>
      <c r="Q1465" s="11" t="s">
        <v>8320</v>
      </c>
      <c r="R1465" s="11" t="s">
        <v>8340</v>
      </c>
      <c r="S1465" s="15">
        <f t="shared" si="111"/>
        <v>41326.911319444444</v>
      </c>
      <c r="T1465" s="15">
        <f t="shared" si="112"/>
        <v>41371.869652777779</v>
      </c>
      <c r="U1465">
        <f t="shared" si="113"/>
        <v>44.958333333335759</v>
      </c>
      <c r="V1465">
        <f t="shared" si="114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 s="10">
        <f t="shared" si="110"/>
        <v>34.869999999999997</v>
      </c>
      <c r="Q1466" s="11" t="s">
        <v>8320</v>
      </c>
      <c r="R1466" s="11" t="s">
        <v>8340</v>
      </c>
      <c r="S1466" s="15">
        <f t="shared" si="111"/>
        <v>41291.661550925928</v>
      </c>
      <c r="T1466" s="15">
        <f t="shared" si="112"/>
        <v>41321.661550925928</v>
      </c>
      <c r="U1466">
        <f t="shared" si="113"/>
        <v>30</v>
      </c>
      <c r="V1466">
        <f t="shared" si="114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 s="10">
        <f t="shared" si="110"/>
        <v>52.62</v>
      </c>
      <c r="Q1467" s="11" t="s">
        <v>8320</v>
      </c>
      <c r="R1467" s="11" t="s">
        <v>8340</v>
      </c>
      <c r="S1467" s="15">
        <f t="shared" si="111"/>
        <v>40959.734398148146</v>
      </c>
      <c r="T1467" s="15">
        <f t="shared" si="112"/>
        <v>40990.125</v>
      </c>
      <c r="U1467">
        <f t="shared" si="113"/>
        <v>30.390601851853717</v>
      </c>
      <c r="V1467">
        <f t="shared" si="114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 s="10">
        <f t="shared" si="110"/>
        <v>69.599999999999994</v>
      </c>
      <c r="Q1468" s="11" t="s">
        <v>8320</v>
      </c>
      <c r="R1468" s="11" t="s">
        <v>8340</v>
      </c>
      <c r="S1468" s="15">
        <f t="shared" si="111"/>
        <v>42340.172060185185</v>
      </c>
      <c r="T1468" s="15">
        <f t="shared" si="112"/>
        <v>42381.208333333328</v>
      </c>
      <c r="U1468">
        <f t="shared" si="113"/>
        <v>41.036273148143664</v>
      </c>
      <c r="V1468">
        <f t="shared" si="114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 s="10">
        <f t="shared" si="110"/>
        <v>76.72</v>
      </c>
      <c r="Q1469" s="11" t="s">
        <v>8320</v>
      </c>
      <c r="R1469" s="11" t="s">
        <v>8340</v>
      </c>
      <c r="S1469" s="15">
        <f t="shared" si="111"/>
        <v>40933.80190972222</v>
      </c>
      <c r="T1469" s="15">
        <f t="shared" si="112"/>
        <v>40993.760243055556</v>
      </c>
      <c r="U1469">
        <f t="shared" si="113"/>
        <v>59.958333333335759</v>
      </c>
      <c r="V1469">
        <f t="shared" si="114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 s="10">
        <f t="shared" si="110"/>
        <v>33.19</v>
      </c>
      <c r="Q1470" s="11" t="s">
        <v>8320</v>
      </c>
      <c r="R1470" s="11" t="s">
        <v>8340</v>
      </c>
      <c r="S1470" s="15">
        <f t="shared" si="111"/>
        <v>40646.014456018522</v>
      </c>
      <c r="T1470" s="15">
        <f t="shared" si="112"/>
        <v>40706.014456018522</v>
      </c>
      <c r="U1470">
        <f t="shared" si="113"/>
        <v>60</v>
      </c>
      <c r="V1470">
        <f t="shared" si="114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 s="10">
        <f t="shared" si="110"/>
        <v>149.46</v>
      </c>
      <c r="Q1471" s="11" t="s">
        <v>8320</v>
      </c>
      <c r="R1471" s="11" t="s">
        <v>8340</v>
      </c>
      <c r="S1471" s="15">
        <f t="shared" si="111"/>
        <v>41290.598483796297</v>
      </c>
      <c r="T1471" s="15">
        <f t="shared" si="112"/>
        <v>41320.598483796297</v>
      </c>
      <c r="U1471">
        <f t="shared" si="113"/>
        <v>30</v>
      </c>
      <c r="V1471">
        <f t="shared" si="114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 s="10">
        <f t="shared" si="110"/>
        <v>23.17</v>
      </c>
      <c r="Q1472" s="11" t="s">
        <v>8320</v>
      </c>
      <c r="R1472" s="11" t="s">
        <v>8340</v>
      </c>
      <c r="S1472" s="15">
        <f t="shared" si="111"/>
        <v>41250.827118055553</v>
      </c>
      <c r="T1472" s="15">
        <f t="shared" si="112"/>
        <v>41271.827118055553</v>
      </c>
      <c r="U1472">
        <f t="shared" si="113"/>
        <v>21</v>
      </c>
      <c r="V1472">
        <f t="shared" si="114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 s="10">
        <f t="shared" si="110"/>
        <v>96.88</v>
      </c>
      <c r="Q1473" s="11" t="s">
        <v>8320</v>
      </c>
      <c r="R1473" s="11" t="s">
        <v>8340</v>
      </c>
      <c r="S1473" s="15">
        <f t="shared" si="111"/>
        <v>42073.957569444443</v>
      </c>
      <c r="T1473" s="15">
        <f t="shared" si="112"/>
        <v>42103.957569444443</v>
      </c>
      <c r="U1473">
        <f t="shared" si="113"/>
        <v>30</v>
      </c>
      <c r="V1473">
        <f t="shared" si="114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 s="10">
        <f t="shared" si="110"/>
        <v>103.2</v>
      </c>
      <c r="Q1474" s="11" t="s">
        <v>8320</v>
      </c>
      <c r="R1474" s="11" t="s">
        <v>8340</v>
      </c>
      <c r="S1474" s="15">
        <f t="shared" si="111"/>
        <v>41533.542858796296</v>
      </c>
      <c r="T1474" s="15">
        <f t="shared" si="112"/>
        <v>41563.542858796296</v>
      </c>
      <c r="U1474">
        <f t="shared" si="113"/>
        <v>30</v>
      </c>
      <c r="V1474">
        <f t="shared" si="114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 s="10">
        <f t="shared" ref="P1475:P1538" si="115">IFERROR(ROUND(E1475/L1475,2),0)</f>
        <v>38.46</v>
      </c>
      <c r="Q1475" s="11" t="s">
        <v>8320</v>
      </c>
      <c r="R1475" s="11" t="s">
        <v>8340</v>
      </c>
      <c r="S1475" s="15">
        <f t="shared" ref="S1475:S1538" si="116">(((J1475/60)/60)/24)+DATE(1970,1,1)</f>
        <v>40939.979618055557</v>
      </c>
      <c r="T1475" s="15">
        <f t="shared" ref="T1475:T1538" si="117">(((I1475/60)/60)/24)+DATE(1970,1,1)</f>
        <v>40969.979618055557</v>
      </c>
      <c r="U1475">
        <f t="shared" ref="U1475:U1538" si="118">T1475-S1475</f>
        <v>30</v>
      </c>
      <c r="V1475">
        <f t="shared" ref="V1475:V1538" si="119">YEAR((((J1475/60)/60)/24)+DATE(1970,1,1))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 s="10">
        <f t="shared" si="115"/>
        <v>44.32</v>
      </c>
      <c r="Q1476" s="11" t="s">
        <v>8320</v>
      </c>
      <c r="R1476" s="11" t="s">
        <v>8340</v>
      </c>
      <c r="S1476" s="15">
        <f t="shared" si="116"/>
        <v>41500.727916666663</v>
      </c>
      <c r="T1476" s="15">
        <f t="shared" si="117"/>
        <v>41530.727916666663</v>
      </c>
      <c r="U1476">
        <f t="shared" si="118"/>
        <v>30</v>
      </c>
      <c r="V1476">
        <f t="shared" si="119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 s="10">
        <f t="shared" si="115"/>
        <v>64.17</v>
      </c>
      <c r="Q1477" s="11" t="s">
        <v>8320</v>
      </c>
      <c r="R1477" s="11" t="s">
        <v>8340</v>
      </c>
      <c r="S1477" s="15">
        <f t="shared" si="116"/>
        <v>41960.722951388889</v>
      </c>
      <c r="T1477" s="15">
        <f t="shared" si="117"/>
        <v>41993.207638888889</v>
      </c>
      <c r="U1477">
        <f t="shared" si="118"/>
        <v>32.484687500000291</v>
      </c>
      <c r="V1477">
        <f t="shared" si="119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 s="10">
        <f t="shared" si="115"/>
        <v>43.33</v>
      </c>
      <c r="Q1478" s="11" t="s">
        <v>8320</v>
      </c>
      <c r="R1478" s="11" t="s">
        <v>8340</v>
      </c>
      <c r="S1478" s="15">
        <f t="shared" si="116"/>
        <v>40766.041921296295</v>
      </c>
      <c r="T1478" s="15">
        <f t="shared" si="117"/>
        <v>40796.041921296295</v>
      </c>
      <c r="U1478">
        <f t="shared" si="118"/>
        <v>30</v>
      </c>
      <c r="V1478">
        <f t="shared" si="119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 s="10">
        <f t="shared" si="115"/>
        <v>90.5</v>
      </c>
      <c r="Q1479" s="11" t="s">
        <v>8320</v>
      </c>
      <c r="R1479" s="11" t="s">
        <v>8340</v>
      </c>
      <c r="S1479" s="15">
        <f t="shared" si="116"/>
        <v>40840.615787037037</v>
      </c>
      <c r="T1479" s="15">
        <f t="shared" si="117"/>
        <v>40900.125</v>
      </c>
      <c r="U1479">
        <f t="shared" si="118"/>
        <v>59.50921296296292</v>
      </c>
      <c r="V1479">
        <f t="shared" si="119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 s="10">
        <f t="shared" si="115"/>
        <v>29.19</v>
      </c>
      <c r="Q1480" s="11" t="s">
        <v>8320</v>
      </c>
      <c r="R1480" s="11" t="s">
        <v>8340</v>
      </c>
      <c r="S1480" s="15">
        <f t="shared" si="116"/>
        <v>41394.871678240743</v>
      </c>
      <c r="T1480" s="15">
        <f t="shared" si="117"/>
        <v>41408.871678240743</v>
      </c>
      <c r="U1480">
        <f t="shared" si="118"/>
        <v>14</v>
      </c>
      <c r="V1480">
        <f t="shared" si="119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 s="10">
        <f t="shared" si="115"/>
        <v>30.96</v>
      </c>
      <c r="Q1481" s="11" t="s">
        <v>8320</v>
      </c>
      <c r="R1481" s="11" t="s">
        <v>8340</v>
      </c>
      <c r="S1481" s="15">
        <f t="shared" si="116"/>
        <v>41754.745243055557</v>
      </c>
      <c r="T1481" s="15">
        <f t="shared" si="117"/>
        <v>41769.165972222225</v>
      </c>
      <c r="U1481">
        <f t="shared" si="118"/>
        <v>14.420729166668025</v>
      </c>
      <c r="V1481">
        <f t="shared" si="119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 s="10">
        <f t="shared" si="115"/>
        <v>92.16</v>
      </c>
      <c r="Q1482" s="11" t="s">
        <v>8320</v>
      </c>
      <c r="R1482" s="11" t="s">
        <v>8340</v>
      </c>
      <c r="S1482" s="15">
        <f t="shared" si="116"/>
        <v>41464.934016203704</v>
      </c>
      <c r="T1482" s="15">
        <f t="shared" si="117"/>
        <v>41481.708333333336</v>
      </c>
      <c r="U1482">
        <f t="shared" si="118"/>
        <v>16.774317129631527</v>
      </c>
      <c r="V1482">
        <f t="shared" si="119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 s="10">
        <f t="shared" si="115"/>
        <v>17.5</v>
      </c>
      <c r="Q1483" s="11" t="s">
        <v>8320</v>
      </c>
      <c r="R1483" s="11" t="s">
        <v>8322</v>
      </c>
      <c r="S1483" s="15">
        <f t="shared" si="116"/>
        <v>41550.922974537039</v>
      </c>
      <c r="T1483" s="15">
        <f t="shared" si="117"/>
        <v>41580.922974537039</v>
      </c>
      <c r="U1483">
        <f t="shared" si="118"/>
        <v>30</v>
      </c>
      <c r="V1483">
        <f t="shared" si="119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 s="10">
        <f t="shared" si="115"/>
        <v>5</v>
      </c>
      <c r="Q1484" s="11" t="s">
        <v>8320</v>
      </c>
      <c r="R1484" s="11" t="s">
        <v>8322</v>
      </c>
      <c r="S1484" s="15">
        <f t="shared" si="116"/>
        <v>41136.85805555556</v>
      </c>
      <c r="T1484" s="15">
        <f t="shared" si="117"/>
        <v>41159.32708333333</v>
      </c>
      <c r="U1484">
        <f t="shared" si="118"/>
        <v>22.469027777769952</v>
      </c>
      <c r="V1484">
        <f t="shared" si="119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 s="10">
        <f t="shared" si="115"/>
        <v>25</v>
      </c>
      <c r="Q1485" s="11" t="s">
        <v>8320</v>
      </c>
      <c r="R1485" s="11" t="s">
        <v>8322</v>
      </c>
      <c r="S1485" s="15">
        <f t="shared" si="116"/>
        <v>42548.192997685182</v>
      </c>
      <c r="T1485" s="15">
        <f t="shared" si="117"/>
        <v>42573.192997685182</v>
      </c>
      <c r="U1485">
        <f t="shared" si="118"/>
        <v>25</v>
      </c>
      <c r="V1485">
        <f t="shared" si="119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 s="10">
        <f t="shared" si="115"/>
        <v>0</v>
      </c>
      <c r="Q1486" s="11" t="s">
        <v>8320</v>
      </c>
      <c r="R1486" s="11" t="s">
        <v>8322</v>
      </c>
      <c r="S1486" s="15">
        <f t="shared" si="116"/>
        <v>41053.200960648144</v>
      </c>
      <c r="T1486" s="15">
        <f t="shared" si="117"/>
        <v>41111.618750000001</v>
      </c>
      <c r="U1486">
        <f t="shared" si="118"/>
        <v>58.417789351857209</v>
      </c>
      <c r="V1486">
        <f t="shared" si="119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 s="10">
        <f t="shared" si="115"/>
        <v>50</v>
      </c>
      <c r="Q1487" s="11" t="s">
        <v>8320</v>
      </c>
      <c r="R1487" s="11" t="s">
        <v>8322</v>
      </c>
      <c r="S1487" s="15">
        <f t="shared" si="116"/>
        <v>42130.795983796299</v>
      </c>
      <c r="T1487" s="15">
        <f t="shared" si="117"/>
        <v>42175.795983796299</v>
      </c>
      <c r="U1487">
        <f t="shared" si="118"/>
        <v>45</v>
      </c>
      <c r="V1487">
        <f t="shared" si="119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 s="10">
        <f t="shared" si="115"/>
        <v>16</v>
      </c>
      <c r="Q1488" s="11" t="s">
        <v>8320</v>
      </c>
      <c r="R1488" s="11" t="s">
        <v>8322</v>
      </c>
      <c r="S1488" s="15">
        <f t="shared" si="116"/>
        <v>42032.168530092589</v>
      </c>
      <c r="T1488" s="15">
        <f t="shared" si="117"/>
        <v>42062.168530092589</v>
      </c>
      <c r="U1488">
        <f t="shared" si="118"/>
        <v>30</v>
      </c>
      <c r="V1488">
        <f t="shared" si="119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 s="10">
        <f t="shared" si="115"/>
        <v>0</v>
      </c>
      <c r="Q1489" s="11" t="s">
        <v>8320</v>
      </c>
      <c r="R1489" s="11" t="s">
        <v>8322</v>
      </c>
      <c r="S1489" s="15">
        <f t="shared" si="116"/>
        <v>42554.917488425926</v>
      </c>
      <c r="T1489" s="15">
        <f t="shared" si="117"/>
        <v>42584.917488425926</v>
      </c>
      <c r="U1489">
        <f t="shared" si="118"/>
        <v>30</v>
      </c>
      <c r="V1489">
        <f t="shared" si="119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 s="10">
        <f t="shared" si="115"/>
        <v>60</v>
      </c>
      <c r="Q1490" s="11" t="s">
        <v>8320</v>
      </c>
      <c r="R1490" s="11" t="s">
        <v>8322</v>
      </c>
      <c r="S1490" s="15">
        <f t="shared" si="116"/>
        <v>41614.563194444447</v>
      </c>
      <c r="T1490" s="15">
        <f t="shared" si="117"/>
        <v>41644.563194444447</v>
      </c>
      <c r="U1490">
        <f t="shared" si="118"/>
        <v>30</v>
      </c>
      <c r="V1490">
        <f t="shared" si="119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 s="10">
        <f t="shared" si="115"/>
        <v>0</v>
      </c>
      <c r="Q1491" s="11" t="s">
        <v>8320</v>
      </c>
      <c r="R1491" s="11" t="s">
        <v>8322</v>
      </c>
      <c r="S1491" s="15">
        <f t="shared" si="116"/>
        <v>41198.611712962964</v>
      </c>
      <c r="T1491" s="15">
        <f t="shared" si="117"/>
        <v>41228.653379629628</v>
      </c>
      <c r="U1491">
        <f t="shared" si="118"/>
        <v>30.041666666664241</v>
      </c>
      <c r="V1491">
        <f t="shared" si="119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 s="10">
        <f t="shared" si="115"/>
        <v>47.11</v>
      </c>
      <c r="Q1492" s="11" t="s">
        <v>8320</v>
      </c>
      <c r="R1492" s="11" t="s">
        <v>8322</v>
      </c>
      <c r="S1492" s="15">
        <f t="shared" si="116"/>
        <v>41520.561041666668</v>
      </c>
      <c r="T1492" s="15">
        <f t="shared" si="117"/>
        <v>41549.561041666668</v>
      </c>
      <c r="U1492">
        <f t="shared" si="118"/>
        <v>29</v>
      </c>
      <c r="V1492">
        <f t="shared" si="119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 s="10">
        <f t="shared" si="115"/>
        <v>100</v>
      </c>
      <c r="Q1493" s="11" t="s">
        <v>8320</v>
      </c>
      <c r="R1493" s="11" t="s">
        <v>8322</v>
      </c>
      <c r="S1493" s="15">
        <f t="shared" si="116"/>
        <v>41991.713460648149</v>
      </c>
      <c r="T1493" s="15">
        <f t="shared" si="117"/>
        <v>42050.651388888888</v>
      </c>
      <c r="U1493">
        <f t="shared" si="118"/>
        <v>58.937928240738984</v>
      </c>
      <c r="V1493">
        <f t="shared" si="119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 s="10">
        <f t="shared" si="115"/>
        <v>15</v>
      </c>
      <c r="Q1494" s="11" t="s">
        <v>8320</v>
      </c>
      <c r="R1494" s="11" t="s">
        <v>8322</v>
      </c>
      <c r="S1494" s="15">
        <f t="shared" si="116"/>
        <v>40682.884791666671</v>
      </c>
      <c r="T1494" s="15">
        <f t="shared" si="117"/>
        <v>40712.884791666671</v>
      </c>
      <c r="U1494">
        <f t="shared" si="118"/>
        <v>30</v>
      </c>
      <c r="V1494">
        <f t="shared" si="119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 s="10">
        <f t="shared" si="115"/>
        <v>0</v>
      </c>
      <c r="Q1495" s="11" t="s">
        <v>8320</v>
      </c>
      <c r="R1495" s="11" t="s">
        <v>8322</v>
      </c>
      <c r="S1495" s="15">
        <f t="shared" si="116"/>
        <v>41411.866608796299</v>
      </c>
      <c r="T1495" s="15">
        <f t="shared" si="117"/>
        <v>41441.866608796299</v>
      </c>
      <c r="U1495">
        <f t="shared" si="118"/>
        <v>30</v>
      </c>
      <c r="V1495">
        <f t="shared" si="119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 s="10">
        <f t="shared" si="115"/>
        <v>40.450000000000003</v>
      </c>
      <c r="Q1496" s="11" t="s">
        <v>8320</v>
      </c>
      <c r="R1496" s="11" t="s">
        <v>8322</v>
      </c>
      <c r="S1496" s="15">
        <f t="shared" si="116"/>
        <v>42067.722372685181</v>
      </c>
      <c r="T1496" s="15">
        <f t="shared" si="117"/>
        <v>42097.651388888888</v>
      </c>
      <c r="U1496">
        <f t="shared" si="118"/>
        <v>29.929016203706851</v>
      </c>
      <c r="V1496">
        <f t="shared" si="119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 s="10">
        <f t="shared" si="115"/>
        <v>0</v>
      </c>
      <c r="Q1497" s="11" t="s">
        <v>8320</v>
      </c>
      <c r="R1497" s="11" t="s">
        <v>8322</v>
      </c>
      <c r="S1497" s="15">
        <f t="shared" si="116"/>
        <v>40752.789710648147</v>
      </c>
      <c r="T1497" s="15">
        <f t="shared" si="117"/>
        <v>40782.789710648147</v>
      </c>
      <c r="U1497">
        <f t="shared" si="118"/>
        <v>30</v>
      </c>
      <c r="V1497">
        <f t="shared" si="119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 s="10">
        <f t="shared" si="115"/>
        <v>0</v>
      </c>
      <c r="Q1498" s="11" t="s">
        <v>8320</v>
      </c>
      <c r="R1498" s="11" t="s">
        <v>8322</v>
      </c>
      <c r="S1498" s="15">
        <f t="shared" si="116"/>
        <v>41838.475219907406</v>
      </c>
      <c r="T1498" s="15">
        <f t="shared" si="117"/>
        <v>41898.475219907406</v>
      </c>
      <c r="U1498">
        <f t="shared" si="118"/>
        <v>60</v>
      </c>
      <c r="V1498">
        <f t="shared" si="119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 s="10">
        <f t="shared" si="115"/>
        <v>1</v>
      </c>
      <c r="Q1499" s="11" t="s">
        <v>8320</v>
      </c>
      <c r="R1499" s="11" t="s">
        <v>8322</v>
      </c>
      <c r="S1499" s="15">
        <f t="shared" si="116"/>
        <v>41444.64261574074</v>
      </c>
      <c r="T1499" s="15">
        <f t="shared" si="117"/>
        <v>41486.821527777778</v>
      </c>
      <c r="U1499">
        <f t="shared" si="118"/>
        <v>42.178912037037662</v>
      </c>
      <c r="V1499">
        <f t="shared" si="119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 s="10">
        <f t="shared" si="115"/>
        <v>19</v>
      </c>
      <c r="Q1500" s="11" t="s">
        <v>8320</v>
      </c>
      <c r="R1500" s="11" t="s">
        <v>8322</v>
      </c>
      <c r="S1500" s="15">
        <f t="shared" si="116"/>
        <v>41840.983541666668</v>
      </c>
      <c r="T1500" s="15">
        <f t="shared" si="117"/>
        <v>41885.983541666668</v>
      </c>
      <c r="U1500">
        <f t="shared" si="118"/>
        <v>45</v>
      </c>
      <c r="V1500">
        <f t="shared" si="119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 s="10">
        <f t="shared" si="115"/>
        <v>5</v>
      </c>
      <c r="Q1501" s="11" t="s">
        <v>8320</v>
      </c>
      <c r="R1501" s="11" t="s">
        <v>8322</v>
      </c>
      <c r="S1501" s="15">
        <f t="shared" si="116"/>
        <v>42527.007326388892</v>
      </c>
      <c r="T1501" s="15">
        <f t="shared" si="117"/>
        <v>42587.007326388892</v>
      </c>
      <c r="U1501">
        <f t="shared" si="118"/>
        <v>60</v>
      </c>
      <c r="V1501">
        <f t="shared" si="119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 s="10">
        <f t="shared" si="115"/>
        <v>46.73</v>
      </c>
      <c r="Q1502" s="11" t="s">
        <v>8320</v>
      </c>
      <c r="R1502" s="11" t="s">
        <v>8322</v>
      </c>
      <c r="S1502" s="15">
        <f t="shared" si="116"/>
        <v>41365.904594907406</v>
      </c>
      <c r="T1502" s="15">
        <f t="shared" si="117"/>
        <v>41395.904594907406</v>
      </c>
      <c r="U1502">
        <f t="shared" si="118"/>
        <v>30</v>
      </c>
      <c r="V1502">
        <f t="shared" si="119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 s="10">
        <f t="shared" si="115"/>
        <v>97.73</v>
      </c>
      <c r="Q1503" s="11" t="s">
        <v>8336</v>
      </c>
      <c r="R1503" s="11" t="s">
        <v>8337</v>
      </c>
      <c r="S1503" s="15">
        <f t="shared" si="116"/>
        <v>42163.583599537036</v>
      </c>
      <c r="T1503" s="15">
        <f t="shared" si="117"/>
        <v>42193.583599537036</v>
      </c>
      <c r="U1503">
        <f t="shared" si="118"/>
        <v>30</v>
      </c>
      <c r="V1503">
        <f t="shared" si="119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 s="10">
        <f t="shared" si="115"/>
        <v>67.84</v>
      </c>
      <c r="Q1504" s="11" t="s">
        <v>8336</v>
      </c>
      <c r="R1504" s="11" t="s">
        <v>8337</v>
      </c>
      <c r="S1504" s="15">
        <f t="shared" si="116"/>
        <v>42426.542592592596</v>
      </c>
      <c r="T1504" s="15">
        <f t="shared" si="117"/>
        <v>42454.916666666672</v>
      </c>
      <c r="U1504">
        <f t="shared" si="118"/>
        <v>28.374074074075907</v>
      </c>
      <c r="V1504">
        <f t="shared" si="119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 s="10">
        <f t="shared" si="115"/>
        <v>56.98</v>
      </c>
      <c r="Q1505" s="11" t="s">
        <v>8336</v>
      </c>
      <c r="R1505" s="11" t="s">
        <v>8337</v>
      </c>
      <c r="S1505" s="15">
        <f t="shared" si="116"/>
        <v>42606.347233796296</v>
      </c>
      <c r="T1505" s="15">
        <f t="shared" si="117"/>
        <v>42666.347233796296</v>
      </c>
      <c r="U1505">
        <f t="shared" si="118"/>
        <v>60</v>
      </c>
      <c r="V1505">
        <f t="shared" si="119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 s="10">
        <f t="shared" si="115"/>
        <v>67.16</v>
      </c>
      <c r="Q1506" s="11" t="s">
        <v>8336</v>
      </c>
      <c r="R1506" s="11" t="s">
        <v>8337</v>
      </c>
      <c r="S1506" s="15">
        <f t="shared" si="116"/>
        <v>41772.657685185186</v>
      </c>
      <c r="T1506" s="15">
        <f t="shared" si="117"/>
        <v>41800.356249999997</v>
      </c>
      <c r="U1506">
        <f t="shared" si="118"/>
        <v>27.698564814811107</v>
      </c>
      <c r="V1506">
        <f t="shared" si="119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 s="10">
        <f t="shared" si="115"/>
        <v>48.04</v>
      </c>
      <c r="Q1507" s="11" t="s">
        <v>8336</v>
      </c>
      <c r="R1507" s="11" t="s">
        <v>8337</v>
      </c>
      <c r="S1507" s="15">
        <f t="shared" si="116"/>
        <v>42414.44332175926</v>
      </c>
      <c r="T1507" s="15">
        <f t="shared" si="117"/>
        <v>42451.834027777775</v>
      </c>
      <c r="U1507">
        <f t="shared" si="118"/>
        <v>37.39070601851563</v>
      </c>
      <c r="V1507">
        <f t="shared" si="119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 s="10">
        <f t="shared" si="115"/>
        <v>38.86</v>
      </c>
      <c r="Q1508" s="11" t="s">
        <v>8336</v>
      </c>
      <c r="R1508" s="11" t="s">
        <v>8337</v>
      </c>
      <c r="S1508" s="15">
        <f t="shared" si="116"/>
        <v>41814.785925925928</v>
      </c>
      <c r="T1508" s="15">
        <f t="shared" si="117"/>
        <v>41844.785925925928</v>
      </c>
      <c r="U1508">
        <f t="shared" si="118"/>
        <v>30</v>
      </c>
      <c r="V1508">
        <f t="shared" si="119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 s="10">
        <f t="shared" si="115"/>
        <v>78.180000000000007</v>
      </c>
      <c r="Q1509" s="11" t="s">
        <v>8336</v>
      </c>
      <c r="R1509" s="11" t="s">
        <v>8337</v>
      </c>
      <c r="S1509" s="15">
        <f t="shared" si="116"/>
        <v>40254.450335648151</v>
      </c>
      <c r="T1509" s="15">
        <f t="shared" si="117"/>
        <v>40313.340277777781</v>
      </c>
      <c r="U1509">
        <f t="shared" si="118"/>
        <v>58.889942129630072</v>
      </c>
      <c r="V1509">
        <f t="shared" si="119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 s="10">
        <f t="shared" si="115"/>
        <v>97.11</v>
      </c>
      <c r="Q1510" s="11" t="s">
        <v>8336</v>
      </c>
      <c r="R1510" s="11" t="s">
        <v>8337</v>
      </c>
      <c r="S1510" s="15">
        <f t="shared" si="116"/>
        <v>41786.614363425928</v>
      </c>
      <c r="T1510" s="15">
        <f t="shared" si="117"/>
        <v>41817.614363425928</v>
      </c>
      <c r="U1510">
        <f t="shared" si="118"/>
        <v>31</v>
      </c>
      <c r="V1510">
        <f t="shared" si="119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 s="10">
        <f t="shared" si="115"/>
        <v>110.39</v>
      </c>
      <c r="Q1511" s="11" t="s">
        <v>8336</v>
      </c>
      <c r="R1511" s="11" t="s">
        <v>8337</v>
      </c>
      <c r="S1511" s="15">
        <f t="shared" si="116"/>
        <v>42751.533391203702</v>
      </c>
      <c r="T1511" s="15">
        <f t="shared" si="117"/>
        <v>42780.957638888889</v>
      </c>
      <c r="U1511">
        <f t="shared" si="118"/>
        <v>29.424247685186856</v>
      </c>
      <c r="V1511">
        <f t="shared" si="119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 s="10">
        <f t="shared" si="115"/>
        <v>39.92</v>
      </c>
      <c r="Q1512" s="11" t="s">
        <v>8336</v>
      </c>
      <c r="R1512" s="11" t="s">
        <v>8337</v>
      </c>
      <c r="S1512" s="15">
        <f t="shared" si="116"/>
        <v>41809.385162037033</v>
      </c>
      <c r="T1512" s="15">
        <f t="shared" si="117"/>
        <v>41839.385162037033</v>
      </c>
      <c r="U1512">
        <f t="shared" si="118"/>
        <v>30</v>
      </c>
      <c r="V1512">
        <f t="shared" si="119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 s="10">
        <f t="shared" si="115"/>
        <v>75.98</v>
      </c>
      <c r="Q1513" s="11" t="s">
        <v>8336</v>
      </c>
      <c r="R1513" s="11" t="s">
        <v>8337</v>
      </c>
      <c r="S1513" s="15">
        <f t="shared" si="116"/>
        <v>42296.583379629628</v>
      </c>
      <c r="T1513" s="15">
        <f t="shared" si="117"/>
        <v>42326.625046296293</v>
      </c>
      <c r="U1513">
        <f t="shared" si="118"/>
        <v>30.041666666664241</v>
      </c>
      <c r="V1513">
        <f t="shared" si="119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 s="10">
        <f t="shared" si="115"/>
        <v>58.38</v>
      </c>
      <c r="Q1514" s="11" t="s">
        <v>8336</v>
      </c>
      <c r="R1514" s="11" t="s">
        <v>8337</v>
      </c>
      <c r="S1514" s="15">
        <f t="shared" si="116"/>
        <v>42741.684479166666</v>
      </c>
      <c r="T1514" s="15">
        <f t="shared" si="117"/>
        <v>42771.684479166666</v>
      </c>
      <c r="U1514">
        <f t="shared" si="118"/>
        <v>30</v>
      </c>
      <c r="V1514">
        <f t="shared" si="119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 s="10">
        <f t="shared" si="115"/>
        <v>55.82</v>
      </c>
      <c r="Q1515" s="11" t="s">
        <v>8336</v>
      </c>
      <c r="R1515" s="11" t="s">
        <v>8337</v>
      </c>
      <c r="S1515" s="15">
        <f t="shared" si="116"/>
        <v>41806.637337962966</v>
      </c>
      <c r="T1515" s="15">
        <f t="shared" si="117"/>
        <v>41836.637337962966</v>
      </c>
      <c r="U1515">
        <f t="shared" si="118"/>
        <v>30</v>
      </c>
      <c r="V1515">
        <f t="shared" si="119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 s="10">
        <f t="shared" si="115"/>
        <v>151.24</v>
      </c>
      <c r="Q1516" s="11" t="s">
        <v>8336</v>
      </c>
      <c r="R1516" s="11" t="s">
        <v>8337</v>
      </c>
      <c r="S1516" s="15">
        <f t="shared" si="116"/>
        <v>42234.597685185188</v>
      </c>
      <c r="T1516" s="15">
        <f t="shared" si="117"/>
        <v>42274.597685185188</v>
      </c>
      <c r="U1516">
        <f t="shared" si="118"/>
        <v>40</v>
      </c>
      <c r="V1516">
        <f t="shared" si="119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 s="10">
        <f t="shared" si="115"/>
        <v>849.67</v>
      </c>
      <c r="Q1517" s="11" t="s">
        <v>8336</v>
      </c>
      <c r="R1517" s="11" t="s">
        <v>8337</v>
      </c>
      <c r="S1517" s="15">
        <f t="shared" si="116"/>
        <v>42415.253437499996</v>
      </c>
      <c r="T1517" s="15">
        <f t="shared" si="117"/>
        <v>42445.211770833332</v>
      </c>
      <c r="U1517">
        <f t="shared" si="118"/>
        <v>29.958333333335759</v>
      </c>
      <c r="V1517">
        <f t="shared" si="119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 s="10">
        <f t="shared" si="115"/>
        <v>159.24</v>
      </c>
      <c r="Q1518" s="11" t="s">
        <v>8336</v>
      </c>
      <c r="R1518" s="11" t="s">
        <v>8337</v>
      </c>
      <c r="S1518" s="15">
        <f t="shared" si="116"/>
        <v>42619.466342592597</v>
      </c>
      <c r="T1518" s="15">
        <f t="shared" si="117"/>
        <v>42649.583333333328</v>
      </c>
      <c r="U1518">
        <f t="shared" si="118"/>
        <v>30.116990740731126</v>
      </c>
      <c r="V1518">
        <f t="shared" si="119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 s="10">
        <f t="shared" si="115"/>
        <v>39.51</v>
      </c>
      <c r="Q1519" s="11" t="s">
        <v>8336</v>
      </c>
      <c r="R1519" s="11" t="s">
        <v>8337</v>
      </c>
      <c r="S1519" s="15">
        <f t="shared" si="116"/>
        <v>41948.56658564815</v>
      </c>
      <c r="T1519" s="15">
        <f t="shared" si="117"/>
        <v>41979.25</v>
      </c>
      <c r="U1519">
        <f t="shared" si="118"/>
        <v>30.683414351849933</v>
      </c>
      <c r="V1519">
        <f t="shared" si="119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 s="10">
        <f t="shared" si="115"/>
        <v>130.53</v>
      </c>
      <c r="Q1520" s="11" t="s">
        <v>8336</v>
      </c>
      <c r="R1520" s="11" t="s">
        <v>8337</v>
      </c>
      <c r="S1520" s="15">
        <f t="shared" si="116"/>
        <v>41760.8200462963</v>
      </c>
      <c r="T1520" s="15">
        <f t="shared" si="117"/>
        <v>41790.8200462963</v>
      </c>
      <c r="U1520">
        <f t="shared" si="118"/>
        <v>30</v>
      </c>
      <c r="V1520">
        <f t="shared" si="119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 s="10">
        <f t="shared" si="115"/>
        <v>64.16</v>
      </c>
      <c r="Q1521" s="11" t="s">
        <v>8336</v>
      </c>
      <c r="R1521" s="11" t="s">
        <v>8337</v>
      </c>
      <c r="S1521" s="15">
        <f t="shared" si="116"/>
        <v>41782.741701388892</v>
      </c>
      <c r="T1521" s="15">
        <f t="shared" si="117"/>
        <v>41810.915972222225</v>
      </c>
      <c r="U1521">
        <f t="shared" si="118"/>
        <v>28.174270833333139</v>
      </c>
      <c r="V1521">
        <f t="shared" si="119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 s="10">
        <f t="shared" si="115"/>
        <v>111.53</v>
      </c>
      <c r="Q1522" s="11" t="s">
        <v>8336</v>
      </c>
      <c r="R1522" s="11" t="s">
        <v>8337</v>
      </c>
      <c r="S1522" s="15">
        <f t="shared" si="116"/>
        <v>41955.857789351852</v>
      </c>
      <c r="T1522" s="15">
        <f t="shared" si="117"/>
        <v>41992.166666666672</v>
      </c>
      <c r="U1522">
        <f t="shared" si="118"/>
        <v>36.308877314819256</v>
      </c>
      <c r="V1522">
        <f t="shared" si="119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 s="10">
        <f t="shared" si="115"/>
        <v>170.45</v>
      </c>
      <c r="Q1523" s="11" t="s">
        <v>8336</v>
      </c>
      <c r="R1523" s="11" t="s">
        <v>8337</v>
      </c>
      <c r="S1523" s="15">
        <f t="shared" si="116"/>
        <v>42493.167719907404</v>
      </c>
      <c r="T1523" s="15">
        <f t="shared" si="117"/>
        <v>42528.167719907404</v>
      </c>
      <c r="U1523">
        <f t="shared" si="118"/>
        <v>35</v>
      </c>
      <c r="V1523">
        <f t="shared" si="119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 s="10">
        <f t="shared" si="115"/>
        <v>133.74</v>
      </c>
      <c r="Q1524" s="11" t="s">
        <v>8336</v>
      </c>
      <c r="R1524" s="11" t="s">
        <v>8337</v>
      </c>
      <c r="S1524" s="15">
        <f t="shared" si="116"/>
        <v>41899.830312500002</v>
      </c>
      <c r="T1524" s="15">
        <f t="shared" si="117"/>
        <v>41929.830312500002</v>
      </c>
      <c r="U1524">
        <f t="shared" si="118"/>
        <v>30</v>
      </c>
      <c r="V1524">
        <f t="shared" si="119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 s="10">
        <f t="shared" si="115"/>
        <v>95.83</v>
      </c>
      <c r="Q1525" s="11" t="s">
        <v>8336</v>
      </c>
      <c r="R1525" s="11" t="s">
        <v>8337</v>
      </c>
      <c r="S1525" s="15">
        <f t="shared" si="116"/>
        <v>41964.751342592594</v>
      </c>
      <c r="T1525" s="15">
        <f t="shared" si="117"/>
        <v>41996</v>
      </c>
      <c r="U1525">
        <f t="shared" si="118"/>
        <v>31.248657407406427</v>
      </c>
      <c r="V1525">
        <f t="shared" si="119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 s="10">
        <f t="shared" si="115"/>
        <v>221.79</v>
      </c>
      <c r="Q1526" s="11" t="s">
        <v>8336</v>
      </c>
      <c r="R1526" s="11" t="s">
        <v>8337</v>
      </c>
      <c r="S1526" s="15">
        <f t="shared" si="116"/>
        <v>42756.501041666663</v>
      </c>
      <c r="T1526" s="15">
        <f t="shared" si="117"/>
        <v>42786.501041666663</v>
      </c>
      <c r="U1526">
        <f t="shared" si="118"/>
        <v>30</v>
      </c>
      <c r="V1526">
        <f t="shared" si="119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 s="10">
        <f t="shared" si="115"/>
        <v>32.32</v>
      </c>
      <c r="Q1527" s="11" t="s">
        <v>8336</v>
      </c>
      <c r="R1527" s="11" t="s">
        <v>8337</v>
      </c>
      <c r="S1527" s="15">
        <f t="shared" si="116"/>
        <v>42570.702986111108</v>
      </c>
      <c r="T1527" s="15">
        <f t="shared" si="117"/>
        <v>42600.702986111108</v>
      </c>
      <c r="U1527">
        <f t="shared" si="118"/>
        <v>30</v>
      </c>
      <c r="V1527">
        <f t="shared" si="119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 s="10">
        <f t="shared" si="115"/>
        <v>98.84</v>
      </c>
      <c r="Q1528" s="11" t="s">
        <v>8336</v>
      </c>
      <c r="R1528" s="11" t="s">
        <v>8337</v>
      </c>
      <c r="S1528" s="15">
        <f t="shared" si="116"/>
        <v>42339.276006944448</v>
      </c>
      <c r="T1528" s="15">
        <f t="shared" si="117"/>
        <v>42388.276006944448</v>
      </c>
      <c r="U1528">
        <f t="shared" si="118"/>
        <v>49</v>
      </c>
      <c r="V1528">
        <f t="shared" si="119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 s="10">
        <f t="shared" si="115"/>
        <v>55.22</v>
      </c>
      <c r="Q1529" s="11" t="s">
        <v>8336</v>
      </c>
      <c r="R1529" s="11" t="s">
        <v>8337</v>
      </c>
      <c r="S1529" s="15">
        <f t="shared" si="116"/>
        <v>42780.600532407407</v>
      </c>
      <c r="T1529" s="15">
        <f t="shared" si="117"/>
        <v>42808.558865740735</v>
      </c>
      <c r="U1529">
        <f t="shared" si="118"/>
        <v>27.958333333328483</v>
      </c>
      <c r="V1529">
        <f t="shared" si="119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 s="10">
        <f t="shared" si="115"/>
        <v>52.79</v>
      </c>
      <c r="Q1530" s="11" t="s">
        <v>8336</v>
      </c>
      <c r="R1530" s="11" t="s">
        <v>8337</v>
      </c>
      <c r="S1530" s="15">
        <f t="shared" si="116"/>
        <v>42736.732893518521</v>
      </c>
      <c r="T1530" s="15">
        <f t="shared" si="117"/>
        <v>42767</v>
      </c>
      <c r="U1530">
        <f t="shared" si="118"/>
        <v>30.26710648147855</v>
      </c>
      <c r="V1530">
        <f t="shared" si="119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 s="10">
        <f t="shared" si="115"/>
        <v>135.66999999999999</v>
      </c>
      <c r="Q1531" s="11" t="s">
        <v>8336</v>
      </c>
      <c r="R1531" s="11" t="s">
        <v>8337</v>
      </c>
      <c r="S1531" s="15">
        <f t="shared" si="116"/>
        <v>42052.628703703704</v>
      </c>
      <c r="T1531" s="15">
        <f t="shared" si="117"/>
        <v>42082.587037037039</v>
      </c>
      <c r="U1531">
        <f t="shared" si="118"/>
        <v>29.958333333335759</v>
      </c>
      <c r="V1531">
        <f t="shared" si="119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 s="10">
        <f t="shared" si="115"/>
        <v>53.99</v>
      </c>
      <c r="Q1532" s="11" t="s">
        <v>8336</v>
      </c>
      <c r="R1532" s="11" t="s">
        <v>8337</v>
      </c>
      <c r="S1532" s="15">
        <f t="shared" si="116"/>
        <v>42275.767303240747</v>
      </c>
      <c r="T1532" s="15">
        <f t="shared" si="117"/>
        <v>42300.767303240747</v>
      </c>
      <c r="U1532">
        <f t="shared" si="118"/>
        <v>25</v>
      </c>
      <c r="V1532">
        <f t="shared" si="119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 s="10">
        <f t="shared" si="115"/>
        <v>56.64</v>
      </c>
      <c r="Q1533" s="11" t="s">
        <v>8336</v>
      </c>
      <c r="R1533" s="11" t="s">
        <v>8337</v>
      </c>
      <c r="S1533" s="15">
        <f t="shared" si="116"/>
        <v>41941.802384259259</v>
      </c>
      <c r="T1533" s="15">
        <f t="shared" si="117"/>
        <v>41974.125</v>
      </c>
      <c r="U1533">
        <f t="shared" si="118"/>
        <v>32.32261574074073</v>
      </c>
      <c r="V1533">
        <f t="shared" si="119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 s="10">
        <f t="shared" si="115"/>
        <v>82.32</v>
      </c>
      <c r="Q1534" s="11" t="s">
        <v>8336</v>
      </c>
      <c r="R1534" s="11" t="s">
        <v>8337</v>
      </c>
      <c r="S1534" s="15">
        <f t="shared" si="116"/>
        <v>42391.475289351853</v>
      </c>
      <c r="T1534" s="15">
        <f t="shared" si="117"/>
        <v>42415.625</v>
      </c>
      <c r="U1534">
        <f t="shared" si="118"/>
        <v>24.149710648147448</v>
      </c>
      <c r="V1534">
        <f t="shared" si="119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 s="10">
        <f t="shared" si="115"/>
        <v>88.26</v>
      </c>
      <c r="Q1535" s="11" t="s">
        <v>8336</v>
      </c>
      <c r="R1535" s="11" t="s">
        <v>8337</v>
      </c>
      <c r="S1535" s="15">
        <f t="shared" si="116"/>
        <v>42443.00204861111</v>
      </c>
      <c r="T1535" s="15">
        <f t="shared" si="117"/>
        <v>42492.165972222225</v>
      </c>
      <c r="U1535">
        <f t="shared" si="118"/>
        <v>49.163923611115024</v>
      </c>
      <c r="V1535">
        <f t="shared" si="119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 s="10">
        <f t="shared" si="115"/>
        <v>84.91</v>
      </c>
      <c r="Q1536" s="11" t="s">
        <v>8336</v>
      </c>
      <c r="R1536" s="11" t="s">
        <v>8337</v>
      </c>
      <c r="S1536" s="15">
        <f t="shared" si="116"/>
        <v>42221.67432870371</v>
      </c>
      <c r="T1536" s="15">
        <f t="shared" si="117"/>
        <v>42251.67432870371</v>
      </c>
      <c r="U1536">
        <f t="shared" si="118"/>
        <v>30</v>
      </c>
      <c r="V1536">
        <f t="shared" si="119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 s="10">
        <f t="shared" si="115"/>
        <v>48.15</v>
      </c>
      <c r="Q1537" s="11" t="s">
        <v>8336</v>
      </c>
      <c r="R1537" s="11" t="s">
        <v>8337</v>
      </c>
      <c r="S1537" s="15">
        <f t="shared" si="116"/>
        <v>42484.829062500001</v>
      </c>
      <c r="T1537" s="15">
        <f t="shared" si="117"/>
        <v>42513.916666666672</v>
      </c>
      <c r="U1537">
        <f t="shared" si="118"/>
        <v>29.087604166670644</v>
      </c>
      <c r="V1537">
        <f t="shared" si="119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 s="10">
        <f t="shared" si="115"/>
        <v>66.02</v>
      </c>
      <c r="Q1538" s="11" t="s">
        <v>8336</v>
      </c>
      <c r="R1538" s="11" t="s">
        <v>8337</v>
      </c>
      <c r="S1538" s="15">
        <f t="shared" si="116"/>
        <v>42213.802199074074</v>
      </c>
      <c r="T1538" s="15">
        <f t="shared" si="117"/>
        <v>42243.802199074074</v>
      </c>
      <c r="U1538">
        <f t="shared" si="118"/>
        <v>30</v>
      </c>
      <c r="V1538">
        <f t="shared" si="119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 s="10">
        <f t="shared" ref="P1539:P1602" si="120">IFERROR(ROUND(E1539/L1539,2),0)</f>
        <v>96.38</v>
      </c>
      <c r="Q1539" s="11" t="s">
        <v>8336</v>
      </c>
      <c r="R1539" s="11" t="s">
        <v>8337</v>
      </c>
      <c r="S1539" s="15">
        <f t="shared" ref="S1539:S1602" si="121">(((J1539/60)/60)/24)+DATE(1970,1,1)</f>
        <v>42552.315127314811</v>
      </c>
      <c r="T1539" s="15">
        <f t="shared" ref="T1539:T1602" si="122">(((I1539/60)/60)/24)+DATE(1970,1,1)</f>
        <v>42588.75</v>
      </c>
      <c r="U1539">
        <f t="shared" ref="U1539:U1602" si="123">T1539-S1539</f>
        <v>36.434872685189475</v>
      </c>
      <c r="V1539">
        <f t="shared" ref="V1539:V1602" si="124">YEAR((((J1539/60)/60)/24)+DATE(1970,1,1))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 s="10">
        <f t="shared" si="120"/>
        <v>156.16999999999999</v>
      </c>
      <c r="Q1540" s="11" t="s">
        <v>8336</v>
      </c>
      <c r="R1540" s="11" t="s">
        <v>8337</v>
      </c>
      <c r="S1540" s="15">
        <f t="shared" si="121"/>
        <v>41981.782060185185</v>
      </c>
      <c r="T1540" s="15">
        <f t="shared" si="122"/>
        <v>42026.782060185185</v>
      </c>
      <c r="U1540">
        <f t="shared" si="123"/>
        <v>45</v>
      </c>
      <c r="V1540">
        <f t="shared" si="124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 s="10">
        <f t="shared" si="120"/>
        <v>95.76</v>
      </c>
      <c r="Q1541" s="11" t="s">
        <v>8336</v>
      </c>
      <c r="R1541" s="11" t="s">
        <v>8337</v>
      </c>
      <c r="S1541" s="15">
        <f t="shared" si="121"/>
        <v>42705.919201388882</v>
      </c>
      <c r="T1541" s="15">
        <f t="shared" si="122"/>
        <v>42738.919201388882</v>
      </c>
      <c r="U1541">
        <f t="shared" si="123"/>
        <v>33</v>
      </c>
      <c r="V1541">
        <f t="shared" si="124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 s="10">
        <f t="shared" si="120"/>
        <v>180.41</v>
      </c>
      <c r="Q1542" s="11" t="s">
        <v>8336</v>
      </c>
      <c r="R1542" s="11" t="s">
        <v>8337</v>
      </c>
      <c r="S1542" s="15">
        <f t="shared" si="121"/>
        <v>41939.00712962963</v>
      </c>
      <c r="T1542" s="15">
        <f t="shared" si="122"/>
        <v>41969.052083333328</v>
      </c>
      <c r="U1542">
        <f t="shared" si="123"/>
        <v>30.044953703698411</v>
      </c>
      <c r="V1542">
        <f t="shared" si="124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 s="10">
        <f t="shared" si="120"/>
        <v>3</v>
      </c>
      <c r="Q1543" s="11" t="s">
        <v>8336</v>
      </c>
      <c r="R1543" s="11" t="s">
        <v>8341</v>
      </c>
      <c r="S1543" s="15">
        <f t="shared" si="121"/>
        <v>41974.712245370371</v>
      </c>
      <c r="T1543" s="15">
        <f t="shared" si="122"/>
        <v>42004.712245370371</v>
      </c>
      <c r="U1543">
        <f t="shared" si="123"/>
        <v>30</v>
      </c>
      <c r="V1543">
        <f t="shared" si="124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 s="10">
        <f t="shared" si="120"/>
        <v>20</v>
      </c>
      <c r="Q1544" s="11" t="s">
        <v>8336</v>
      </c>
      <c r="R1544" s="11" t="s">
        <v>8341</v>
      </c>
      <c r="S1544" s="15">
        <f t="shared" si="121"/>
        <v>42170.996527777781</v>
      </c>
      <c r="T1544" s="15">
        <f t="shared" si="122"/>
        <v>42185.996527777781</v>
      </c>
      <c r="U1544">
        <f t="shared" si="123"/>
        <v>15</v>
      </c>
      <c r="V1544">
        <f t="shared" si="124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 s="10">
        <f t="shared" si="120"/>
        <v>10</v>
      </c>
      <c r="Q1545" s="11" t="s">
        <v>8336</v>
      </c>
      <c r="R1545" s="11" t="s">
        <v>8341</v>
      </c>
      <c r="S1545" s="15">
        <f t="shared" si="121"/>
        <v>41935.509652777779</v>
      </c>
      <c r="T1545" s="15">
        <f t="shared" si="122"/>
        <v>41965.551319444443</v>
      </c>
      <c r="U1545">
        <f t="shared" si="123"/>
        <v>30.041666666664241</v>
      </c>
      <c r="V1545">
        <f t="shared" si="124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 s="10">
        <f t="shared" si="120"/>
        <v>0</v>
      </c>
      <c r="Q1546" s="11" t="s">
        <v>8336</v>
      </c>
      <c r="R1546" s="11" t="s">
        <v>8341</v>
      </c>
      <c r="S1546" s="15">
        <f t="shared" si="121"/>
        <v>42053.051203703704</v>
      </c>
      <c r="T1546" s="15">
        <f t="shared" si="122"/>
        <v>42095.012499999997</v>
      </c>
      <c r="U1546">
        <f t="shared" si="123"/>
        <v>41.961296296292858</v>
      </c>
      <c r="V1546">
        <f t="shared" si="124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 s="10">
        <f t="shared" si="120"/>
        <v>1</v>
      </c>
      <c r="Q1547" s="11" t="s">
        <v>8336</v>
      </c>
      <c r="R1547" s="11" t="s">
        <v>8341</v>
      </c>
      <c r="S1547" s="15">
        <f t="shared" si="121"/>
        <v>42031.884652777779</v>
      </c>
      <c r="T1547" s="15">
        <f t="shared" si="122"/>
        <v>42065.886111111111</v>
      </c>
      <c r="U1547">
        <f t="shared" si="123"/>
        <v>34.001458333332266</v>
      </c>
      <c r="V1547">
        <f t="shared" si="124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 s="10">
        <f t="shared" si="120"/>
        <v>26.27</v>
      </c>
      <c r="Q1548" s="11" t="s">
        <v>8336</v>
      </c>
      <c r="R1548" s="11" t="s">
        <v>8341</v>
      </c>
      <c r="S1548" s="15">
        <f t="shared" si="121"/>
        <v>41839.212951388887</v>
      </c>
      <c r="T1548" s="15">
        <f t="shared" si="122"/>
        <v>41899.212951388887</v>
      </c>
      <c r="U1548">
        <f t="shared" si="123"/>
        <v>60</v>
      </c>
      <c r="V1548">
        <f t="shared" si="124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 s="10">
        <f t="shared" si="120"/>
        <v>0</v>
      </c>
      <c r="Q1549" s="11" t="s">
        <v>8336</v>
      </c>
      <c r="R1549" s="11" t="s">
        <v>8341</v>
      </c>
      <c r="S1549" s="15">
        <f t="shared" si="121"/>
        <v>42782.426875000005</v>
      </c>
      <c r="T1549" s="15">
        <f t="shared" si="122"/>
        <v>42789.426875000005</v>
      </c>
      <c r="U1549">
        <f t="shared" si="123"/>
        <v>7</v>
      </c>
      <c r="V1549">
        <f t="shared" si="124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 s="10">
        <f t="shared" si="120"/>
        <v>60</v>
      </c>
      <c r="Q1550" s="11" t="s">
        <v>8336</v>
      </c>
      <c r="R1550" s="11" t="s">
        <v>8341</v>
      </c>
      <c r="S1550" s="15">
        <f t="shared" si="121"/>
        <v>42286.88217592593</v>
      </c>
      <c r="T1550" s="15">
        <f t="shared" si="122"/>
        <v>42316.923842592587</v>
      </c>
      <c r="U1550">
        <f t="shared" si="123"/>
        <v>30.041666666656965</v>
      </c>
      <c r="V1550">
        <f t="shared" si="124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 s="10">
        <f t="shared" si="120"/>
        <v>28.33</v>
      </c>
      <c r="Q1551" s="11" t="s">
        <v>8336</v>
      </c>
      <c r="R1551" s="11" t="s">
        <v>8341</v>
      </c>
      <c r="S1551" s="15">
        <f t="shared" si="121"/>
        <v>42281.136099537034</v>
      </c>
      <c r="T1551" s="15">
        <f t="shared" si="122"/>
        <v>42311.177766203706</v>
      </c>
      <c r="U1551">
        <f t="shared" si="123"/>
        <v>30.041666666671517</v>
      </c>
      <c r="V1551">
        <f t="shared" si="124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 s="10">
        <f t="shared" si="120"/>
        <v>14.43</v>
      </c>
      <c r="Q1552" s="11" t="s">
        <v>8336</v>
      </c>
      <c r="R1552" s="11" t="s">
        <v>8341</v>
      </c>
      <c r="S1552" s="15">
        <f t="shared" si="121"/>
        <v>42472.449467592596</v>
      </c>
      <c r="T1552" s="15">
        <f t="shared" si="122"/>
        <v>42502.449467592596</v>
      </c>
      <c r="U1552">
        <f t="shared" si="123"/>
        <v>30</v>
      </c>
      <c r="V1552">
        <f t="shared" si="124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 s="10">
        <f t="shared" si="120"/>
        <v>0</v>
      </c>
      <c r="Q1553" s="11" t="s">
        <v>8336</v>
      </c>
      <c r="R1553" s="11" t="s">
        <v>8341</v>
      </c>
      <c r="S1553" s="15">
        <f t="shared" si="121"/>
        <v>42121.824525462958</v>
      </c>
      <c r="T1553" s="15">
        <f t="shared" si="122"/>
        <v>42151.824525462958</v>
      </c>
      <c r="U1553">
        <f t="shared" si="123"/>
        <v>30</v>
      </c>
      <c r="V1553">
        <f t="shared" si="124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 s="10">
        <f t="shared" si="120"/>
        <v>132.19</v>
      </c>
      <c r="Q1554" s="11" t="s">
        <v>8336</v>
      </c>
      <c r="R1554" s="11" t="s">
        <v>8341</v>
      </c>
      <c r="S1554" s="15">
        <f t="shared" si="121"/>
        <v>41892.688750000001</v>
      </c>
      <c r="T1554" s="15">
        <f t="shared" si="122"/>
        <v>41913.165972222225</v>
      </c>
      <c r="U1554">
        <f t="shared" si="123"/>
        <v>20.477222222223645</v>
      </c>
      <c r="V1554">
        <f t="shared" si="124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 s="10">
        <f t="shared" si="120"/>
        <v>0</v>
      </c>
      <c r="Q1555" s="11" t="s">
        <v>8336</v>
      </c>
      <c r="R1555" s="11" t="s">
        <v>8341</v>
      </c>
      <c r="S1555" s="15">
        <f t="shared" si="121"/>
        <v>42219.282951388886</v>
      </c>
      <c r="T1555" s="15">
        <f t="shared" si="122"/>
        <v>42249.282951388886</v>
      </c>
      <c r="U1555">
        <f t="shared" si="123"/>
        <v>30</v>
      </c>
      <c r="V1555">
        <f t="shared" si="124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 s="10">
        <f t="shared" si="120"/>
        <v>0</v>
      </c>
      <c r="Q1556" s="11" t="s">
        <v>8336</v>
      </c>
      <c r="R1556" s="11" t="s">
        <v>8341</v>
      </c>
      <c r="S1556" s="15">
        <f t="shared" si="121"/>
        <v>42188.252199074079</v>
      </c>
      <c r="T1556" s="15">
        <f t="shared" si="122"/>
        <v>42218.252199074079</v>
      </c>
      <c r="U1556">
        <f t="shared" si="123"/>
        <v>30</v>
      </c>
      <c r="V1556">
        <f t="shared" si="124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 s="10">
        <f t="shared" si="120"/>
        <v>0</v>
      </c>
      <c r="Q1557" s="11" t="s">
        <v>8336</v>
      </c>
      <c r="R1557" s="11" t="s">
        <v>8341</v>
      </c>
      <c r="S1557" s="15">
        <f t="shared" si="121"/>
        <v>42241.613796296297</v>
      </c>
      <c r="T1557" s="15">
        <f t="shared" si="122"/>
        <v>42264.708333333328</v>
      </c>
      <c r="U1557">
        <f t="shared" si="123"/>
        <v>23.094537037031841</v>
      </c>
      <c r="V1557">
        <f t="shared" si="124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 s="10">
        <f t="shared" si="120"/>
        <v>56.42</v>
      </c>
      <c r="Q1558" s="11" t="s">
        <v>8336</v>
      </c>
      <c r="R1558" s="11" t="s">
        <v>8341</v>
      </c>
      <c r="S1558" s="15">
        <f t="shared" si="121"/>
        <v>42525.153055555551</v>
      </c>
      <c r="T1558" s="15">
        <f t="shared" si="122"/>
        <v>42555.153055555551</v>
      </c>
      <c r="U1558">
        <f t="shared" si="123"/>
        <v>30</v>
      </c>
      <c r="V1558">
        <f t="shared" si="124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 s="10">
        <f t="shared" si="120"/>
        <v>100</v>
      </c>
      <c r="Q1559" s="11" t="s">
        <v>8336</v>
      </c>
      <c r="R1559" s="11" t="s">
        <v>8341</v>
      </c>
      <c r="S1559" s="15">
        <f t="shared" si="121"/>
        <v>41871.65315972222</v>
      </c>
      <c r="T1559" s="15">
        <f t="shared" si="122"/>
        <v>41902.65315972222</v>
      </c>
      <c r="U1559">
        <f t="shared" si="123"/>
        <v>31</v>
      </c>
      <c r="V1559">
        <f t="shared" si="124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 s="10">
        <f t="shared" si="120"/>
        <v>11.67</v>
      </c>
      <c r="Q1560" s="11" t="s">
        <v>8336</v>
      </c>
      <c r="R1560" s="11" t="s">
        <v>8341</v>
      </c>
      <c r="S1560" s="15">
        <f t="shared" si="121"/>
        <v>42185.397673611107</v>
      </c>
      <c r="T1560" s="15">
        <f t="shared" si="122"/>
        <v>42244.508333333331</v>
      </c>
      <c r="U1560">
        <f t="shared" si="123"/>
        <v>59.110659722224227</v>
      </c>
      <c r="V1560">
        <f t="shared" si="124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 s="10">
        <f t="shared" si="120"/>
        <v>50</v>
      </c>
      <c r="Q1561" s="11" t="s">
        <v>8336</v>
      </c>
      <c r="R1561" s="11" t="s">
        <v>8341</v>
      </c>
      <c r="S1561" s="15">
        <f t="shared" si="121"/>
        <v>42108.05322916666</v>
      </c>
      <c r="T1561" s="15">
        <f t="shared" si="122"/>
        <v>42123.05322916666</v>
      </c>
      <c r="U1561">
        <f t="shared" si="123"/>
        <v>15</v>
      </c>
      <c r="V1561">
        <f t="shared" si="124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 s="10">
        <f t="shared" si="120"/>
        <v>23.5</v>
      </c>
      <c r="Q1562" s="11" t="s">
        <v>8336</v>
      </c>
      <c r="R1562" s="11" t="s">
        <v>8341</v>
      </c>
      <c r="S1562" s="15">
        <f t="shared" si="121"/>
        <v>41936.020752314813</v>
      </c>
      <c r="T1562" s="15">
        <f t="shared" si="122"/>
        <v>41956.062418981484</v>
      </c>
      <c r="U1562">
        <f t="shared" si="123"/>
        <v>20.041666666671517</v>
      </c>
      <c r="V1562">
        <f t="shared" si="124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 s="10">
        <f t="shared" si="120"/>
        <v>67</v>
      </c>
      <c r="Q1563" s="11" t="s">
        <v>8320</v>
      </c>
      <c r="R1563" s="11" t="s">
        <v>8342</v>
      </c>
      <c r="S1563" s="15">
        <f t="shared" si="121"/>
        <v>41555.041701388887</v>
      </c>
      <c r="T1563" s="15">
        <f t="shared" si="122"/>
        <v>41585.083368055559</v>
      </c>
      <c r="U1563">
        <f t="shared" si="123"/>
        <v>30.041666666671517</v>
      </c>
      <c r="V1563">
        <f t="shared" si="124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 s="10">
        <f t="shared" si="120"/>
        <v>0</v>
      </c>
      <c r="Q1564" s="11" t="s">
        <v>8320</v>
      </c>
      <c r="R1564" s="11" t="s">
        <v>8342</v>
      </c>
      <c r="S1564" s="15">
        <f t="shared" si="121"/>
        <v>40079.566157407404</v>
      </c>
      <c r="T1564" s="15">
        <f t="shared" si="122"/>
        <v>40149.034722222219</v>
      </c>
      <c r="U1564">
        <f t="shared" si="123"/>
        <v>69.468564814815181</v>
      </c>
      <c r="V1564">
        <f t="shared" si="124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 s="10">
        <f t="shared" si="120"/>
        <v>42.5</v>
      </c>
      <c r="Q1565" s="11" t="s">
        <v>8320</v>
      </c>
      <c r="R1565" s="11" t="s">
        <v>8342</v>
      </c>
      <c r="S1565" s="15">
        <f t="shared" si="121"/>
        <v>41652.742488425924</v>
      </c>
      <c r="T1565" s="15">
        <f t="shared" si="122"/>
        <v>41712.700821759259</v>
      </c>
      <c r="U1565">
        <f t="shared" si="123"/>
        <v>59.958333333335759</v>
      </c>
      <c r="V1565">
        <f t="shared" si="124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 s="10">
        <f t="shared" si="120"/>
        <v>10</v>
      </c>
      <c r="Q1566" s="11" t="s">
        <v>8320</v>
      </c>
      <c r="R1566" s="11" t="s">
        <v>8342</v>
      </c>
      <c r="S1566" s="15">
        <f t="shared" si="121"/>
        <v>42121.367002314815</v>
      </c>
      <c r="T1566" s="15">
        <f t="shared" si="122"/>
        <v>42152.836805555555</v>
      </c>
      <c r="U1566">
        <f t="shared" si="123"/>
        <v>31.469803240739566</v>
      </c>
      <c r="V1566">
        <f t="shared" si="124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 s="10">
        <f t="shared" si="120"/>
        <v>100</v>
      </c>
      <c r="Q1567" s="11" t="s">
        <v>8320</v>
      </c>
      <c r="R1567" s="11" t="s">
        <v>8342</v>
      </c>
      <c r="S1567" s="15">
        <f t="shared" si="121"/>
        <v>40672.729872685188</v>
      </c>
      <c r="T1567" s="15">
        <f t="shared" si="122"/>
        <v>40702.729872685188</v>
      </c>
      <c r="U1567">
        <f t="shared" si="123"/>
        <v>30</v>
      </c>
      <c r="V1567">
        <f t="shared" si="124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 s="10">
        <f t="shared" si="120"/>
        <v>108.05</v>
      </c>
      <c r="Q1568" s="11" t="s">
        <v>8320</v>
      </c>
      <c r="R1568" s="11" t="s">
        <v>8342</v>
      </c>
      <c r="S1568" s="15">
        <f t="shared" si="121"/>
        <v>42549.916712962964</v>
      </c>
      <c r="T1568" s="15">
        <f t="shared" si="122"/>
        <v>42578.916666666672</v>
      </c>
      <c r="U1568">
        <f t="shared" si="123"/>
        <v>28.999953703707433</v>
      </c>
      <c r="V1568">
        <f t="shared" si="124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 s="10">
        <f t="shared" si="120"/>
        <v>26.92</v>
      </c>
      <c r="Q1569" s="11" t="s">
        <v>8320</v>
      </c>
      <c r="R1569" s="11" t="s">
        <v>8342</v>
      </c>
      <c r="S1569" s="15">
        <f t="shared" si="121"/>
        <v>41671.936863425923</v>
      </c>
      <c r="T1569" s="15">
        <f t="shared" si="122"/>
        <v>41687</v>
      </c>
      <c r="U1569">
        <f t="shared" si="123"/>
        <v>15.063136574077362</v>
      </c>
      <c r="V1569">
        <f t="shared" si="124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 s="10">
        <f t="shared" si="120"/>
        <v>155</v>
      </c>
      <c r="Q1570" s="11" t="s">
        <v>8320</v>
      </c>
      <c r="R1570" s="11" t="s">
        <v>8342</v>
      </c>
      <c r="S1570" s="15">
        <f t="shared" si="121"/>
        <v>41962.062326388885</v>
      </c>
      <c r="T1570" s="15">
        <f t="shared" si="122"/>
        <v>41997.062326388885</v>
      </c>
      <c r="U1570">
        <f t="shared" si="123"/>
        <v>35</v>
      </c>
      <c r="V1570">
        <f t="shared" si="124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 s="10">
        <f t="shared" si="120"/>
        <v>0</v>
      </c>
      <c r="Q1571" s="11" t="s">
        <v>8320</v>
      </c>
      <c r="R1571" s="11" t="s">
        <v>8342</v>
      </c>
      <c r="S1571" s="15">
        <f t="shared" si="121"/>
        <v>41389.679560185185</v>
      </c>
      <c r="T1571" s="15">
        <f t="shared" si="122"/>
        <v>41419.679560185185</v>
      </c>
      <c r="U1571">
        <f t="shared" si="123"/>
        <v>30</v>
      </c>
      <c r="V1571">
        <f t="shared" si="124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 s="10">
        <f t="shared" si="120"/>
        <v>47.77</v>
      </c>
      <c r="Q1572" s="11" t="s">
        <v>8320</v>
      </c>
      <c r="R1572" s="11" t="s">
        <v>8342</v>
      </c>
      <c r="S1572" s="15">
        <f t="shared" si="121"/>
        <v>42438.813449074078</v>
      </c>
      <c r="T1572" s="15">
        <f t="shared" si="122"/>
        <v>42468.771782407406</v>
      </c>
      <c r="U1572">
        <f t="shared" si="123"/>
        <v>29.958333333328483</v>
      </c>
      <c r="V1572">
        <f t="shared" si="124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 s="10">
        <f t="shared" si="120"/>
        <v>20</v>
      </c>
      <c r="Q1573" s="11" t="s">
        <v>8320</v>
      </c>
      <c r="R1573" s="11" t="s">
        <v>8342</v>
      </c>
      <c r="S1573" s="15">
        <f t="shared" si="121"/>
        <v>42144.769479166673</v>
      </c>
      <c r="T1573" s="15">
        <f t="shared" si="122"/>
        <v>42174.769479166673</v>
      </c>
      <c r="U1573">
        <f t="shared" si="123"/>
        <v>30</v>
      </c>
      <c r="V1573">
        <f t="shared" si="124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 s="10">
        <f t="shared" si="120"/>
        <v>41.67</v>
      </c>
      <c r="Q1574" s="11" t="s">
        <v>8320</v>
      </c>
      <c r="R1574" s="11" t="s">
        <v>8342</v>
      </c>
      <c r="S1574" s="15">
        <f t="shared" si="121"/>
        <v>42404.033090277779</v>
      </c>
      <c r="T1574" s="15">
        <f t="shared" si="122"/>
        <v>42428.999305555553</v>
      </c>
      <c r="U1574">
        <f t="shared" si="123"/>
        <v>24.966215277774609</v>
      </c>
      <c r="V1574">
        <f t="shared" si="124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 s="10">
        <f t="shared" si="120"/>
        <v>74.33</v>
      </c>
      <c r="Q1575" s="11" t="s">
        <v>8320</v>
      </c>
      <c r="R1575" s="11" t="s">
        <v>8342</v>
      </c>
      <c r="S1575" s="15">
        <f t="shared" si="121"/>
        <v>42786.000023148154</v>
      </c>
      <c r="T1575" s="15">
        <f t="shared" si="122"/>
        <v>42826.165972222225</v>
      </c>
      <c r="U1575">
        <f t="shared" si="123"/>
        <v>40.16594907407125</v>
      </c>
      <c r="V1575">
        <f t="shared" si="124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 s="10">
        <f t="shared" si="120"/>
        <v>84.33</v>
      </c>
      <c r="Q1576" s="11" t="s">
        <v>8320</v>
      </c>
      <c r="R1576" s="11" t="s">
        <v>8342</v>
      </c>
      <c r="S1576" s="15">
        <f t="shared" si="121"/>
        <v>42017.927418981482</v>
      </c>
      <c r="T1576" s="15">
        <f t="shared" si="122"/>
        <v>42052.927418981482</v>
      </c>
      <c r="U1576">
        <f t="shared" si="123"/>
        <v>35</v>
      </c>
      <c r="V1576">
        <f t="shared" si="124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 s="10">
        <f t="shared" si="120"/>
        <v>65.459999999999994</v>
      </c>
      <c r="Q1577" s="11" t="s">
        <v>8320</v>
      </c>
      <c r="R1577" s="11" t="s">
        <v>8342</v>
      </c>
      <c r="S1577" s="15">
        <f t="shared" si="121"/>
        <v>41799.524259259262</v>
      </c>
      <c r="T1577" s="15">
        <f t="shared" si="122"/>
        <v>41829.524259259262</v>
      </c>
      <c r="U1577">
        <f t="shared" si="123"/>
        <v>30</v>
      </c>
      <c r="V1577">
        <f t="shared" si="124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 s="10">
        <f t="shared" si="120"/>
        <v>65</v>
      </c>
      <c r="Q1578" s="11" t="s">
        <v>8320</v>
      </c>
      <c r="R1578" s="11" t="s">
        <v>8342</v>
      </c>
      <c r="S1578" s="15">
        <f t="shared" si="121"/>
        <v>42140.879259259258</v>
      </c>
      <c r="T1578" s="15">
        <f t="shared" si="122"/>
        <v>42185.879259259258</v>
      </c>
      <c r="U1578">
        <f t="shared" si="123"/>
        <v>45</v>
      </c>
      <c r="V1578">
        <f t="shared" si="124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 s="10">
        <f t="shared" si="120"/>
        <v>27.5</v>
      </c>
      <c r="Q1579" s="11" t="s">
        <v>8320</v>
      </c>
      <c r="R1579" s="11" t="s">
        <v>8342</v>
      </c>
      <c r="S1579" s="15">
        <f t="shared" si="121"/>
        <v>41054.847777777781</v>
      </c>
      <c r="T1579" s="15">
        <f t="shared" si="122"/>
        <v>41114.847777777781</v>
      </c>
      <c r="U1579">
        <f t="shared" si="123"/>
        <v>60</v>
      </c>
      <c r="V1579">
        <f t="shared" si="124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 s="10">
        <f t="shared" si="120"/>
        <v>51.25</v>
      </c>
      <c r="Q1580" s="11" t="s">
        <v>8320</v>
      </c>
      <c r="R1580" s="11" t="s">
        <v>8342</v>
      </c>
      <c r="S1580" s="15">
        <f t="shared" si="121"/>
        <v>40399.065868055557</v>
      </c>
      <c r="T1580" s="15">
        <f t="shared" si="122"/>
        <v>40423.083333333336</v>
      </c>
      <c r="U1580">
        <f t="shared" si="123"/>
        <v>24.017465277778683</v>
      </c>
      <c r="V1580">
        <f t="shared" si="124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 s="10">
        <f t="shared" si="120"/>
        <v>14</v>
      </c>
      <c r="Q1581" s="11" t="s">
        <v>8320</v>
      </c>
      <c r="R1581" s="11" t="s">
        <v>8342</v>
      </c>
      <c r="S1581" s="15">
        <f t="shared" si="121"/>
        <v>41481.996423611112</v>
      </c>
      <c r="T1581" s="15">
        <f t="shared" si="122"/>
        <v>41514.996423611112</v>
      </c>
      <c r="U1581">
        <f t="shared" si="123"/>
        <v>33</v>
      </c>
      <c r="V1581">
        <f t="shared" si="124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 s="10">
        <f t="shared" si="120"/>
        <v>0</v>
      </c>
      <c r="Q1582" s="11" t="s">
        <v>8320</v>
      </c>
      <c r="R1582" s="11" t="s">
        <v>8342</v>
      </c>
      <c r="S1582" s="15">
        <f t="shared" si="121"/>
        <v>40990.050069444449</v>
      </c>
      <c r="T1582" s="15">
        <f t="shared" si="122"/>
        <v>41050.050069444449</v>
      </c>
      <c r="U1582">
        <f t="shared" si="123"/>
        <v>60</v>
      </c>
      <c r="V1582">
        <f t="shared" si="124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 s="10">
        <f t="shared" si="120"/>
        <v>5</v>
      </c>
      <c r="Q1583" s="11" t="s">
        <v>8336</v>
      </c>
      <c r="R1583" s="11" t="s">
        <v>8343</v>
      </c>
      <c r="S1583" s="15">
        <f t="shared" si="121"/>
        <v>42325.448958333334</v>
      </c>
      <c r="T1583" s="15">
        <f t="shared" si="122"/>
        <v>42357.448958333334</v>
      </c>
      <c r="U1583">
        <f t="shared" si="123"/>
        <v>32</v>
      </c>
      <c r="V1583">
        <f t="shared" si="124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 s="10">
        <f t="shared" si="120"/>
        <v>31</v>
      </c>
      <c r="Q1584" s="11" t="s">
        <v>8336</v>
      </c>
      <c r="R1584" s="11" t="s">
        <v>8343</v>
      </c>
      <c r="S1584" s="15">
        <f t="shared" si="121"/>
        <v>42246.789965277778</v>
      </c>
      <c r="T1584" s="15">
        <f t="shared" si="122"/>
        <v>42303.888888888891</v>
      </c>
      <c r="U1584">
        <f t="shared" si="123"/>
        <v>57.098923611112696</v>
      </c>
      <c r="V1584">
        <f t="shared" si="124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 s="10">
        <f t="shared" si="120"/>
        <v>15</v>
      </c>
      <c r="Q1585" s="11" t="s">
        <v>8336</v>
      </c>
      <c r="R1585" s="11" t="s">
        <v>8343</v>
      </c>
      <c r="S1585" s="15">
        <f t="shared" si="121"/>
        <v>41877.904988425929</v>
      </c>
      <c r="T1585" s="15">
        <f t="shared" si="122"/>
        <v>41907.904988425929</v>
      </c>
      <c r="U1585">
        <f t="shared" si="123"/>
        <v>30</v>
      </c>
      <c r="V1585">
        <f t="shared" si="124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 s="10">
        <f t="shared" si="120"/>
        <v>0</v>
      </c>
      <c r="Q1586" s="11" t="s">
        <v>8336</v>
      </c>
      <c r="R1586" s="11" t="s">
        <v>8343</v>
      </c>
      <c r="S1586" s="15">
        <f t="shared" si="121"/>
        <v>41779.649317129632</v>
      </c>
      <c r="T1586" s="15">
        <f t="shared" si="122"/>
        <v>41789.649317129632</v>
      </c>
      <c r="U1586">
        <f t="shared" si="123"/>
        <v>10</v>
      </c>
      <c r="V1586">
        <f t="shared" si="124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 s="10">
        <f t="shared" si="120"/>
        <v>131.66999999999999</v>
      </c>
      <c r="Q1587" s="11" t="s">
        <v>8336</v>
      </c>
      <c r="R1587" s="11" t="s">
        <v>8343</v>
      </c>
      <c r="S1587" s="15">
        <f t="shared" si="121"/>
        <v>42707.895462962959</v>
      </c>
      <c r="T1587" s="15">
        <f t="shared" si="122"/>
        <v>42729.458333333328</v>
      </c>
      <c r="U1587">
        <f t="shared" si="123"/>
        <v>21.562870370369637</v>
      </c>
      <c r="V1587">
        <f t="shared" si="124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 s="10">
        <f t="shared" si="120"/>
        <v>0</v>
      </c>
      <c r="Q1588" s="11" t="s">
        <v>8336</v>
      </c>
      <c r="R1588" s="11" t="s">
        <v>8343</v>
      </c>
      <c r="S1588" s="15">
        <f t="shared" si="121"/>
        <v>42069.104421296302</v>
      </c>
      <c r="T1588" s="15">
        <f t="shared" si="122"/>
        <v>42099.062754629631</v>
      </c>
      <c r="U1588">
        <f t="shared" si="123"/>
        <v>29.958333333328483</v>
      </c>
      <c r="V1588">
        <f t="shared" si="124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 s="10">
        <f t="shared" si="120"/>
        <v>1</v>
      </c>
      <c r="Q1589" s="11" t="s">
        <v>8336</v>
      </c>
      <c r="R1589" s="11" t="s">
        <v>8343</v>
      </c>
      <c r="S1589" s="15">
        <f t="shared" si="121"/>
        <v>41956.950983796298</v>
      </c>
      <c r="T1589" s="15">
        <f t="shared" si="122"/>
        <v>41986.950983796298</v>
      </c>
      <c r="U1589">
        <f t="shared" si="123"/>
        <v>30</v>
      </c>
      <c r="V1589">
        <f t="shared" si="124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 s="10">
        <f t="shared" si="120"/>
        <v>0</v>
      </c>
      <c r="Q1590" s="11" t="s">
        <v>8336</v>
      </c>
      <c r="R1590" s="11" t="s">
        <v>8343</v>
      </c>
      <c r="S1590" s="15">
        <f t="shared" si="121"/>
        <v>42005.24998842593</v>
      </c>
      <c r="T1590" s="15">
        <f t="shared" si="122"/>
        <v>42035.841666666667</v>
      </c>
      <c r="U1590">
        <f t="shared" si="123"/>
        <v>30.591678240736655</v>
      </c>
      <c r="V1590">
        <f t="shared" si="124"/>
        <v>2015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 s="10">
        <f t="shared" si="120"/>
        <v>0</v>
      </c>
      <c r="Q1591" s="11" t="s">
        <v>8336</v>
      </c>
      <c r="R1591" s="11" t="s">
        <v>8343</v>
      </c>
      <c r="S1591" s="15">
        <f t="shared" si="121"/>
        <v>42256.984791666662</v>
      </c>
      <c r="T1591" s="15">
        <f t="shared" si="122"/>
        <v>42286.984791666662</v>
      </c>
      <c r="U1591">
        <f t="shared" si="123"/>
        <v>30</v>
      </c>
      <c r="V1591">
        <f t="shared" si="124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 s="10">
        <f t="shared" si="120"/>
        <v>510</v>
      </c>
      <c r="Q1592" s="11" t="s">
        <v>8336</v>
      </c>
      <c r="R1592" s="11" t="s">
        <v>8343</v>
      </c>
      <c r="S1592" s="15">
        <f t="shared" si="121"/>
        <v>42240.857222222221</v>
      </c>
      <c r="T1592" s="15">
        <f t="shared" si="122"/>
        <v>42270.857222222221</v>
      </c>
      <c r="U1592">
        <f t="shared" si="123"/>
        <v>30</v>
      </c>
      <c r="V1592">
        <f t="shared" si="124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 s="10">
        <f t="shared" si="120"/>
        <v>44.48</v>
      </c>
      <c r="Q1593" s="11" t="s">
        <v>8336</v>
      </c>
      <c r="R1593" s="11" t="s">
        <v>8343</v>
      </c>
      <c r="S1593" s="15">
        <f t="shared" si="121"/>
        <v>42433.726168981477</v>
      </c>
      <c r="T1593" s="15">
        <f t="shared" si="122"/>
        <v>42463.68450231482</v>
      </c>
      <c r="U1593">
        <f t="shared" si="123"/>
        <v>29.958333333343035</v>
      </c>
      <c r="V1593">
        <f t="shared" si="124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 s="10">
        <f t="shared" si="120"/>
        <v>0</v>
      </c>
      <c r="Q1594" s="11" t="s">
        <v>8336</v>
      </c>
      <c r="R1594" s="11" t="s">
        <v>8343</v>
      </c>
      <c r="S1594" s="15">
        <f t="shared" si="121"/>
        <v>42046.072743055556</v>
      </c>
      <c r="T1594" s="15">
        <f t="shared" si="122"/>
        <v>42091.031076388885</v>
      </c>
      <c r="U1594">
        <f t="shared" si="123"/>
        <v>44.958333333328483</v>
      </c>
      <c r="V1594">
        <f t="shared" si="124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 s="10">
        <f t="shared" si="120"/>
        <v>1</v>
      </c>
      <c r="Q1595" s="11" t="s">
        <v>8336</v>
      </c>
      <c r="R1595" s="11" t="s">
        <v>8343</v>
      </c>
      <c r="S1595" s="15">
        <f t="shared" si="121"/>
        <v>42033.845543981486</v>
      </c>
      <c r="T1595" s="15">
        <f t="shared" si="122"/>
        <v>42063.845543981486</v>
      </c>
      <c r="U1595">
        <f t="shared" si="123"/>
        <v>30</v>
      </c>
      <c r="V1595">
        <f t="shared" si="124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 s="10">
        <f t="shared" si="120"/>
        <v>20.5</v>
      </c>
      <c r="Q1596" s="11" t="s">
        <v>8336</v>
      </c>
      <c r="R1596" s="11" t="s">
        <v>8343</v>
      </c>
      <c r="S1596" s="15">
        <f t="shared" si="121"/>
        <v>42445.712754629625</v>
      </c>
      <c r="T1596" s="15">
        <f t="shared" si="122"/>
        <v>42505.681249999994</v>
      </c>
      <c r="U1596">
        <f t="shared" si="123"/>
        <v>59.968495370369055</v>
      </c>
      <c r="V1596">
        <f t="shared" si="124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 s="10">
        <f t="shared" si="120"/>
        <v>40</v>
      </c>
      <c r="Q1597" s="11" t="s">
        <v>8336</v>
      </c>
      <c r="R1597" s="11" t="s">
        <v>8343</v>
      </c>
      <c r="S1597" s="15">
        <f t="shared" si="121"/>
        <v>41780.050092592595</v>
      </c>
      <c r="T1597" s="15">
        <f t="shared" si="122"/>
        <v>41808.842361111114</v>
      </c>
      <c r="U1597">
        <f t="shared" si="123"/>
        <v>28.79226851851854</v>
      </c>
      <c r="V1597">
        <f t="shared" si="124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 s="10">
        <f t="shared" si="120"/>
        <v>25</v>
      </c>
      <c r="Q1598" s="11" t="s">
        <v>8336</v>
      </c>
      <c r="R1598" s="11" t="s">
        <v>8343</v>
      </c>
      <c r="S1598" s="15">
        <f t="shared" si="121"/>
        <v>41941.430196759262</v>
      </c>
      <c r="T1598" s="15">
        <f t="shared" si="122"/>
        <v>41986.471863425926</v>
      </c>
      <c r="U1598">
        <f t="shared" si="123"/>
        <v>45.041666666664241</v>
      </c>
      <c r="V1598">
        <f t="shared" si="124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 s="10">
        <f t="shared" si="120"/>
        <v>0</v>
      </c>
      <c r="Q1599" s="11" t="s">
        <v>8336</v>
      </c>
      <c r="R1599" s="11" t="s">
        <v>8343</v>
      </c>
      <c r="S1599" s="15">
        <f t="shared" si="121"/>
        <v>42603.354131944448</v>
      </c>
      <c r="T1599" s="15">
        <f t="shared" si="122"/>
        <v>42633.354131944448</v>
      </c>
      <c r="U1599">
        <f t="shared" si="123"/>
        <v>30</v>
      </c>
      <c r="V1599">
        <f t="shared" si="124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 s="10">
        <f t="shared" si="120"/>
        <v>1</v>
      </c>
      <c r="Q1600" s="11" t="s">
        <v>8336</v>
      </c>
      <c r="R1600" s="11" t="s">
        <v>8343</v>
      </c>
      <c r="S1600" s="15">
        <f t="shared" si="121"/>
        <v>42151.667337962965</v>
      </c>
      <c r="T1600" s="15">
        <f t="shared" si="122"/>
        <v>42211.667337962965</v>
      </c>
      <c r="U1600">
        <f t="shared" si="123"/>
        <v>60</v>
      </c>
      <c r="V1600">
        <f t="shared" si="124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 s="10">
        <f t="shared" si="120"/>
        <v>0</v>
      </c>
      <c r="Q1601" s="11" t="s">
        <v>8336</v>
      </c>
      <c r="R1601" s="11" t="s">
        <v>8343</v>
      </c>
      <c r="S1601" s="15">
        <f t="shared" si="121"/>
        <v>42438.53907407407</v>
      </c>
      <c r="T1601" s="15">
        <f t="shared" si="122"/>
        <v>42468.497407407413</v>
      </c>
      <c r="U1601">
        <f t="shared" si="123"/>
        <v>29.958333333343035</v>
      </c>
      <c r="V1601">
        <f t="shared" si="124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 s="10">
        <f t="shared" si="120"/>
        <v>40.78</v>
      </c>
      <c r="Q1602" s="11" t="s">
        <v>8336</v>
      </c>
      <c r="R1602" s="11" t="s">
        <v>8343</v>
      </c>
      <c r="S1602" s="15">
        <f t="shared" si="121"/>
        <v>41791.057314814818</v>
      </c>
      <c r="T1602" s="15">
        <f t="shared" si="122"/>
        <v>41835.21597222222</v>
      </c>
      <c r="U1602">
        <f t="shared" si="123"/>
        <v>44.158657407402643</v>
      </c>
      <c r="V1602">
        <f t="shared" si="124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 s="10">
        <f t="shared" ref="P1603:P1666" si="125">IFERROR(ROUND(E1603/L1603,2),0)</f>
        <v>48.33</v>
      </c>
      <c r="Q1603" s="11" t="s">
        <v>8323</v>
      </c>
      <c r="R1603" s="11" t="s">
        <v>8324</v>
      </c>
      <c r="S1603" s="15">
        <f t="shared" ref="S1603:S1666" si="126">(((J1603/60)/60)/24)+DATE(1970,1,1)</f>
        <v>40638.092974537038</v>
      </c>
      <c r="T1603" s="15">
        <f t="shared" ref="T1603:T1666" si="127">(((I1603/60)/60)/24)+DATE(1970,1,1)</f>
        <v>40668.092974537038</v>
      </c>
      <c r="U1603">
        <f t="shared" ref="U1603:U1666" si="128">T1603-S1603</f>
        <v>30</v>
      </c>
      <c r="V1603">
        <f t="shared" ref="V1603:V1666" si="129">YEAR((((J1603/60)/60)/24)+DATE(1970,1,1))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 s="10">
        <f t="shared" si="125"/>
        <v>46.95</v>
      </c>
      <c r="Q1604" s="11" t="s">
        <v>8323</v>
      </c>
      <c r="R1604" s="11" t="s">
        <v>8324</v>
      </c>
      <c r="S1604" s="15">
        <f t="shared" si="126"/>
        <v>40788.297650462962</v>
      </c>
      <c r="T1604" s="15">
        <f t="shared" si="127"/>
        <v>40830.958333333336</v>
      </c>
      <c r="U1604">
        <f t="shared" si="128"/>
        <v>42.660682870373421</v>
      </c>
      <c r="V1604">
        <f t="shared" si="129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 s="10">
        <f t="shared" si="125"/>
        <v>66.69</v>
      </c>
      <c r="Q1605" s="11" t="s">
        <v>8323</v>
      </c>
      <c r="R1605" s="11" t="s">
        <v>8324</v>
      </c>
      <c r="S1605" s="15">
        <f t="shared" si="126"/>
        <v>40876.169664351852</v>
      </c>
      <c r="T1605" s="15">
        <f t="shared" si="127"/>
        <v>40936.169664351852</v>
      </c>
      <c r="U1605">
        <f t="shared" si="128"/>
        <v>60</v>
      </c>
      <c r="V1605">
        <f t="shared" si="129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 s="10">
        <f t="shared" si="125"/>
        <v>48.84</v>
      </c>
      <c r="Q1606" s="11" t="s">
        <v>8323</v>
      </c>
      <c r="R1606" s="11" t="s">
        <v>8324</v>
      </c>
      <c r="S1606" s="15">
        <f t="shared" si="126"/>
        <v>40945.845312500001</v>
      </c>
      <c r="T1606" s="15">
        <f t="shared" si="127"/>
        <v>40985.80364583333</v>
      </c>
      <c r="U1606">
        <f t="shared" si="128"/>
        <v>39.958333333328483</v>
      </c>
      <c r="V1606">
        <f t="shared" si="129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 s="10">
        <f t="shared" si="125"/>
        <v>137.31</v>
      </c>
      <c r="Q1607" s="11" t="s">
        <v>8323</v>
      </c>
      <c r="R1607" s="11" t="s">
        <v>8324</v>
      </c>
      <c r="S1607" s="15">
        <f t="shared" si="126"/>
        <v>40747.012881944444</v>
      </c>
      <c r="T1607" s="15">
        <f t="shared" si="127"/>
        <v>40756.291666666664</v>
      </c>
      <c r="U1607">
        <f t="shared" si="128"/>
        <v>9.2787847222207347</v>
      </c>
      <c r="V1607">
        <f t="shared" si="129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 s="10">
        <f t="shared" si="125"/>
        <v>87.83</v>
      </c>
      <c r="Q1608" s="11" t="s">
        <v>8323</v>
      </c>
      <c r="R1608" s="11" t="s">
        <v>8324</v>
      </c>
      <c r="S1608" s="15">
        <f t="shared" si="126"/>
        <v>40536.111550925925</v>
      </c>
      <c r="T1608" s="15">
        <f t="shared" si="127"/>
        <v>40626.069884259261</v>
      </c>
      <c r="U1608">
        <f t="shared" si="128"/>
        <v>89.958333333335759</v>
      </c>
      <c r="V1608">
        <f t="shared" si="129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 s="10">
        <f t="shared" si="125"/>
        <v>70.790000000000006</v>
      </c>
      <c r="Q1609" s="11" t="s">
        <v>8323</v>
      </c>
      <c r="R1609" s="11" t="s">
        <v>8324</v>
      </c>
      <c r="S1609" s="15">
        <f t="shared" si="126"/>
        <v>41053.80846064815</v>
      </c>
      <c r="T1609" s="15">
        <f t="shared" si="127"/>
        <v>41074.80846064815</v>
      </c>
      <c r="U1609">
        <f t="shared" si="128"/>
        <v>21</v>
      </c>
      <c r="V1609">
        <f t="shared" si="129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 s="10">
        <f t="shared" si="125"/>
        <v>52.83</v>
      </c>
      <c r="Q1610" s="11" t="s">
        <v>8323</v>
      </c>
      <c r="R1610" s="11" t="s">
        <v>8324</v>
      </c>
      <c r="S1610" s="15">
        <f t="shared" si="126"/>
        <v>41607.83085648148</v>
      </c>
      <c r="T1610" s="15">
        <f t="shared" si="127"/>
        <v>41640.226388888892</v>
      </c>
      <c r="U1610">
        <f t="shared" si="128"/>
        <v>32.395532407412247</v>
      </c>
      <c r="V1610">
        <f t="shared" si="129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 s="10">
        <f t="shared" si="125"/>
        <v>443.75</v>
      </c>
      <c r="Q1611" s="11" t="s">
        <v>8323</v>
      </c>
      <c r="R1611" s="11" t="s">
        <v>8324</v>
      </c>
      <c r="S1611" s="15">
        <f t="shared" si="126"/>
        <v>40796.001261574071</v>
      </c>
      <c r="T1611" s="15">
        <f t="shared" si="127"/>
        <v>40849.333333333336</v>
      </c>
      <c r="U1611">
        <f t="shared" si="128"/>
        <v>53.332071759265091</v>
      </c>
      <c r="V1611">
        <f t="shared" si="129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 s="10">
        <f t="shared" si="125"/>
        <v>48.54</v>
      </c>
      <c r="Q1612" s="11" t="s">
        <v>8323</v>
      </c>
      <c r="R1612" s="11" t="s">
        <v>8324</v>
      </c>
      <c r="S1612" s="15">
        <f t="shared" si="126"/>
        <v>41228.924884259257</v>
      </c>
      <c r="T1612" s="15">
        <f t="shared" si="127"/>
        <v>41258.924884259257</v>
      </c>
      <c r="U1612">
        <f t="shared" si="128"/>
        <v>30</v>
      </c>
      <c r="V1612">
        <f t="shared" si="129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 s="10">
        <f t="shared" si="125"/>
        <v>37.07</v>
      </c>
      <c r="Q1613" s="11" t="s">
        <v>8323</v>
      </c>
      <c r="R1613" s="11" t="s">
        <v>8324</v>
      </c>
      <c r="S1613" s="15">
        <f t="shared" si="126"/>
        <v>41409.00037037037</v>
      </c>
      <c r="T1613" s="15">
        <f t="shared" si="127"/>
        <v>41430.00037037037</v>
      </c>
      <c r="U1613">
        <f t="shared" si="128"/>
        <v>21</v>
      </c>
      <c r="V1613">
        <f t="shared" si="129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 s="10">
        <f t="shared" si="125"/>
        <v>50</v>
      </c>
      <c r="Q1614" s="11" t="s">
        <v>8323</v>
      </c>
      <c r="R1614" s="11" t="s">
        <v>8324</v>
      </c>
      <c r="S1614" s="15">
        <f t="shared" si="126"/>
        <v>41246.874814814815</v>
      </c>
      <c r="T1614" s="15">
        <f t="shared" si="127"/>
        <v>41276.874814814815</v>
      </c>
      <c r="U1614">
        <f t="shared" si="128"/>
        <v>30</v>
      </c>
      <c r="V1614">
        <f t="shared" si="129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 s="10">
        <f t="shared" si="125"/>
        <v>39.04</v>
      </c>
      <c r="Q1615" s="11" t="s">
        <v>8323</v>
      </c>
      <c r="R1615" s="11" t="s">
        <v>8324</v>
      </c>
      <c r="S1615" s="15">
        <f t="shared" si="126"/>
        <v>41082.069467592592</v>
      </c>
      <c r="T1615" s="15">
        <f t="shared" si="127"/>
        <v>41112.069467592592</v>
      </c>
      <c r="U1615">
        <f t="shared" si="128"/>
        <v>30</v>
      </c>
      <c r="V1615">
        <f t="shared" si="129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 s="10">
        <f t="shared" si="125"/>
        <v>66.69</v>
      </c>
      <c r="Q1616" s="11" t="s">
        <v>8323</v>
      </c>
      <c r="R1616" s="11" t="s">
        <v>8324</v>
      </c>
      <c r="S1616" s="15">
        <f t="shared" si="126"/>
        <v>41794.981122685182</v>
      </c>
      <c r="T1616" s="15">
        <f t="shared" si="127"/>
        <v>41854.708333333336</v>
      </c>
      <c r="U1616">
        <f t="shared" si="128"/>
        <v>59.727210648154141</v>
      </c>
      <c r="V1616">
        <f t="shared" si="129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 s="10">
        <f t="shared" si="125"/>
        <v>67.13</v>
      </c>
      <c r="Q1617" s="11" t="s">
        <v>8323</v>
      </c>
      <c r="R1617" s="11" t="s">
        <v>8324</v>
      </c>
      <c r="S1617" s="15">
        <f t="shared" si="126"/>
        <v>40845.050879629627</v>
      </c>
      <c r="T1617" s="15">
        <f t="shared" si="127"/>
        <v>40890.092546296299</v>
      </c>
      <c r="U1617">
        <f t="shared" si="128"/>
        <v>45.041666666671517</v>
      </c>
      <c r="V1617">
        <f t="shared" si="129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 s="10">
        <f t="shared" si="125"/>
        <v>66.37</v>
      </c>
      <c r="Q1618" s="11" t="s">
        <v>8323</v>
      </c>
      <c r="R1618" s="11" t="s">
        <v>8324</v>
      </c>
      <c r="S1618" s="15">
        <f t="shared" si="126"/>
        <v>41194.715520833335</v>
      </c>
      <c r="T1618" s="15">
        <f t="shared" si="127"/>
        <v>41235.916666666664</v>
      </c>
      <c r="U1618">
        <f t="shared" si="128"/>
        <v>41.201145833329065</v>
      </c>
      <c r="V1618">
        <f t="shared" si="129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 s="10">
        <f t="shared" si="125"/>
        <v>64.62</v>
      </c>
      <c r="Q1619" s="11" t="s">
        <v>8323</v>
      </c>
      <c r="R1619" s="11" t="s">
        <v>8324</v>
      </c>
      <c r="S1619" s="15">
        <f t="shared" si="126"/>
        <v>41546.664212962962</v>
      </c>
      <c r="T1619" s="15">
        <f t="shared" si="127"/>
        <v>41579.791666666664</v>
      </c>
      <c r="U1619">
        <f t="shared" si="128"/>
        <v>33.127453703702486</v>
      </c>
      <c r="V1619">
        <f t="shared" si="129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 s="10">
        <f t="shared" si="125"/>
        <v>58.37</v>
      </c>
      <c r="Q1620" s="11" t="s">
        <v>8323</v>
      </c>
      <c r="R1620" s="11" t="s">
        <v>8324</v>
      </c>
      <c r="S1620" s="15">
        <f t="shared" si="126"/>
        <v>41301.654340277775</v>
      </c>
      <c r="T1620" s="15">
        <f t="shared" si="127"/>
        <v>41341.654340277775</v>
      </c>
      <c r="U1620">
        <f t="shared" si="128"/>
        <v>40</v>
      </c>
      <c r="V1620">
        <f t="shared" si="129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 s="10">
        <f t="shared" si="125"/>
        <v>86.96</v>
      </c>
      <c r="Q1621" s="11" t="s">
        <v>8323</v>
      </c>
      <c r="R1621" s="11" t="s">
        <v>8324</v>
      </c>
      <c r="S1621" s="15">
        <f t="shared" si="126"/>
        <v>41876.18618055556</v>
      </c>
      <c r="T1621" s="15">
        <f t="shared" si="127"/>
        <v>41897.18618055556</v>
      </c>
      <c r="U1621">
        <f t="shared" si="128"/>
        <v>21</v>
      </c>
      <c r="V1621">
        <f t="shared" si="129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 s="10">
        <f t="shared" si="125"/>
        <v>66.47</v>
      </c>
      <c r="Q1622" s="11" t="s">
        <v>8323</v>
      </c>
      <c r="R1622" s="11" t="s">
        <v>8324</v>
      </c>
      <c r="S1622" s="15">
        <f t="shared" si="126"/>
        <v>41321.339583333334</v>
      </c>
      <c r="T1622" s="15">
        <f t="shared" si="127"/>
        <v>41328.339583333334</v>
      </c>
      <c r="U1622">
        <f t="shared" si="128"/>
        <v>7</v>
      </c>
      <c r="V1622">
        <f t="shared" si="129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 s="10">
        <f t="shared" si="125"/>
        <v>163.78</v>
      </c>
      <c r="Q1623" s="11" t="s">
        <v>8323</v>
      </c>
      <c r="R1623" s="11" t="s">
        <v>8324</v>
      </c>
      <c r="S1623" s="15">
        <f t="shared" si="126"/>
        <v>41003.60665509259</v>
      </c>
      <c r="T1623" s="15">
        <f t="shared" si="127"/>
        <v>41057.165972222225</v>
      </c>
      <c r="U1623">
        <f t="shared" si="128"/>
        <v>53.559317129635019</v>
      </c>
      <c r="V1623">
        <f t="shared" si="129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 s="10">
        <f t="shared" si="125"/>
        <v>107.98</v>
      </c>
      <c r="Q1624" s="11" t="s">
        <v>8323</v>
      </c>
      <c r="R1624" s="11" t="s">
        <v>8324</v>
      </c>
      <c r="S1624" s="15">
        <f t="shared" si="126"/>
        <v>41950.29483796296</v>
      </c>
      <c r="T1624" s="15">
        <f t="shared" si="127"/>
        <v>41990.332638888889</v>
      </c>
      <c r="U1624">
        <f t="shared" si="128"/>
        <v>40.037800925929332</v>
      </c>
      <c r="V1624">
        <f t="shared" si="129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 s="10">
        <f t="shared" si="125"/>
        <v>42.11</v>
      </c>
      <c r="Q1625" s="11" t="s">
        <v>8323</v>
      </c>
      <c r="R1625" s="11" t="s">
        <v>8324</v>
      </c>
      <c r="S1625" s="15">
        <f t="shared" si="126"/>
        <v>41453.688530092593</v>
      </c>
      <c r="T1625" s="15">
        <f t="shared" si="127"/>
        <v>41513.688530092593</v>
      </c>
      <c r="U1625">
        <f t="shared" si="128"/>
        <v>60</v>
      </c>
      <c r="V1625">
        <f t="shared" si="129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 s="10">
        <f t="shared" si="125"/>
        <v>47.2</v>
      </c>
      <c r="Q1626" s="11" t="s">
        <v>8323</v>
      </c>
      <c r="R1626" s="11" t="s">
        <v>8324</v>
      </c>
      <c r="S1626" s="15">
        <f t="shared" si="126"/>
        <v>41243.367303240739</v>
      </c>
      <c r="T1626" s="15">
        <f t="shared" si="127"/>
        <v>41283.367303240739</v>
      </c>
      <c r="U1626">
        <f t="shared" si="128"/>
        <v>40</v>
      </c>
      <c r="V1626">
        <f t="shared" si="129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 s="10">
        <f t="shared" si="125"/>
        <v>112.02</v>
      </c>
      <c r="Q1627" s="11" t="s">
        <v>8323</v>
      </c>
      <c r="R1627" s="11" t="s">
        <v>8324</v>
      </c>
      <c r="S1627" s="15">
        <f t="shared" si="126"/>
        <v>41135.699687500004</v>
      </c>
      <c r="T1627" s="15">
        <f t="shared" si="127"/>
        <v>41163.699687500004</v>
      </c>
      <c r="U1627">
        <f t="shared" si="128"/>
        <v>28</v>
      </c>
      <c r="V1627">
        <f t="shared" si="129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 s="10">
        <f t="shared" si="125"/>
        <v>74.95</v>
      </c>
      <c r="Q1628" s="11" t="s">
        <v>8323</v>
      </c>
      <c r="R1628" s="11" t="s">
        <v>8324</v>
      </c>
      <c r="S1628" s="15">
        <f t="shared" si="126"/>
        <v>41579.847997685189</v>
      </c>
      <c r="T1628" s="15">
        <f t="shared" si="127"/>
        <v>41609.889664351853</v>
      </c>
      <c r="U1628">
        <f t="shared" si="128"/>
        <v>30.041666666664241</v>
      </c>
      <c r="V1628">
        <f t="shared" si="129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 s="10">
        <f t="shared" si="125"/>
        <v>61.58</v>
      </c>
      <c r="Q1629" s="11" t="s">
        <v>8323</v>
      </c>
      <c r="R1629" s="11" t="s">
        <v>8324</v>
      </c>
      <c r="S1629" s="15">
        <f t="shared" si="126"/>
        <v>41205.707048611112</v>
      </c>
      <c r="T1629" s="15">
        <f t="shared" si="127"/>
        <v>41239.207638888889</v>
      </c>
      <c r="U1629">
        <f t="shared" si="128"/>
        <v>33.500590277777519</v>
      </c>
      <c r="V1629">
        <f t="shared" si="129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 s="10">
        <f t="shared" si="125"/>
        <v>45.88</v>
      </c>
      <c r="Q1630" s="11" t="s">
        <v>8323</v>
      </c>
      <c r="R1630" s="11" t="s">
        <v>8324</v>
      </c>
      <c r="S1630" s="15">
        <f t="shared" si="126"/>
        <v>41774.737060185187</v>
      </c>
      <c r="T1630" s="15">
        <f t="shared" si="127"/>
        <v>41807.737060185187</v>
      </c>
      <c r="U1630">
        <f t="shared" si="128"/>
        <v>33</v>
      </c>
      <c r="V1630">
        <f t="shared" si="129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 s="10">
        <f t="shared" si="125"/>
        <v>75.849999999999994</v>
      </c>
      <c r="Q1631" s="11" t="s">
        <v>8323</v>
      </c>
      <c r="R1631" s="11" t="s">
        <v>8324</v>
      </c>
      <c r="S1631" s="15">
        <f t="shared" si="126"/>
        <v>41645.867280092592</v>
      </c>
      <c r="T1631" s="15">
        <f t="shared" si="127"/>
        <v>41690.867280092592</v>
      </c>
      <c r="U1631">
        <f t="shared" si="128"/>
        <v>45</v>
      </c>
      <c r="V1631">
        <f t="shared" si="129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 s="10">
        <f t="shared" si="125"/>
        <v>84.21</v>
      </c>
      <c r="Q1632" s="11" t="s">
        <v>8323</v>
      </c>
      <c r="R1632" s="11" t="s">
        <v>8324</v>
      </c>
      <c r="S1632" s="15">
        <f t="shared" si="126"/>
        <v>40939.837673611109</v>
      </c>
      <c r="T1632" s="15">
        <f t="shared" si="127"/>
        <v>40970.290972222225</v>
      </c>
      <c r="U1632">
        <f t="shared" si="128"/>
        <v>30.453298611115315</v>
      </c>
      <c r="V1632">
        <f t="shared" si="129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 s="10">
        <f t="shared" si="125"/>
        <v>117.23</v>
      </c>
      <c r="Q1633" s="11" t="s">
        <v>8323</v>
      </c>
      <c r="R1633" s="11" t="s">
        <v>8324</v>
      </c>
      <c r="S1633" s="15">
        <f t="shared" si="126"/>
        <v>41164.859502314815</v>
      </c>
      <c r="T1633" s="15">
        <f t="shared" si="127"/>
        <v>41194.859502314815</v>
      </c>
      <c r="U1633">
        <f t="shared" si="128"/>
        <v>30</v>
      </c>
      <c r="V1633">
        <f t="shared" si="129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 s="10">
        <f t="shared" si="125"/>
        <v>86.49</v>
      </c>
      <c r="Q1634" s="11" t="s">
        <v>8323</v>
      </c>
      <c r="R1634" s="11" t="s">
        <v>8324</v>
      </c>
      <c r="S1634" s="15">
        <f t="shared" si="126"/>
        <v>40750.340902777774</v>
      </c>
      <c r="T1634" s="15">
        <f t="shared" si="127"/>
        <v>40810.340902777774</v>
      </c>
      <c r="U1634">
        <f t="shared" si="128"/>
        <v>60</v>
      </c>
      <c r="V1634">
        <f t="shared" si="129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 s="10">
        <f t="shared" si="125"/>
        <v>172.41</v>
      </c>
      <c r="Q1635" s="11" t="s">
        <v>8323</v>
      </c>
      <c r="R1635" s="11" t="s">
        <v>8324</v>
      </c>
      <c r="S1635" s="15">
        <f t="shared" si="126"/>
        <v>40896.883750000001</v>
      </c>
      <c r="T1635" s="15">
        <f t="shared" si="127"/>
        <v>40924.208333333336</v>
      </c>
      <c r="U1635">
        <f t="shared" si="128"/>
        <v>27.324583333334886</v>
      </c>
      <c r="V1635">
        <f t="shared" si="129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 s="10">
        <f t="shared" si="125"/>
        <v>62.81</v>
      </c>
      <c r="Q1636" s="11" t="s">
        <v>8323</v>
      </c>
      <c r="R1636" s="11" t="s">
        <v>8324</v>
      </c>
      <c r="S1636" s="15">
        <f t="shared" si="126"/>
        <v>40658.189826388887</v>
      </c>
      <c r="T1636" s="15">
        <f t="shared" si="127"/>
        <v>40696.249305555553</v>
      </c>
      <c r="U1636">
        <f t="shared" si="128"/>
        <v>38.059479166666279</v>
      </c>
      <c r="V1636">
        <f t="shared" si="129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 s="10">
        <f t="shared" si="125"/>
        <v>67.73</v>
      </c>
      <c r="Q1637" s="11" t="s">
        <v>8323</v>
      </c>
      <c r="R1637" s="11" t="s">
        <v>8324</v>
      </c>
      <c r="S1637" s="15">
        <f t="shared" si="126"/>
        <v>42502.868761574078</v>
      </c>
      <c r="T1637" s="15">
        <f t="shared" si="127"/>
        <v>42562.868761574078</v>
      </c>
      <c r="U1637">
        <f t="shared" si="128"/>
        <v>60</v>
      </c>
      <c r="V1637">
        <f t="shared" si="129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 s="10">
        <f t="shared" si="125"/>
        <v>53.56</v>
      </c>
      <c r="Q1638" s="11" t="s">
        <v>8323</v>
      </c>
      <c r="R1638" s="11" t="s">
        <v>8324</v>
      </c>
      <c r="S1638" s="15">
        <f t="shared" si="126"/>
        <v>40663.08666666667</v>
      </c>
      <c r="T1638" s="15">
        <f t="shared" si="127"/>
        <v>40706.166666666664</v>
      </c>
      <c r="U1638">
        <f t="shared" si="128"/>
        <v>43.07999999999447</v>
      </c>
      <c r="V1638">
        <f t="shared" si="129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 s="10">
        <f t="shared" si="125"/>
        <v>34.6</v>
      </c>
      <c r="Q1639" s="11" t="s">
        <v>8323</v>
      </c>
      <c r="R1639" s="11" t="s">
        <v>8324</v>
      </c>
      <c r="S1639" s="15">
        <f t="shared" si="126"/>
        <v>40122.751620370371</v>
      </c>
      <c r="T1639" s="15">
        <f t="shared" si="127"/>
        <v>40178.98541666667</v>
      </c>
      <c r="U1639">
        <f t="shared" si="128"/>
        <v>56.233796296299261</v>
      </c>
      <c r="V1639">
        <f t="shared" si="129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 s="10">
        <f t="shared" si="125"/>
        <v>38.89</v>
      </c>
      <c r="Q1640" s="11" t="s">
        <v>8323</v>
      </c>
      <c r="R1640" s="11" t="s">
        <v>8324</v>
      </c>
      <c r="S1640" s="15">
        <f t="shared" si="126"/>
        <v>41288.68712962963</v>
      </c>
      <c r="T1640" s="15">
        <f t="shared" si="127"/>
        <v>41333.892361111109</v>
      </c>
      <c r="U1640">
        <f t="shared" si="128"/>
        <v>45.205231481479132</v>
      </c>
      <c r="V1640">
        <f t="shared" si="129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 s="10">
        <f t="shared" si="125"/>
        <v>94.74</v>
      </c>
      <c r="Q1641" s="11" t="s">
        <v>8323</v>
      </c>
      <c r="R1641" s="11" t="s">
        <v>8324</v>
      </c>
      <c r="S1641" s="15">
        <f t="shared" si="126"/>
        <v>40941.652372685188</v>
      </c>
      <c r="T1641" s="15">
        <f t="shared" si="127"/>
        <v>40971.652372685188</v>
      </c>
      <c r="U1641">
        <f t="shared" si="128"/>
        <v>30</v>
      </c>
      <c r="V1641">
        <f t="shared" si="129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 s="10">
        <f t="shared" si="125"/>
        <v>39.97</v>
      </c>
      <c r="Q1642" s="11" t="s">
        <v>8323</v>
      </c>
      <c r="R1642" s="11" t="s">
        <v>8324</v>
      </c>
      <c r="S1642" s="15">
        <f t="shared" si="126"/>
        <v>40379.23096064815</v>
      </c>
      <c r="T1642" s="15">
        <f t="shared" si="127"/>
        <v>40393.082638888889</v>
      </c>
      <c r="U1642">
        <f t="shared" si="128"/>
        <v>13.851678240738693</v>
      </c>
      <c r="V1642">
        <f t="shared" si="129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 s="10">
        <f t="shared" si="125"/>
        <v>97.5</v>
      </c>
      <c r="Q1643" s="11" t="s">
        <v>8323</v>
      </c>
      <c r="R1643" s="11" t="s">
        <v>8344</v>
      </c>
      <c r="S1643" s="15">
        <f t="shared" si="126"/>
        <v>41962.596574074079</v>
      </c>
      <c r="T1643" s="15">
        <f t="shared" si="127"/>
        <v>41992.596574074079</v>
      </c>
      <c r="U1643">
        <f t="shared" si="128"/>
        <v>30</v>
      </c>
      <c r="V1643">
        <f t="shared" si="129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 s="10">
        <f t="shared" si="125"/>
        <v>42.86</v>
      </c>
      <c r="Q1644" s="11" t="s">
        <v>8323</v>
      </c>
      <c r="R1644" s="11" t="s">
        <v>8344</v>
      </c>
      <c r="S1644" s="15">
        <f t="shared" si="126"/>
        <v>40688.024618055555</v>
      </c>
      <c r="T1644" s="15">
        <f t="shared" si="127"/>
        <v>40708.024618055555</v>
      </c>
      <c r="U1644">
        <f t="shared" si="128"/>
        <v>20</v>
      </c>
      <c r="V1644">
        <f t="shared" si="129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 s="10">
        <f t="shared" si="125"/>
        <v>168.51</v>
      </c>
      <c r="Q1645" s="11" t="s">
        <v>8323</v>
      </c>
      <c r="R1645" s="11" t="s">
        <v>8344</v>
      </c>
      <c r="S1645" s="15">
        <f t="shared" si="126"/>
        <v>41146.824212962965</v>
      </c>
      <c r="T1645" s="15">
        <f t="shared" si="127"/>
        <v>41176.824212962965</v>
      </c>
      <c r="U1645">
        <f t="shared" si="128"/>
        <v>30</v>
      </c>
      <c r="V1645">
        <f t="shared" si="129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 s="10">
        <f t="shared" si="125"/>
        <v>85.55</v>
      </c>
      <c r="Q1646" s="11" t="s">
        <v>8323</v>
      </c>
      <c r="R1646" s="11" t="s">
        <v>8344</v>
      </c>
      <c r="S1646" s="15">
        <f t="shared" si="126"/>
        <v>41175.05972222222</v>
      </c>
      <c r="T1646" s="15">
        <f t="shared" si="127"/>
        <v>41235.101388888892</v>
      </c>
      <c r="U1646">
        <f t="shared" si="128"/>
        <v>60.041666666671517</v>
      </c>
      <c r="V1646">
        <f t="shared" si="129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 s="10">
        <f t="shared" si="125"/>
        <v>554</v>
      </c>
      <c r="Q1647" s="11" t="s">
        <v>8323</v>
      </c>
      <c r="R1647" s="11" t="s">
        <v>8344</v>
      </c>
      <c r="S1647" s="15">
        <f t="shared" si="126"/>
        <v>41521.617361111108</v>
      </c>
      <c r="T1647" s="15">
        <f t="shared" si="127"/>
        <v>41535.617361111108</v>
      </c>
      <c r="U1647">
        <f t="shared" si="128"/>
        <v>14</v>
      </c>
      <c r="V1647">
        <f t="shared" si="129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 s="10">
        <f t="shared" si="125"/>
        <v>26.55</v>
      </c>
      <c r="Q1648" s="11" t="s">
        <v>8323</v>
      </c>
      <c r="R1648" s="11" t="s">
        <v>8344</v>
      </c>
      <c r="S1648" s="15">
        <f t="shared" si="126"/>
        <v>41833.450266203705</v>
      </c>
      <c r="T1648" s="15">
        <f t="shared" si="127"/>
        <v>41865.757638888892</v>
      </c>
      <c r="U1648">
        <f t="shared" si="128"/>
        <v>32.307372685187147</v>
      </c>
      <c r="V1648">
        <f t="shared" si="129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 s="10">
        <f t="shared" si="125"/>
        <v>113.83</v>
      </c>
      <c r="Q1649" s="11" t="s">
        <v>8323</v>
      </c>
      <c r="R1649" s="11" t="s">
        <v>8344</v>
      </c>
      <c r="S1649" s="15">
        <f t="shared" si="126"/>
        <v>41039.409456018519</v>
      </c>
      <c r="T1649" s="15">
        <f t="shared" si="127"/>
        <v>41069.409456018519</v>
      </c>
      <c r="U1649">
        <f t="shared" si="128"/>
        <v>30</v>
      </c>
      <c r="V1649">
        <f t="shared" si="129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 s="10">
        <f t="shared" si="125"/>
        <v>32.01</v>
      </c>
      <c r="Q1650" s="11" t="s">
        <v>8323</v>
      </c>
      <c r="R1650" s="11" t="s">
        <v>8344</v>
      </c>
      <c r="S1650" s="15">
        <f t="shared" si="126"/>
        <v>40592.704652777778</v>
      </c>
      <c r="T1650" s="15">
        <f t="shared" si="127"/>
        <v>40622.662986111114</v>
      </c>
      <c r="U1650">
        <f t="shared" si="128"/>
        <v>29.958333333335759</v>
      </c>
      <c r="V1650">
        <f t="shared" si="129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 s="10">
        <f t="shared" si="125"/>
        <v>47.19</v>
      </c>
      <c r="Q1651" s="11" t="s">
        <v>8323</v>
      </c>
      <c r="R1651" s="11" t="s">
        <v>8344</v>
      </c>
      <c r="S1651" s="15">
        <f t="shared" si="126"/>
        <v>41737.684664351851</v>
      </c>
      <c r="T1651" s="15">
        <f t="shared" si="127"/>
        <v>41782.684664351851</v>
      </c>
      <c r="U1651">
        <f t="shared" si="128"/>
        <v>45</v>
      </c>
      <c r="V1651">
        <f t="shared" si="129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 s="10">
        <f t="shared" si="125"/>
        <v>88.47</v>
      </c>
      <c r="Q1652" s="11" t="s">
        <v>8323</v>
      </c>
      <c r="R1652" s="11" t="s">
        <v>8344</v>
      </c>
      <c r="S1652" s="15">
        <f t="shared" si="126"/>
        <v>41526.435613425929</v>
      </c>
      <c r="T1652" s="15">
        <f t="shared" si="127"/>
        <v>41556.435613425929</v>
      </c>
      <c r="U1652">
        <f t="shared" si="128"/>
        <v>30</v>
      </c>
      <c r="V1652">
        <f t="shared" si="129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 s="10">
        <f t="shared" si="125"/>
        <v>100.75</v>
      </c>
      <c r="Q1653" s="11" t="s">
        <v>8323</v>
      </c>
      <c r="R1653" s="11" t="s">
        <v>8344</v>
      </c>
      <c r="S1653" s="15">
        <f t="shared" si="126"/>
        <v>40625.900694444441</v>
      </c>
      <c r="T1653" s="15">
        <f t="shared" si="127"/>
        <v>40659.290972222225</v>
      </c>
      <c r="U1653">
        <f t="shared" si="128"/>
        <v>33.390277777783922</v>
      </c>
      <c r="V1653">
        <f t="shared" si="129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 s="10">
        <f t="shared" si="125"/>
        <v>64.709999999999994</v>
      </c>
      <c r="Q1654" s="11" t="s">
        <v>8323</v>
      </c>
      <c r="R1654" s="11" t="s">
        <v>8344</v>
      </c>
      <c r="S1654" s="15">
        <f t="shared" si="126"/>
        <v>41572.492974537039</v>
      </c>
      <c r="T1654" s="15">
        <f t="shared" si="127"/>
        <v>41602.534641203703</v>
      </c>
      <c r="U1654">
        <f t="shared" si="128"/>
        <v>30.041666666664241</v>
      </c>
      <c r="V1654">
        <f t="shared" si="129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 s="10">
        <f t="shared" si="125"/>
        <v>51.85</v>
      </c>
      <c r="Q1655" s="11" t="s">
        <v>8323</v>
      </c>
      <c r="R1655" s="11" t="s">
        <v>8344</v>
      </c>
      <c r="S1655" s="15">
        <f t="shared" si="126"/>
        <v>40626.834444444445</v>
      </c>
      <c r="T1655" s="15">
        <f t="shared" si="127"/>
        <v>40657.834444444445</v>
      </c>
      <c r="U1655">
        <f t="shared" si="128"/>
        <v>31</v>
      </c>
      <c r="V1655">
        <f t="shared" si="129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 s="10">
        <f t="shared" si="125"/>
        <v>38.79</v>
      </c>
      <c r="Q1656" s="11" t="s">
        <v>8323</v>
      </c>
      <c r="R1656" s="11" t="s">
        <v>8344</v>
      </c>
      <c r="S1656" s="15">
        <f t="shared" si="126"/>
        <v>40987.890740740739</v>
      </c>
      <c r="T1656" s="15">
        <f t="shared" si="127"/>
        <v>41017.890740740739</v>
      </c>
      <c r="U1656">
        <f t="shared" si="128"/>
        <v>30</v>
      </c>
      <c r="V1656">
        <f t="shared" si="129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 s="10">
        <f t="shared" si="125"/>
        <v>44.65</v>
      </c>
      <c r="Q1657" s="11" t="s">
        <v>8323</v>
      </c>
      <c r="R1657" s="11" t="s">
        <v>8344</v>
      </c>
      <c r="S1657" s="15">
        <f t="shared" si="126"/>
        <v>40974.791898148149</v>
      </c>
      <c r="T1657" s="15">
        <f t="shared" si="127"/>
        <v>41004.750231481477</v>
      </c>
      <c r="U1657">
        <f t="shared" si="128"/>
        <v>29.958333333328483</v>
      </c>
      <c r="V1657">
        <f t="shared" si="129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 s="10">
        <f t="shared" si="125"/>
        <v>156.77000000000001</v>
      </c>
      <c r="Q1658" s="11" t="s">
        <v>8323</v>
      </c>
      <c r="R1658" s="11" t="s">
        <v>8344</v>
      </c>
      <c r="S1658" s="15">
        <f t="shared" si="126"/>
        <v>41226.928842592592</v>
      </c>
      <c r="T1658" s="15">
        <f t="shared" si="127"/>
        <v>41256.928842592592</v>
      </c>
      <c r="U1658">
        <f t="shared" si="128"/>
        <v>30</v>
      </c>
      <c r="V1658">
        <f t="shared" si="129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 s="10">
        <f t="shared" si="125"/>
        <v>118.7</v>
      </c>
      <c r="Q1659" s="11" t="s">
        <v>8323</v>
      </c>
      <c r="R1659" s="11" t="s">
        <v>8344</v>
      </c>
      <c r="S1659" s="15">
        <f t="shared" si="126"/>
        <v>41023.782037037039</v>
      </c>
      <c r="T1659" s="15">
        <f t="shared" si="127"/>
        <v>41053.782037037039</v>
      </c>
      <c r="U1659">
        <f t="shared" si="128"/>
        <v>30</v>
      </c>
      <c r="V1659">
        <f t="shared" si="129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 s="10">
        <f t="shared" si="125"/>
        <v>74.150000000000006</v>
      </c>
      <c r="Q1660" s="11" t="s">
        <v>8323</v>
      </c>
      <c r="R1660" s="11" t="s">
        <v>8344</v>
      </c>
      <c r="S1660" s="15">
        <f t="shared" si="126"/>
        <v>41223.22184027778</v>
      </c>
      <c r="T1660" s="15">
        <f t="shared" si="127"/>
        <v>41261.597222222219</v>
      </c>
      <c r="U1660">
        <f t="shared" si="128"/>
        <v>38.375381944439141</v>
      </c>
      <c r="V1660">
        <f t="shared" si="129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 s="10">
        <f t="shared" si="125"/>
        <v>12.53</v>
      </c>
      <c r="Q1661" s="11" t="s">
        <v>8323</v>
      </c>
      <c r="R1661" s="11" t="s">
        <v>8344</v>
      </c>
      <c r="S1661" s="15">
        <f t="shared" si="126"/>
        <v>41596.913437499999</v>
      </c>
      <c r="T1661" s="15">
        <f t="shared" si="127"/>
        <v>41625.5</v>
      </c>
      <c r="U1661">
        <f t="shared" si="128"/>
        <v>28.586562500000582</v>
      </c>
      <c r="V1661">
        <f t="shared" si="129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 s="10">
        <f t="shared" si="125"/>
        <v>27.86</v>
      </c>
      <c r="Q1662" s="11" t="s">
        <v>8323</v>
      </c>
      <c r="R1662" s="11" t="s">
        <v>8344</v>
      </c>
      <c r="S1662" s="15">
        <f t="shared" si="126"/>
        <v>42459.693865740745</v>
      </c>
      <c r="T1662" s="15">
        <f t="shared" si="127"/>
        <v>42490.915972222225</v>
      </c>
      <c r="U1662">
        <f t="shared" si="128"/>
        <v>31.222106481480296</v>
      </c>
      <c r="V1662">
        <f t="shared" si="129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 s="10">
        <f t="shared" si="125"/>
        <v>80.180000000000007</v>
      </c>
      <c r="Q1663" s="11" t="s">
        <v>8323</v>
      </c>
      <c r="R1663" s="11" t="s">
        <v>8344</v>
      </c>
      <c r="S1663" s="15">
        <f t="shared" si="126"/>
        <v>42343.998043981483</v>
      </c>
      <c r="T1663" s="15">
        <f t="shared" si="127"/>
        <v>42386.875</v>
      </c>
      <c r="U1663">
        <f t="shared" si="128"/>
        <v>42.876956018517376</v>
      </c>
      <c r="V1663">
        <f t="shared" si="129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 s="10">
        <f t="shared" si="125"/>
        <v>132.44</v>
      </c>
      <c r="Q1664" s="11" t="s">
        <v>8323</v>
      </c>
      <c r="R1664" s="11" t="s">
        <v>8344</v>
      </c>
      <c r="S1664" s="15">
        <f t="shared" si="126"/>
        <v>40848.198333333334</v>
      </c>
      <c r="T1664" s="15">
        <f t="shared" si="127"/>
        <v>40908.239999999998</v>
      </c>
      <c r="U1664">
        <f t="shared" si="128"/>
        <v>60.041666666664241</v>
      </c>
      <c r="V1664">
        <f t="shared" si="129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 s="10">
        <f t="shared" si="125"/>
        <v>33.75</v>
      </c>
      <c r="Q1665" s="11" t="s">
        <v>8323</v>
      </c>
      <c r="R1665" s="11" t="s">
        <v>8344</v>
      </c>
      <c r="S1665" s="15">
        <f t="shared" si="126"/>
        <v>42006.02207175926</v>
      </c>
      <c r="T1665" s="15">
        <f t="shared" si="127"/>
        <v>42036.02207175926</v>
      </c>
      <c r="U1665">
        <f t="shared" si="128"/>
        <v>30</v>
      </c>
      <c r="V1665">
        <f t="shared" si="129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 s="10">
        <f t="shared" si="125"/>
        <v>34.380000000000003</v>
      </c>
      <c r="Q1666" s="11" t="s">
        <v>8323</v>
      </c>
      <c r="R1666" s="11" t="s">
        <v>8344</v>
      </c>
      <c r="S1666" s="15">
        <f t="shared" si="126"/>
        <v>40939.761782407404</v>
      </c>
      <c r="T1666" s="15">
        <f t="shared" si="127"/>
        <v>40984.165972222225</v>
      </c>
      <c r="U1666">
        <f t="shared" si="128"/>
        <v>44.404189814820711</v>
      </c>
      <c r="V1666">
        <f t="shared" si="129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 s="10">
        <f t="shared" ref="P1667:P1730" si="130">IFERROR(ROUND(E1667/L1667,2),0)</f>
        <v>44.96</v>
      </c>
      <c r="Q1667" s="11" t="s">
        <v>8323</v>
      </c>
      <c r="R1667" s="11" t="s">
        <v>8344</v>
      </c>
      <c r="S1667" s="15">
        <f t="shared" ref="S1667:S1730" si="131">(((J1667/60)/60)/24)+DATE(1970,1,1)</f>
        <v>40564.649456018517</v>
      </c>
      <c r="T1667" s="15">
        <f t="shared" ref="T1667:T1730" si="132">(((I1667/60)/60)/24)+DATE(1970,1,1)</f>
        <v>40596.125</v>
      </c>
      <c r="U1667">
        <f t="shared" ref="U1667:U1730" si="133">T1667-S1667</f>
        <v>31.475543981483497</v>
      </c>
      <c r="V1667">
        <f t="shared" ref="V1667:V1730" si="134">YEAR((((J1667/60)/60)/24)+DATE(1970,1,1))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 s="10">
        <f t="shared" si="130"/>
        <v>41.04</v>
      </c>
      <c r="Q1668" s="11" t="s">
        <v>8323</v>
      </c>
      <c r="R1668" s="11" t="s">
        <v>8344</v>
      </c>
      <c r="S1668" s="15">
        <f t="shared" si="131"/>
        <v>41331.253159722226</v>
      </c>
      <c r="T1668" s="15">
        <f t="shared" si="132"/>
        <v>41361.211493055554</v>
      </c>
      <c r="U1668">
        <f t="shared" si="133"/>
        <v>29.958333333328483</v>
      </c>
      <c r="V1668">
        <f t="shared" si="134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 s="10">
        <f t="shared" si="130"/>
        <v>52.6</v>
      </c>
      <c r="Q1669" s="11" t="s">
        <v>8323</v>
      </c>
      <c r="R1669" s="11" t="s">
        <v>8344</v>
      </c>
      <c r="S1669" s="15">
        <f t="shared" si="131"/>
        <v>41682.0705787037</v>
      </c>
      <c r="T1669" s="15">
        <f t="shared" si="132"/>
        <v>41709.290972222225</v>
      </c>
      <c r="U1669">
        <f t="shared" si="133"/>
        <v>27.220393518524361</v>
      </c>
      <c r="V1669">
        <f t="shared" si="134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 s="10">
        <f t="shared" si="130"/>
        <v>70.78</v>
      </c>
      <c r="Q1670" s="11" t="s">
        <v>8323</v>
      </c>
      <c r="R1670" s="11" t="s">
        <v>8344</v>
      </c>
      <c r="S1670" s="15">
        <f t="shared" si="131"/>
        <v>40845.14975694444</v>
      </c>
      <c r="T1670" s="15">
        <f t="shared" si="132"/>
        <v>40875.191423611112</v>
      </c>
      <c r="U1670">
        <f t="shared" si="133"/>
        <v>30.041666666671517</v>
      </c>
      <c r="V1670">
        <f t="shared" si="134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 s="10">
        <f t="shared" si="130"/>
        <v>53.75</v>
      </c>
      <c r="Q1671" s="11" t="s">
        <v>8323</v>
      </c>
      <c r="R1671" s="11" t="s">
        <v>8344</v>
      </c>
      <c r="S1671" s="15">
        <f t="shared" si="131"/>
        <v>42461.885138888887</v>
      </c>
      <c r="T1671" s="15">
        <f t="shared" si="132"/>
        <v>42521.885138888887</v>
      </c>
      <c r="U1671">
        <f t="shared" si="133"/>
        <v>60</v>
      </c>
      <c r="V1671">
        <f t="shared" si="134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 s="10">
        <f t="shared" si="130"/>
        <v>44.61</v>
      </c>
      <c r="Q1672" s="11" t="s">
        <v>8323</v>
      </c>
      <c r="R1672" s="11" t="s">
        <v>8344</v>
      </c>
      <c r="S1672" s="15">
        <f t="shared" si="131"/>
        <v>40313.930543981485</v>
      </c>
      <c r="T1672" s="15">
        <f t="shared" si="132"/>
        <v>40364.166666666664</v>
      </c>
      <c r="U1672">
        <f t="shared" si="133"/>
        <v>50.236122685178998</v>
      </c>
      <c r="V1672">
        <f t="shared" si="134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 s="10">
        <f t="shared" si="130"/>
        <v>26.15</v>
      </c>
      <c r="Q1673" s="11" t="s">
        <v>8323</v>
      </c>
      <c r="R1673" s="11" t="s">
        <v>8344</v>
      </c>
      <c r="S1673" s="15">
        <f t="shared" si="131"/>
        <v>42553.54414351852</v>
      </c>
      <c r="T1673" s="15">
        <f t="shared" si="132"/>
        <v>42583.54414351852</v>
      </c>
      <c r="U1673">
        <f t="shared" si="133"/>
        <v>30</v>
      </c>
      <c r="V1673">
        <f t="shared" si="134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 s="10">
        <f t="shared" si="130"/>
        <v>39.18</v>
      </c>
      <c r="Q1674" s="11" t="s">
        <v>8323</v>
      </c>
      <c r="R1674" s="11" t="s">
        <v>8344</v>
      </c>
      <c r="S1674" s="15">
        <f t="shared" si="131"/>
        <v>41034.656597222223</v>
      </c>
      <c r="T1674" s="15">
        <f t="shared" si="132"/>
        <v>41064.656597222223</v>
      </c>
      <c r="U1674">
        <f t="shared" si="133"/>
        <v>30</v>
      </c>
      <c r="V1674">
        <f t="shared" si="134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 s="10">
        <f t="shared" si="130"/>
        <v>45.59</v>
      </c>
      <c r="Q1675" s="11" t="s">
        <v>8323</v>
      </c>
      <c r="R1675" s="11" t="s">
        <v>8344</v>
      </c>
      <c r="S1675" s="15">
        <f t="shared" si="131"/>
        <v>42039.878379629634</v>
      </c>
      <c r="T1675" s="15">
        <f t="shared" si="132"/>
        <v>42069.878379629634</v>
      </c>
      <c r="U1675">
        <f t="shared" si="133"/>
        <v>30</v>
      </c>
      <c r="V1675">
        <f t="shared" si="134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 s="10">
        <f t="shared" si="130"/>
        <v>89.25</v>
      </c>
      <c r="Q1676" s="11" t="s">
        <v>8323</v>
      </c>
      <c r="R1676" s="11" t="s">
        <v>8344</v>
      </c>
      <c r="S1676" s="15">
        <f t="shared" si="131"/>
        <v>42569.605393518519</v>
      </c>
      <c r="T1676" s="15">
        <f t="shared" si="132"/>
        <v>42600.290972222225</v>
      </c>
      <c r="U1676">
        <f t="shared" si="133"/>
        <v>30.685578703705687</v>
      </c>
      <c r="V1676">
        <f t="shared" si="134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 s="10">
        <f t="shared" si="130"/>
        <v>40.42</v>
      </c>
      <c r="Q1677" s="11" t="s">
        <v>8323</v>
      </c>
      <c r="R1677" s="11" t="s">
        <v>8344</v>
      </c>
      <c r="S1677" s="15">
        <f t="shared" si="131"/>
        <v>40802.733101851853</v>
      </c>
      <c r="T1677" s="15">
        <f t="shared" si="132"/>
        <v>40832.918749999997</v>
      </c>
      <c r="U1677">
        <f t="shared" si="133"/>
        <v>30.185648148144537</v>
      </c>
      <c r="V1677">
        <f t="shared" si="134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 s="10">
        <f t="shared" si="130"/>
        <v>82.38</v>
      </c>
      <c r="Q1678" s="11" t="s">
        <v>8323</v>
      </c>
      <c r="R1678" s="11" t="s">
        <v>8344</v>
      </c>
      <c r="S1678" s="15">
        <f t="shared" si="131"/>
        <v>40973.72623842593</v>
      </c>
      <c r="T1678" s="15">
        <f t="shared" si="132"/>
        <v>41020.165972222225</v>
      </c>
      <c r="U1678">
        <f t="shared" si="133"/>
        <v>46.439733796294604</v>
      </c>
      <c r="V1678">
        <f t="shared" si="134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 s="10">
        <f t="shared" si="130"/>
        <v>159.52000000000001</v>
      </c>
      <c r="Q1679" s="11" t="s">
        <v>8323</v>
      </c>
      <c r="R1679" s="11" t="s">
        <v>8344</v>
      </c>
      <c r="S1679" s="15">
        <f t="shared" si="131"/>
        <v>42416.407129629632</v>
      </c>
      <c r="T1679" s="15">
        <f t="shared" si="132"/>
        <v>42476.249305555553</v>
      </c>
      <c r="U1679">
        <f t="shared" si="133"/>
        <v>59.842175925921765</v>
      </c>
      <c r="V1679">
        <f t="shared" si="134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 s="10">
        <f t="shared" si="130"/>
        <v>36.24</v>
      </c>
      <c r="Q1680" s="11" t="s">
        <v>8323</v>
      </c>
      <c r="R1680" s="11" t="s">
        <v>8344</v>
      </c>
      <c r="S1680" s="15">
        <f t="shared" si="131"/>
        <v>41662.854988425926</v>
      </c>
      <c r="T1680" s="15">
        <f t="shared" si="132"/>
        <v>41676.854988425926</v>
      </c>
      <c r="U1680">
        <f t="shared" si="133"/>
        <v>14</v>
      </c>
      <c r="V1680">
        <f t="shared" si="134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 s="10">
        <f t="shared" si="130"/>
        <v>62.5</v>
      </c>
      <c r="Q1681" s="11" t="s">
        <v>8323</v>
      </c>
      <c r="R1681" s="11" t="s">
        <v>8344</v>
      </c>
      <c r="S1681" s="15">
        <f t="shared" si="131"/>
        <v>40723.068807870368</v>
      </c>
      <c r="T1681" s="15">
        <f t="shared" si="132"/>
        <v>40746.068807870368</v>
      </c>
      <c r="U1681">
        <f t="shared" si="133"/>
        <v>23</v>
      </c>
      <c r="V1681">
        <f t="shared" si="134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 s="10">
        <f t="shared" si="130"/>
        <v>47</v>
      </c>
      <c r="Q1682" s="11" t="s">
        <v>8323</v>
      </c>
      <c r="R1682" s="11" t="s">
        <v>8344</v>
      </c>
      <c r="S1682" s="15">
        <f t="shared" si="131"/>
        <v>41802.757719907408</v>
      </c>
      <c r="T1682" s="15">
        <f t="shared" si="132"/>
        <v>41832.757719907408</v>
      </c>
      <c r="U1682">
        <f t="shared" si="133"/>
        <v>30</v>
      </c>
      <c r="V1682">
        <f t="shared" si="134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 s="10">
        <f t="shared" si="130"/>
        <v>74.58</v>
      </c>
      <c r="Q1683" s="11" t="s">
        <v>8323</v>
      </c>
      <c r="R1683" s="11" t="s">
        <v>8345</v>
      </c>
      <c r="S1683" s="15">
        <f t="shared" si="131"/>
        <v>42774.121342592596</v>
      </c>
      <c r="T1683" s="15">
        <f t="shared" si="132"/>
        <v>42823.083333333328</v>
      </c>
      <c r="U1683">
        <f t="shared" si="133"/>
        <v>48.96199074073229</v>
      </c>
      <c r="V1683">
        <f t="shared" si="134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 s="10">
        <f t="shared" si="130"/>
        <v>0</v>
      </c>
      <c r="Q1684" s="11" t="s">
        <v>8323</v>
      </c>
      <c r="R1684" s="11" t="s">
        <v>8345</v>
      </c>
      <c r="S1684" s="15">
        <f t="shared" si="131"/>
        <v>42779.21365740741</v>
      </c>
      <c r="T1684" s="15">
        <f t="shared" si="132"/>
        <v>42839.171990740739</v>
      </c>
      <c r="U1684">
        <f t="shared" si="133"/>
        <v>59.958333333328483</v>
      </c>
      <c r="V1684">
        <f t="shared" si="134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 s="10">
        <f t="shared" si="130"/>
        <v>76</v>
      </c>
      <c r="Q1685" s="11" t="s">
        <v>8323</v>
      </c>
      <c r="R1685" s="11" t="s">
        <v>8345</v>
      </c>
      <c r="S1685" s="15">
        <f t="shared" si="131"/>
        <v>42808.781689814816</v>
      </c>
      <c r="T1685" s="15">
        <f t="shared" si="132"/>
        <v>42832.781689814816</v>
      </c>
      <c r="U1685">
        <f t="shared" si="133"/>
        <v>24</v>
      </c>
      <c r="V1685">
        <f t="shared" si="134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 s="10">
        <f t="shared" si="130"/>
        <v>86.44</v>
      </c>
      <c r="Q1686" s="11" t="s">
        <v>8323</v>
      </c>
      <c r="R1686" s="11" t="s">
        <v>8345</v>
      </c>
      <c r="S1686" s="15">
        <f t="shared" si="131"/>
        <v>42783.815289351856</v>
      </c>
      <c r="T1686" s="15">
        <f t="shared" si="132"/>
        <v>42811.773622685185</v>
      </c>
      <c r="U1686">
        <f t="shared" si="133"/>
        <v>27.958333333328483</v>
      </c>
      <c r="V1686">
        <f t="shared" si="134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 s="10">
        <f t="shared" si="130"/>
        <v>24</v>
      </c>
      <c r="Q1687" s="11" t="s">
        <v>8323</v>
      </c>
      <c r="R1687" s="11" t="s">
        <v>8345</v>
      </c>
      <c r="S1687" s="15">
        <f t="shared" si="131"/>
        <v>42788.2502662037</v>
      </c>
      <c r="T1687" s="15">
        <f t="shared" si="132"/>
        <v>42818.208599537036</v>
      </c>
      <c r="U1687">
        <f t="shared" si="133"/>
        <v>29.958333333335759</v>
      </c>
      <c r="V1687">
        <f t="shared" si="134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 s="10">
        <f t="shared" si="130"/>
        <v>18</v>
      </c>
      <c r="Q1688" s="11" t="s">
        <v>8323</v>
      </c>
      <c r="R1688" s="11" t="s">
        <v>8345</v>
      </c>
      <c r="S1688" s="15">
        <f t="shared" si="131"/>
        <v>42792.843969907408</v>
      </c>
      <c r="T1688" s="15">
        <f t="shared" si="132"/>
        <v>42852.802303240736</v>
      </c>
      <c r="U1688">
        <f t="shared" si="133"/>
        <v>59.958333333328483</v>
      </c>
      <c r="V1688">
        <f t="shared" si="134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 s="10">
        <f t="shared" si="130"/>
        <v>80.13</v>
      </c>
      <c r="Q1689" s="11" t="s">
        <v>8323</v>
      </c>
      <c r="R1689" s="11" t="s">
        <v>8345</v>
      </c>
      <c r="S1689" s="15">
        <f t="shared" si="131"/>
        <v>42802.046817129631</v>
      </c>
      <c r="T1689" s="15">
        <f t="shared" si="132"/>
        <v>42835.84375</v>
      </c>
      <c r="U1689">
        <f t="shared" si="133"/>
        <v>33.796932870369346</v>
      </c>
      <c r="V1689">
        <f t="shared" si="134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 s="10">
        <f t="shared" si="130"/>
        <v>253.14</v>
      </c>
      <c r="Q1690" s="11" t="s">
        <v>8323</v>
      </c>
      <c r="R1690" s="11" t="s">
        <v>8345</v>
      </c>
      <c r="S1690" s="15">
        <f t="shared" si="131"/>
        <v>42804.534652777773</v>
      </c>
      <c r="T1690" s="15">
        <f t="shared" si="132"/>
        <v>42834.492986111116</v>
      </c>
      <c r="U1690">
        <f t="shared" si="133"/>
        <v>29.958333333343035</v>
      </c>
      <c r="V1690">
        <f t="shared" si="134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 s="10">
        <f t="shared" si="130"/>
        <v>171.43</v>
      </c>
      <c r="Q1691" s="11" t="s">
        <v>8323</v>
      </c>
      <c r="R1691" s="11" t="s">
        <v>8345</v>
      </c>
      <c r="S1691" s="15">
        <f t="shared" si="131"/>
        <v>42780.942476851851</v>
      </c>
      <c r="T1691" s="15">
        <f t="shared" si="132"/>
        <v>42810.900810185187</v>
      </c>
      <c r="U1691">
        <f t="shared" si="133"/>
        <v>29.958333333335759</v>
      </c>
      <c r="V1691">
        <f t="shared" si="134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 s="10">
        <f t="shared" si="130"/>
        <v>57.73</v>
      </c>
      <c r="Q1692" s="11" t="s">
        <v>8323</v>
      </c>
      <c r="R1692" s="11" t="s">
        <v>8345</v>
      </c>
      <c r="S1692" s="15">
        <f t="shared" si="131"/>
        <v>42801.43104166667</v>
      </c>
      <c r="T1692" s="15">
        <f t="shared" si="132"/>
        <v>42831.389374999999</v>
      </c>
      <c r="U1692">
        <f t="shared" si="133"/>
        <v>29.958333333328483</v>
      </c>
      <c r="V1692">
        <f t="shared" si="134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 s="10">
        <f t="shared" si="130"/>
        <v>264.26</v>
      </c>
      <c r="Q1693" s="11" t="s">
        <v>8323</v>
      </c>
      <c r="R1693" s="11" t="s">
        <v>8345</v>
      </c>
      <c r="S1693" s="15">
        <f t="shared" si="131"/>
        <v>42795.701481481476</v>
      </c>
      <c r="T1693" s="15">
        <f t="shared" si="132"/>
        <v>42828.041666666672</v>
      </c>
      <c r="U1693">
        <f t="shared" si="133"/>
        <v>32.340185185195878</v>
      </c>
      <c r="V1693">
        <f t="shared" si="134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 s="10">
        <f t="shared" si="130"/>
        <v>159.33000000000001</v>
      </c>
      <c r="Q1694" s="11" t="s">
        <v>8323</v>
      </c>
      <c r="R1694" s="11" t="s">
        <v>8345</v>
      </c>
      <c r="S1694" s="15">
        <f t="shared" si="131"/>
        <v>42788.151238425926</v>
      </c>
      <c r="T1694" s="15">
        <f t="shared" si="132"/>
        <v>42820.999305555553</v>
      </c>
      <c r="U1694">
        <f t="shared" si="133"/>
        <v>32.848067129627452</v>
      </c>
      <c r="V1694">
        <f t="shared" si="134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 s="10">
        <f t="shared" si="130"/>
        <v>35</v>
      </c>
      <c r="Q1695" s="11" t="s">
        <v>8323</v>
      </c>
      <c r="R1695" s="11" t="s">
        <v>8345</v>
      </c>
      <c r="S1695" s="15">
        <f t="shared" si="131"/>
        <v>42803.920277777783</v>
      </c>
      <c r="T1695" s="15">
        <f t="shared" si="132"/>
        <v>42834.833333333328</v>
      </c>
      <c r="U1695">
        <f t="shared" si="133"/>
        <v>30.913055555545725</v>
      </c>
      <c r="V1695">
        <f t="shared" si="134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 s="10">
        <f t="shared" si="130"/>
        <v>5</v>
      </c>
      <c r="Q1696" s="11" t="s">
        <v>8323</v>
      </c>
      <c r="R1696" s="11" t="s">
        <v>8345</v>
      </c>
      <c r="S1696" s="15">
        <f t="shared" si="131"/>
        <v>42791.669837962967</v>
      </c>
      <c r="T1696" s="15">
        <f t="shared" si="132"/>
        <v>42821.191666666666</v>
      </c>
      <c r="U1696">
        <f t="shared" si="133"/>
        <v>29.521828703698702</v>
      </c>
      <c r="V1696">
        <f t="shared" si="134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 s="10">
        <f t="shared" si="130"/>
        <v>61.09</v>
      </c>
      <c r="Q1697" s="11" t="s">
        <v>8323</v>
      </c>
      <c r="R1697" s="11" t="s">
        <v>8345</v>
      </c>
      <c r="S1697" s="15">
        <f t="shared" si="131"/>
        <v>42801.031412037039</v>
      </c>
      <c r="T1697" s="15">
        <f t="shared" si="132"/>
        <v>42835.041666666672</v>
      </c>
      <c r="U1697">
        <f t="shared" si="133"/>
        <v>34.010254629632982</v>
      </c>
      <c r="V1697">
        <f t="shared" si="134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 s="10">
        <f t="shared" si="130"/>
        <v>0</v>
      </c>
      <c r="Q1698" s="11" t="s">
        <v>8323</v>
      </c>
      <c r="R1698" s="11" t="s">
        <v>8345</v>
      </c>
      <c r="S1698" s="15">
        <f t="shared" si="131"/>
        <v>42796.069571759261</v>
      </c>
      <c r="T1698" s="15">
        <f t="shared" si="132"/>
        <v>42826.027905092589</v>
      </c>
      <c r="U1698">
        <f t="shared" si="133"/>
        <v>29.958333333328483</v>
      </c>
      <c r="V1698">
        <f t="shared" si="134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 s="10">
        <f t="shared" si="130"/>
        <v>114.82</v>
      </c>
      <c r="Q1699" s="11" t="s">
        <v>8323</v>
      </c>
      <c r="R1699" s="11" t="s">
        <v>8345</v>
      </c>
      <c r="S1699" s="15">
        <f t="shared" si="131"/>
        <v>42805.032962962956</v>
      </c>
      <c r="T1699" s="15">
        <f t="shared" si="132"/>
        <v>42834.991296296299</v>
      </c>
      <c r="U1699">
        <f t="shared" si="133"/>
        <v>29.958333333343035</v>
      </c>
      <c r="V1699">
        <f t="shared" si="134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 s="10">
        <f t="shared" si="130"/>
        <v>0</v>
      </c>
      <c r="Q1700" s="11" t="s">
        <v>8323</v>
      </c>
      <c r="R1700" s="11" t="s">
        <v>8345</v>
      </c>
      <c r="S1700" s="15">
        <f t="shared" si="131"/>
        <v>42796.207870370374</v>
      </c>
      <c r="T1700" s="15">
        <f t="shared" si="132"/>
        <v>42820.147916666669</v>
      </c>
      <c r="U1700">
        <f t="shared" si="133"/>
        <v>23.940046296294895</v>
      </c>
      <c r="V1700">
        <f t="shared" si="134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 s="10">
        <f t="shared" si="130"/>
        <v>54</v>
      </c>
      <c r="Q1701" s="11" t="s">
        <v>8323</v>
      </c>
      <c r="R1701" s="11" t="s">
        <v>8345</v>
      </c>
      <c r="S1701" s="15">
        <f t="shared" si="131"/>
        <v>42806.863946759258</v>
      </c>
      <c r="T1701" s="15">
        <f t="shared" si="132"/>
        <v>42836.863946759258</v>
      </c>
      <c r="U1701">
        <f t="shared" si="133"/>
        <v>30</v>
      </c>
      <c r="V1701">
        <f t="shared" si="134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 s="10">
        <f t="shared" si="130"/>
        <v>65.97</v>
      </c>
      <c r="Q1702" s="11" t="s">
        <v>8323</v>
      </c>
      <c r="R1702" s="11" t="s">
        <v>8345</v>
      </c>
      <c r="S1702" s="15">
        <f t="shared" si="131"/>
        <v>42796.071643518517</v>
      </c>
      <c r="T1702" s="15">
        <f t="shared" si="132"/>
        <v>42826.166666666672</v>
      </c>
      <c r="U1702">
        <f t="shared" si="133"/>
        <v>30.095023148154723</v>
      </c>
      <c r="V1702">
        <f t="shared" si="134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 s="10">
        <f t="shared" si="130"/>
        <v>5</v>
      </c>
      <c r="Q1703" s="11" t="s">
        <v>8323</v>
      </c>
      <c r="R1703" s="11" t="s">
        <v>8345</v>
      </c>
      <c r="S1703" s="15">
        <f t="shared" si="131"/>
        <v>41989.664409722223</v>
      </c>
      <c r="T1703" s="15">
        <f t="shared" si="132"/>
        <v>42019.664409722223</v>
      </c>
      <c r="U1703">
        <f t="shared" si="133"/>
        <v>30</v>
      </c>
      <c r="V1703">
        <f t="shared" si="134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 s="10">
        <f t="shared" si="130"/>
        <v>1</v>
      </c>
      <c r="Q1704" s="11" t="s">
        <v>8323</v>
      </c>
      <c r="R1704" s="11" t="s">
        <v>8345</v>
      </c>
      <c r="S1704" s="15">
        <f t="shared" si="131"/>
        <v>42063.869791666672</v>
      </c>
      <c r="T1704" s="15">
        <f t="shared" si="132"/>
        <v>42093.828125</v>
      </c>
      <c r="U1704">
        <f t="shared" si="133"/>
        <v>29.958333333328483</v>
      </c>
      <c r="V1704">
        <f t="shared" si="134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 s="10">
        <f t="shared" si="130"/>
        <v>25.5</v>
      </c>
      <c r="Q1705" s="11" t="s">
        <v>8323</v>
      </c>
      <c r="R1705" s="11" t="s">
        <v>8345</v>
      </c>
      <c r="S1705" s="15">
        <f t="shared" si="131"/>
        <v>42187.281678240746</v>
      </c>
      <c r="T1705" s="15">
        <f t="shared" si="132"/>
        <v>42247.281678240746</v>
      </c>
      <c r="U1705">
        <f t="shared" si="133"/>
        <v>60</v>
      </c>
      <c r="V1705">
        <f t="shared" si="134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 s="10">
        <f t="shared" si="130"/>
        <v>118.36</v>
      </c>
      <c r="Q1706" s="11" t="s">
        <v>8323</v>
      </c>
      <c r="R1706" s="11" t="s">
        <v>8345</v>
      </c>
      <c r="S1706" s="15">
        <f t="shared" si="131"/>
        <v>42021.139733796299</v>
      </c>
      <c r="T1706" s="15">
        <f t="shared" si="132"/>
        <v>42051.139733796299</v>
      </c>
      <c r="U1706">
        <f t="shared" si="133"/>
        <v>30</v>
      </c>
      <c r="V1706">
        <f t="shared" si="134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 s="10">
        <f t="shared" si="130"/>
        <v>0</v>
      </c>
      <c r="Q1707" s="11" t="s">
        <v>8323</v>
      </c>
      <c r="R1707" s="11" t="s">
        <v>8345</v>
      </c>
      <c r="S1707" s="15">
        <f t="shared" si="131"/>
        <v>42245.016736111109</v>
      </c>
      <c r="T1707" s="15">
        <f t="shared" si="132"/>
        <v>42256.666666666672</v>
      </c>
      <c r="U1707">
        <f t="shared" si="133"/>
        <v>11.649930555562605</v>
      </c>
      <c r="V1707">
        <f t="shared" si="134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 s="10">
        <f t="shared" si="130"/>
        <v>0</v>
      </c>
      <c r="Q1708" s="11" t="s">
        <v>8323</v>
      </c>
      <c r="R1708" s="11" t="s">
        <v>8345</v>
      </c>
      <c r="S1708" s="15">
        <f t="shared" si="131"/>
        <v>42179.306388888886</v>
      </c>
      <c r="T1708" s="15">
        <f t="shared" si="132"/>
        <v>42239.306388888886</v>
      </c>
      <c r="U1708">
        <f t="shared" si="133"/>
        <v>60</v>
      </c>
      <c r="V1708">
        <f t="shared" si="134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 s="10">
        <f t="shared" si="130"/>
        <v>54.11</v>
      </c>
      <c r="Q1709" s="11" t="s">
        <v>8323</v>
      </c>
      <c r="R1709" s="11" t="s">
        <v>8345</v>
      </c>
      <c r="S1709" s="15">
        <f t="shared" si="131"/>
        <v>42427.721006944441</v>
      </c>
      <c r="T1709" s="15">
        <f t="shared" si="132"/>
        <v>42457.679340277777</v>
      </c>
      <c r="U1709">
        <f t="shared" si="133"/>
        <v>29.958333333335759</v>
      </c>
      <c r="V1709">
        <f t="shared" si="134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 s="10">
        <f t="shared" si="130"/>
        <v>0</v>
      </c>
      <c r="Q1710" s="11" t="s">
        <v>8323</v>
      </c>
      <c r="R1710" s="11" t="s">
        <v>8345</v>
      </c>
      <c r="S1710" s="15">
        <f t="shared" si="131"/>
        <v>42451.866967592592</v>
      </c>
      <c r="T1710" s="15">
        <f t="shared" si="132"/>
        <v>42491.866967592592</v>
      </c>
      <c r="U1710">
        <f t="shared" si="133"/>
        <v>40</v>
      </c>
      <c r="V1710">
        <f t="shared" si="134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 s="10">
        <f t="shared" si="130"/>
        <v>21.25</v>
      </c>
      <c r="Q1711" s="11" t="s">
        <v>8323</v>
      </c>
      <c r="R1711" s="11" t="s">
        <v>8345</v>
      </c>
      <c r="S1711" s="15">
        <f t="shared" si="131"/>
        <v>41841.56381944444</v>
      </c>
      <c r="T1711" s="15">
        <f t="shared" si="132"/>
        <v>41882.818749999999</v>
      </c>
      <c r="U1711">
        <f t="shared" si="133"/>
        <v>41.254930555558531</v>
      </c>
      <c r="V1711">
        <f t="shared" si="134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 s="10">
        <f t="shared" si="130"/>
        <v>34</v>
      </c>
      <c r="Q1712" s="11" t="s">
        <v>8323</v>
      </c>
      <c r="R1712" s="11" t="s">
        <v>8345</v>
      </c>
      <c r="S1712" s="15">
        <f t="shared" si="131"/>
        <v>42341.59129629629</v>
      </c>
      <c r="T1712" s="15">
        <f t="shared" si="132"/>
        <v>42387.541666666672</v>
      </c>
      <c r="U1712">
        <f t="shared" si="133"/>
        <v>45.950370370381279</v>
      </c>
      <c r="V1712">
        <f t="shared" si="134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 s="10">
        <f t="shared" si="130"/>
        <v>525</v>
      </c>
      <c r="Q1713" s="11" t="s">
        <v>8323</v>
      </c>
      <c r="R1713" s="11" t="s">
        <v>8345</v>
      </c>
      <c r="S1713" s="15">
        <f t="shared" si="131"/>
        <v>41852.646226851852</v>
      </c>
      <c r="T1713" s="15">
        <f t="shared" si="132"/>
        <v>41883.646226851852</v>
      </c>
      <c r="U1713">
        <f t="shared" si="133"/>
        <v>31</v>
      </c>
      <c r="V1713">
        <f t="shared" si="134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 s="10">
        <f t="shared" si="130"/>
        <v>0</v>
      </c>
      <c r="Q1714" s="11" t="s">
        <v>8323</v>
      </c>
      <c r="R1714" s="11" t="s">
        <v>8345</v>
      </c>
      <c r="S1714" s="15">
        <f t="shared" si="131"/>
        <v>42125.913807870369</v>
      </c>
      <c r="T1714" s="15">
        <f t="shared" si="132"/>
        <v>42185.913807870369</v>
      </c>
      <c r="U1714">
        <f t="shared" si="133"/>
        <v>60</v>
      </c>
      <c r="V1714">
        <f t="shared" si="134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 s="10">
        <f t="shared" si="130"/>
        <v>50</v>
      </c>
      <c r="Q1715" s="11" t="s">
        <v>8323</v>
      </c>
      <c r="R1715" s="11" t="s">
        <v>8345</v>
      </c>
      <c r="S1715" s="15">
        <f t="shared" si="131"/>
        <v>41887.801064814819</v>
      </c>
      <c r="T1715" s="15">
        <f t="shared" si="132"/>
        <v>41917.801064814819</v>
      </c>
      <c r="U1715">
        <f t="shared" si="133"/>
        <v>30</v>
      </c>
      <c r="V1715">
        <f t="shared" si="134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 s="10">
        <f t="shared" si="130"/>
        <v>115.71</v>
      </c>
      <c r="Q1716" s="11" t="s">
        <v>8323</v>
      </c>
      <c r="R1716" s="11" t="s">
        <v>8345</v>
      </c>
      <c r="S1716" s="15">
        <f t="shared" si="131"/>
        <v>42095.918530092589</v>
      </c>
      <c r="T1716" s="15">
        <f t="shared" si="132"/>
        <v>42125.918530092589</v>
      </c>
      <c r="U1716">
        <f t="shared" si="133"/>
        <v>30</v>
      </c>
      <c r="V1716">
        <f t="shared" si="134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 s="10">
        <f t="shared" si="130"/>
        <v>5.5</v>
      </c>
      <c r="Q1717" s="11" t="s">
        <v>8323</v>
      </c>
      <c r="R1717" s="11" t="s">
        <v>8345</v>
      </c>
      <c r="S1717" s="15">
        <f t="shared" si="131"/>
        <v>42064.217418981483</v>
      </c>
      <c r="T1717" s="15">
        <f t="shared" si="132"/>
        <v>42094.140277777777</v>
      </c>
      <c r="U1717">
        <f t="shared" si="133"/>
        <v>29.92285879629344</v>
      </c>
      <c r="V1717">
        <f t="shared" si="134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 s="10">
        <f t="shared" si="130"/>
        <v>50</v>
      </c>
      <c r="Q1718" s="11" t="s">
        <v>8323</v>
      </c>
      <c r="R1718" s="11" t="s">
        <v>8345</v>
      </c>
      <c r="S1718" s="15">
        <f t="shared" si="131"/>
        <v>42673.577534722222</v>
      </c>
      <c r="T1718" s="15">
        <f t="shared" si="132"/>
        <v>42713.619201388887</v>
      </c>
      <c r="U1718">
        <f t="shared" si="133"/>
        <v>40.041666666664241</v>
      </c>
      <c r="V1718">
        <f t="shared" si="134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 s="10">
        <f t="shared" si="130"/>
        <v>34.020000000000003</v>
      </c>
      <c r="Q1719" s="11" t="s">
        <v>8323</v>
      </c>
      <c r="R1719" s="11" t="s">
        <v>8345</v>
      </c>
      <c r="S1719" s="15">
        <f t="shared" si="131"/>
        <v>42460.98192129629</v>
      </c>
      <c r="T1719" s="15">
        <f t="shared" si="132"/>
        <v>42481.166666666672</v>
      </c>
      <c r="U1719">
        <f t="shared" si="133"/>
        <v>20.184745370381279</v>
      </c>
      <c r="V1719">
        <f t="shared" si="134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 s="10">
        <f t="shared" si="130"/>
        <v>37.5</v>
      </c>
      <c r="Q1720" s="11" t="s">
        <v>8323</v>
      </c>
      <c r="R1720" s="11" t="s">
        <v>8345</v>
      </c>
      <c r="S1720" s="15">
        <f t="shared" si="131"/>
        <v>42460.610520833332</v>
      </c>
      <c r="T1720" s="15">
        <f t="shared" si="132"/>
        <v>42504.207638888889</v>
      </c>
      <c r="U1720">
        <f t="shared" si="133"/>
        <v>43.597118055557075</v>
      </c>
      <c r="V1720">
        <f t="shared" si="134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 s="10">
        <f t="shared" si="130"/>
        <v>11.67</v>
      </c>
      <c r="Q1721" s="11" t="s">
        <v>8323</v>
      </c>
      <c r="R1721" s="11" t="s">
        <v>8345</v>
      </c>
      <c r="S1721" s="15">
        <f t="shared" si="131"/>
        <v>41869.534618055557</v>
      </c>
      <c r="T1721" s="15">
        <f t="shared" si="132"/>
        <v>41899.534618055557</v>
      </c>
      <c r="U1721">
        <f t="shared" si="133"/>
        <v>30</v>
      </c>
      <c r="V1721">
        <f t="shared" si="134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 s="10">
        <f t="shared" si="130"/>
        <v>28.13</v>
      </c>
      <c r="Q1722" s="11" t="s">
        <v>8323</v>
      </c>
      <c r="R1722" s="11" t="s">
        <v>8345</v>
      </c>
      <c r="S1722" s="15">
        <f t="shared" si="131"/>
        <v>41922.783229166671</v>
      </c>
      <c r="T1722" s="15">
        <f t="shared" si="132"/>
        <v>41952.824895833335</v>
      </c>
      <c r="U1722">
        <f t="shared" si="133"/>
        <v>30.041666666664241</v>
      </c>
      <c r="V1722">
        <f t="shared" si="134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 s="10">
        <f t="shared" si="130"/>
        <v>0</v>
      </c>
      <c r="Q1723" s="11" t="s">
        <v>8323</v>
      </c>
      <c r="R1723" s="11" t="s">
        <v>8345</v>
      </c>
      <c r="S1723" s="15">
        <f t="shared" si="131"/>
        <v>42319.461377314816</v>
      </c>
      <c r="T1723" s="15">
        <f t="shared" si="132"/>
        <v>42349.461377314816</v>
      </c>
      <c r="U1723">
        <f t="shared" si="133"/>
        <v>30</v>
      </c>
      <c r="V1723">
        <f t="shared" si="134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 s="10">
        <f t="shared" si="130"/>
        <v>1</v>
      </c>
      <c r="Q1724" s="11" t="s">
        <v>8323</v>
      </c>
      <c r="R1724" s="11" t="s">
        <v>8345</v>
      </c>
      <c r="S1724" s="15">
        <f t="shared" si="131"/>
        <v>42425.960983796293</v>
      </c>
      <c r="T1724" s="15">
        <f t="shared" si="132"/>
        <v>42463.006944444445</v>
      </c>
      <c r="U1724">
        <f t="shared" si="133"/>
        <v>37.045960648152686</v>
      </c>
      <c r="V1724">
        <f t="shared" si="134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 s="10">
        <f t="shared" si="130"/>
        <v>216.67</v>
      </c>
      <c r="Q1725" s="11" t="s">
        <v>8323</v>
      </c>
      <c r="R1725" s="11" t="s">
        <v>8345</v>
      </c>
      <c r="S1725" s="15">
        <f t="shared" si="131"/>
        <v>42129.82540509259</v>
      </c>
      <c r="T1725" s="15">
        <f t="shared" si="132"/>
        <v>42186.25</v>
      </c>
      <c r="U1725">
        <f t="shared" si="133"/>
        <v>56.42459490741021</v>
      </c>
      <c r="V1725">
        <f t="shared" si="134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 s="10">
        <f t="shared" si="130"/>
        <v>8.75</v>
      </c>
      <c r="Q1726" s="11" t="s">
        <v>8323</v>
      </c>
      <c r="R1726" s="11" t="s">
        <v>8345</v>
      </c>
      <c r="S1726" s="15">
        <f t="shared" si="131"/>
        <v>41912.932430555556</v>
      </c>
      <c r="T1726" s="15">
        <f t="shared" si="132"/>
        <v>41942.932430555556</v>
      </c>
      <c r="U1726">
        <f t="shared" si="133"/>
        <v>30</v>
      </c>
      <c r="V1726">
        <f t="shared" si="134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 s="10">
        <f t="shared" si="130"/>
        <v>62.22</v>
      </c>
      <c r="Q1727" s="11" t="s">
        <v>8323</v>
      </c>
      <c r="R1727" s="11" t="s">
        <v>8345</v>
      </c>
      <c r="S1727" s="15">
        <f t="shared" si="131"/>
        <v>41845.968159722222</v>
      </c>
      <c r="T1727" s="15">
        <f t="shared" si="132"/>
        <v>41875.968159722222</v>
      </c>
      <c r="U1727">
        <f t="shared" si="133"/>
        <v>30</v>
      </c>
      <c r="V1727">
        <f t="shared" si="134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 s="10">
        <f t="shared" si="130"/>
        <v>137.25</v>
      </c>
      <c r="Q1728" s="11" t="s">
        <v>8323</v>
      </c>
      <c r="R1728" s="11" t="s">
        <v>8345</v>
      </c>
      <c r="S1728" s="15">
        <f t="shared" si="131"/>
        <v>41788.919722222221</v>
      </c>
      <c r="T1728" s="15">
        <f t="shared" si="132"/>
        <v>41817.919722222221</v>
      </c>
      <c r="U1728">
        <f t="shared" si="133"/>
        <v>29</v>
      </c>
      <c r="V1728">
        <f t="shared" si="134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 s="10">
        <f t="shared" si="130"/>
        <v>1</v>
      </c>
      <c r="Q1729" s="11" t="s">
        <v>8323</v>
      </c>
      <c r="R1729" s="11" t="s">
        <v>8345</v>
      </c>
      <c r="S1729" s="15">
        <f t="shared" si="131"/>
        <v>42044.927974537044</v>
      </c>
      <c r="T1729" s="15">
        <f t="shared" si="132"/>
        <v>42099.458333333328</v>
      </c>
      <c r="U1729">
        <f t="shared" si="133"/>
        <v>54.530358796284418</v>
      </c>
      <c r="V1729">
        <f t="shared" si="134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 s="10">
        <f t="shared" si="130"/>
        <v>122.14</v>
      </c>
      <c r="Q1730" s="11" t="s">
        <v>8323</v>
      </c>
      <c r="R1730" s="11" t="s">
        <v>8345</v>
      </c>
      <c r="S1730" s="15">
        <f t="shared" si="131"/>
        <v>42268.625856481478</v>
      </c>
      <c r="T1730" s="15">
        <f t="shared" si="132"/>
        <v>42298.625856481478</v>
      </c>
      <c r="U1730">
        <f t="shared" si="133"/>
        <v>30</v>
      </c>
      <c r="V1730">
        <f t="shared" si="134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 s="10">
        <f t="shared" ref="P1731:P1794" si="135">IFERROR(ROUND(E1731/L1731,2),0)</f>
        <v>0</v>
      </c>
      <c r="Q1731" s="11" t="s">
        <v>8323</v>
      </c>
      <c r="R1731" s="11" t="s">
        <v>8345</v>
      </c>
      <c r="S1731" s="15">
        <f t="shared" ref="S1731:S1794" si="136">(((J1731/60)/60)/24)+DATE(1970,1,1)</f>
        <v>42471.052152777775</v>
      </c>
      <c r="T1731" s="15">
        <f t="shared" ref="T1731:T1794" si="137">(((I1731/60)/60)/24)+DATE(1970,1,1)</f>
        <v>42531.052152777775</v>
      </c>
      <c r="U1731">
        <f t="shared" ref="U1731:U1794" si="138">T1731-S1731</f>
        <v>60</v>
      </c>
      <c r="V1731">
        <f t="shared" ref="V1731:V1794" si="139">YEAR((((J1731/60)/60)/24)+DATE(1970,1,1))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 s="10">
        <f t="shared" si="135"/>
        <v>0</v>
      </c>
      <c r="Q1732" s="11" t="s">
        <v>8323</v>
      </c>
      <c r="R1732" s="11" t="s">
        <v>8345</v>
      </c>
      <c r="S1732" s="15">
        <f t="shared" si="136"/>
        <v>42272.087766203709</v>
      </c>
      <c r="T1732" s="15">
        <f t="shared" si="137"/>
        <v>42302.087766203709</v>
      </c>
      <c r="U1732">
        <f t="shared" si="138"/>
        <v>30</v>
      </c>
      <c r="V1732">
        <f t="shared" si="139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 s="10">
        <f t="shared" si="135"/>
        <v>0</v>
      </c>
      <c r="Q1733" s="11" t="s">
        <v>8323</v>
      </c>
      <c r="R1733" s="11" t="s">
        <v>8345</v>
      </c>
      <c r="S1733" s="15">
        <f t="shared" si="136"/>
        <v>42152.906851851847</v>
      </c>
      <c r="T1733" s="15">
        <f t="shared" si="137"/>
        <v>42166.625</v>
      </c>
      <c r="U1733">
        <f t="shared" si="138"/>
        <v>13.718148148152977</v>
      </c>
      <c r="V1733">
        <f t="shared" si="139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 s="10">
        <f t="shared" si="135"/>
        <v>0</v>
      </c>
      <c r="Q1734" s="11" t="s">
        <v>8323</v>
      </c>
      <c r="R1734" s="11" t="s">
        <v>8345</v>
      </c>
      <c r="S1734" s="15">
        <f t="shared" si="136"/>
        <v>42325.683807870373</v>
      </c>
      <c r="T1734" s="15">
        <f t="shared" si="137"/>
        <v>42385.208333333328</v>
      </c>
      <c r="U1734">
        <f t="shared" si="138"/>
        <v>59.524525462955353</v>
      </c>
      <c r="V1734">
        <f t="shared" si="139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 s="10">
        <f t="shared" si="135"/>
        <v>0</v>
      </c>
      <c r="Q1735" s="11" t="s">
        <v>8323</v>
      </c>
      <c r="R1735" s="11" t="s">
        <v>8345</v>
      </c>
      <c r="S1735" s="15">
        <f t="shared" si="136"/>
        <v>42614.675625000003</v>
      </c>
      <c r="T1735" s="15">
        <f t="shared" si="137"/>
        <v>42626.895833333328</v>
      </c>
      <c r="U1735">
        <f t="shared" si="138"/>
        <v>12.22020833332499</v>
      </c>
      <c r="V1735">
        <f t="shared" si="139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 s="10">
        <f t="shared" si="135"/>
        <v>1</v>
      </c>
      <c r="Q1736" s="11" t="s">
        <v>8323</v>
      </c>
      <c r="R1736" s="11" t="s">
        <v>8345</v>
      </c>
      <c r="S1736" s="15">
        <f t="shared" si="136"/>
        <v>42102.036527777775</v>
      </c>
      <c r="T1736" s="15">
        <f t="shared" si="137"/>
        <v>42132.036527777775</v>
      </c>
      <c r="U1736">
        <f t="shared" si="138"/>
        <v>30</v>
      </c>
      <c r="V1736">
        <f t="shared" si="139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 s="10">
        <f t="shared" si="135"/>
        <v>55</v>
      </c>
      <c r="Q1737" s="11" t="s">
        <v>8323</v>
      </c>
      <c r="R1737" s="11" t="s">
        <v>8345</v>
      </c>
      <c r="S1737" s="15">
        <f t="shared" si="136"/>
        <v>42559.814178240747</v>
      </c>
      <c r="T1737" s="15">
        <f t="shared" si="137"/>
        <v>42589.814178240747</v>
      </c>
      <c r="U1737">
        <f t="shared" si="138"/>
        <v>30</v>
      </c>
      <c r="V1737">
        <f t="shared" si="139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 s="10">
        <f t="shared" si="135"/>
        <v>22</v>
      </c>
      <c r="Q1738" s="11" t="s">
        <v>8323</v>
      </c>
      <c r="R1738" s="11" t="s">
        <v>8345</v>
      </c>
      <c r="S1738" s="15">
        <f t="shared" si="136"/>
        <v>42286.861493055556</v>
      </c>
      <c r="T1738" s="15">
        <f t="shared" si="137"/>
        <v>42316.90315972222</v>
      </c>
      <c r="U1738">
        <f t="shared" si="138"/>
        <v>30.041666666664241</v>
      </c>
      <c r="V1738">
        <f t="shared" si="139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 s="10">
        <f t="shared" si="135"/>
        <v>56.67</v>
      </c>
      <c r="Q1739" s="11" t="s">
        <v>8323</v>
      </c>
      <c r="R1739" s="11" t="s">
        <v>8345</v>
      </c>
      <c r="S1739" s="15">
        <f t="shared" si="136"/>
        <v>42175.948981481488</v>
      </c>
      <c r="T1739" s="15">
        <f t="shared" si="137"/>
        <v>42205.948981481488</v>
      </c>
      <c r="U1739">
        <f t="shared" si="138"/>
        <v>30</v>
      </c>
      <c r="V1739">
        <f t="shared" si="139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 s="10">
        <f t="shared" si="135"/>
        <v>20</v>
      </c>
      <c r="Q1740" s="11" t="s">
        <v>8323</v>
      </c>
      <c r="R1740" s="11" t="s">
        <v>8345</v>
      </c>
      <c r="S1740" s="15">
        <f t="shared" si="136"/>
        <v>41884.874328703707</v>
      </c>
      <c r="T1740" s="15">
        <f t="shared" si="137"/>
        <v>41914.874328703707</v>
      </c>
      <c r="U1740">
        <f t="shared" si="138"/>
        <v>30</v>
      </c>
      <c r="V1740">
        <f t="shared" si="139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 s="10">
        <f t="shared" si="135"/>
        <v>1</v>
      </c>
      <c r="Q1741" s="11" t="s">
        <v>8323</v>
      </c>
      <c r="R1741" s="11" t="s">
        <v>8345</v>
      </c>
      <c r="S1741" s="15">
        <f t="shared" si="136"/>
        <v>42435.874212962968</v>
      </c>
      <c r="T1741" s="15">
        <f t="shared" si="137"/>
        <v>42494.832546296297</v>
      </c>
      <c r="U1741">
        <f t="shared" si="138"/>
        <v>58.958333333328483</v>
      </c>
      <c r="V1741">
        <f t="shared" si="139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 s="10">
        <f t="shared" si="135"/>
        <v>0</v>
      </c>
      <c r="Q1742" s="11" t="s">
        <v>8323</v>
      </c>
      <c r="R1742" s="11" t="s">
        <v>8345</v>
      </c>
      <c r="S1742" s="15">
        <f t="shared" si="136"/>
        <v>42171.817384259266</v>
      </c>
      <c r="T1742" s="15">
        <f t="shared" si="137"/>
        <v>42201.817384259266</v>
      </c>
      <c r="U1742">
        <f t="shared" si="138"/>
        <v>30</v>
      </c>
      <c r="V1742">
        <f t="shared" si="139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 s="10">
        <f t="shared" si="135"/>
        <v>25.58</v>
      </c>
      <c r="Q1743" s="11" t="s">
        <v>8336</v>
      </c>
      <c r="R1743" s="11" t="s">
        <v>8337</v>
      </c>
      <c r="S1743" s="15">
        <f t="shared" si="136"/>
        <v>42120.628136574072</v>
      </c>
      <c r="T1743" s="15">
        <f t="shared" si="137"/>
        <v>42165.628136574072</v>
      </c>
      <c r="U1743">
        <f t="shared" si="138"/>
        <v>45</v>
      </c>
      <c r="V1743">
        <f t="shared" si="139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 s="10">
        <f t="shared" si="135"/>
        <v>63.97</v>
      </c>
      <c r="Q1744" s="11" t="s">
        <v>8336</v>
      </c>
      <c r="R1744" s="11" t="s">
        <v>8337</v>
      </c>
      <c r="S1744" s="15">
        <f t="shared" si="136"/>
        <v>42710.876967592587</v>
      </c>
      <c r="T1744" s="15">
        <f t="shared" si="137"/>
        <v>42742.875</v>
      </c>
      <c r="U1744">
        <f t="shared" si="138"/>
        <v>31.99803240741312</v>
      </c>
      <c r="V1744">
        <f t="shared" si="139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 s="10">
        <f t="shared" si="135"/>
        <v>89.93</v>
      </c>
      <c r="Q1745" s="11" t="s">
        <v>8336</v>
      </c>
      <c r="R1745" s="11" t="s">
        <v>8337</v>
      </c>
      <c r="S1745" s="15">
        <f t="shared" si="136"/>
        <v>42586.925636574073</v>
      </c>
      <c r="T1745" s="15">
        <f t="shared" si="137"/>
        <v>42609.165972222225</v>
      </c>
      <c r="U1745">
        <f t="shared" si="138"/>
        <v>22.240335648151813</v>
      </c>
      <c r="V1745">
        <f t="shared" si="139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 s="10">
        <f t="shared" si="135"/>
        <v>93.07</v>
      </c>
      <c r="Q1746" s="11" t="s">
        <v>8336</v>
      </c>
      <c r="R1746" s="11" t="s">
        <v>8337</v>
      </c>
      <c r="S1746" s="15">
        <f t="shared" si="136"/>
        <v>42026.605057870373</v>
      </c>
      <c r="T1746" s="15">
        <f t="shared" si="137"/>
        <v>42071.563391203701</v>
      </c>
      <c r="U1746">
        <f t="shared" si="138"/>
        <v>44.958333333328483</v>
      </c>
      <c r="V1746">
        <f t="shared" si="139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 s="10">
        <f t="shared" si="135"/>
        <v>89.67</v>
      </c>
      <c r="Q1747" s="11" t="s">
        <v>8336</v>
      </c>
      <c r="R1747" s="11" t="s">
        <v>8337</v>
      </c>
      <c r="S1747" s="15">
        <f t="shared" si="136"/>
        <v>42690.259699074071</v>
      </c>
      <c r="T1747" s="15">
        <f t="shared" si="137"/>
        <v>42726.083333333328</v>
      </c>
      <c r="U1747">
        <f t="shared" si="138"/>
        <v>35.823634259257233</v>
      </c>
      <c r="V1747">
        <f t="shared" si="139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 s="10">
        <f t="shared" si="135"/>
        <v>207.62</v>
      </c>
      <c r="Q1748" s="11" t="s">
        <v>8336</v>
      </c>
      <c r="R1748" s="11" t="s">
        <v>8337</v>
      </c>
      <c r="S1748" s="15">
        <f t="shared" si="136"/>
        <v>42668.176701388889</v>
      </c>
      <c r="T1748" s="15">
        <f t="shared" si="137"/>
        <v>42698.083333333328</v>
      </c>
      <c r="U1748">
        <f t="shared" si="138"/>
        <v>29.906631944439141</v>
      </c>
      <c r="V1748">
        <f t="shared" si="139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 s="10">
        <f t="shared" si="135"/>
        <v>59.41</v>
      </c>
      <c r="Q1749" s="11" t="s">
        <v>8336</v>
      </c>
      <c r="R1749" s="11" t="s">
        <v>8337</v>
      </c>
      <c r="S1749" s="15">
        <f t="shared" si="136"/>
        <v>42292.435532407413</v>
      </c>
      <c r="T1749" s="15">
        <f t="shared" si="137"/>
        <v>42321.625</v>
      </c>
      <c r="U1749">
        <f t="shared" si="138"/>
        <v>29.18946759258688</v>
      </c>
      <c r="V1749">
        <f t="shared" si="139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 s="10">
        <f t="shared" si="135"/>
        <v>358.97</v>
      </c>
      <c r="Q1750" s="11" t="s">
        <v>8336</v>
      </c>
      <c r="R1750" s="11" t="s">
        <v>8337</v>
      </c>
      <c r="S1750" s="15">
        <f t="shared" si="136"/>
        <v>42219.950729166667</v>
      </c>
      <c r="T1750" s="15">
        <f t="shared" si="137"/>
        <v>42249.950729166667</v>
      </c>
      <c r="U1750">
        <f t="shared" si="138"/>
        <v>30</v>
      </c>
      <c r="V1750">
        <f t="shared" si="139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 s="10">
        <f t="shared" si="135"/>
        <v>94.74</v>
      </c>
      <c r="Q1751" s="11" t="s">
        <v>8336</v>
      </c>
      <c r="R1751" s="11" t="s">
        <v>8337</v>
      </c>
      <c r="S1751" s="15">
        <f t="shared" si="136"/>
        <v>42758.975937499999</v>
      </c>
      <c r="T1751" s="15">
        <f t="shared" si="137"/>
        <v>42795.791666666672</v>
      </c>
      <c r="U1751">
        <f t="shared" si="138"/>
        <v>36.815729166672099</v>
      </c>
      <c r="V1751">
        <f t="shared" si="139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 s="10">
        <f t="shared" si="135"/>
        <v>80.650000000000006</v>
      </c>
      <c r="Q1752" s="11" t="s">
        <v>8336</v>
      </c>
      <c r="R1752" s="11" t="s">
        <v>8337</v>
      </c>
      <c r="S1752" s="15">
        <f t="shared" si="136"/>
        <v>42454.836851851855</v>
      </c>
      <c r="T1752" s="15">
        <f t="shared" si="137"/>
        <v>42479.836851851855</v>
      </c>
      <c r="U1752">
        <f t="shared" si="138"/>
        <v>25</v>
      </c>
      <c r="V1752">
        <f t="shared" si="139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 s="10">
        <f t="shared" si="135"/>
        <v>168.69</v>
      </c>
      <c r="Q1753" s="11" t="s">
        <v>8336</v>
      </c>
      <c r="R1753" s="11" t="s">
        <v>8337</v>
      </c>
      <c r="S1753" s="15">
        <f t="shared" si="136"/>
        <v>42052.7815162037</v>
      </c>
      <c r="T1753" s="15">
        <f t="shared" si="137"/>
        <v>42082.739849537036</v>
      </c>
      <c r="U1753">
        <f t="shared" si="138"/>
        <v>29.958333333335759</v>
      </c>
      <c r="V1753">
        <f t="shared" si="139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 s="10">
        <f t="shared" si="135"/>
        <v>34.69</v>
      </c>
      <c r="Q1754" s="11" t="s">
        <v>8336</v>
      </c>
      <c r="R1754" s="11" t="s">
        <v>8337</v>
      </c>
      <c r="S1754" s="15">
        <f t="shared" si="136"/>
        <v>42627.253263888888</v>
      </c>
      <c r="T1754" s="15">
        <f t="shared" si="137"/>
        <v>42657.253263888888</v>
      </c>
      <c r="U1754">
        <f t="shared" si="138"/>
        <v>30</v>
      </c>
      <c r="V1754">
        <f t="shared" si="139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 s="10">
        <f t="shared" si="135"/>
        <v>462.86</v>
      </c>
      <c r="Q1755" s="11" t="s">
        <v>8336</v>
      </c>
      <c r="R1755" s="11" t="s">
        <v>8337</v>
      </c>
      <c r="S1755" s="15">
        <f t="shared" si="136"/>
        <v>42420.74962962963</v>
      </c>
      <c r="T1755" s="15">
        <f t="shared" si="137"/>
        <v>42450.707962962959</v>
      </c>
      <c r="U1755">
        <f t="shared" si="138"/>
        <v>29.958333333328483</v>
      </c>
      <c r="V1755">
        <f t="shared" si="139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 s="10">
        <f t="shared" si="135"/>
        <v>104.39</v>
      </c>
      <c r="Q1756" s="11" t="s">
        <v>8336</v>
      </c>
      <c r="R1756" s="11" t="s">
        <v>8337</v>
      </c>
      <c r="S1756" s="15">
        <f t="shared" si="136"/>
        <v>42067.876770833333</v>
      </c>
      <c r="T1756" s="15">
        <f t="shared" si="137"/>
        <v>42097.835104166668</v>
      </c>
      <c r="U1756">
        <f t="shared" si="138"/>
        <v>29.958333333335759</v>
      </c>
      <c r="V1756">
        <f t="shared" si="139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 s="10">
        <f t="shared" si="135"/>
        <v>7.5</v>
      </c>
      <c r="Q1757" s="11" t="s">
        <v>8336</v>
      </c>
      <c r="R1757" s="11" t="s">
        <v>8337</v>
      </c>
      <c r="S1757" s="15">
        <f t="shared" si="136"/>
        <v>42252.788900462961</v>
      </c>
      <c r="T1757" s="15">
        <f t="shared" si="137"/>
        <v>42282.788900462961</v>
      </c>
      <c r="U1757">
        <f t="shared" si="138"/>
        <v>30</v>
      </c>
      <c r="V1757">
        <f t="shared" si="139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 s="10">
        <f t="shared" si="135"/>
        <v>47.13</v>
      </c>
      <c r="Q1758" s="11" t="s">
        <v>8336</v>
      </c>
      <c r="R1758" s="11" t="s">
        <v>8337</v>
      </c>
      <c r="S1758" s="15">
        <f t="shared" si="136"/>
        <v>42571.167465277773</v>
      </c>
      <c r="T1758" s="15">
        <f t="shared" si="137"/>
        <v>42611.167465277773</v>
      </c>
      <c r="U1758">
        <f t="shared" si="138"/>
        <v>40</v>
      </c>
      <c r="V1758">
        <f t="shared" si="139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 s="10">
        <f t="shared" si="135"/>
        <v>414.29</v>
      </c>
      <c r="Q1759" s="11" t="s">
        <v>8336</v>
      </c>
      <c r="R1759" s="11" t="s">
        <v>8337</v>
      </c>
      <c r="S1759" s="15">
        <f t="shared" si="136"/>
        <v>42733.827349537038</v>
      </c>
      <c r="T1759" s="15">
        <f t="shared" si="137"/>
        <v>42763.811805555553</v>
      </c>
      <c r="U1759">
        <f t="shared" si="138"/>
        <v>29.98445601851563</v>
      </c>
      <c r="V1759">
        <f t="shared" si="139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 s="10">
        <f t="shared" si="135"/>
        <v>42.48</v>
      </c>
      <c r="Q1760" s="11" t="s">
        <v>8336</v>
      </c>
      <c r="R1760" s="11" t="s">
        <v>8337</v>
      </c>
      <c r="S1760" s="15">
        <f t="shared" si="136"/>
        <v>42505.955925925926</v>
      </c>
      <c r="T1760" s="15">
        <f t="shared" si="137"/>
        <v>42565.955925925926</v>
      </c>
      <c r="U1760">
        <f t="shared" si="138"/>
        <v>60</v>
      </c>
      <c r="V1760">
        <f t="shared" si="139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 s="10">
        <f t="shared" si="135"/>
        <v>108.78</v>
      </c>
      <c r="Q1761" s="11" t="s">
        <v>8336</v>
      </c>
      <c r="R1761" s="11" t="s">
        <v>8337</v>
      </c>
      <c r="S1761" s="15">
        <f t="shared" si="136"/>
        <v>42068.829039351855</v>
      </c>
      <c r="T1761" s="15">
        <f t="shared" si="137"/>
        <v>42088.787372685183</v>
      </c>
      <c r="U1761">
        <f t="shared" si="138"/>
        <v>19.958333333328483</v>
      </c>
      <c r="V1761">
        <f t="shared" si="139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 s="10">
        <f t="shared" si="135"/>
        <v>81.099999999999994</v>
      </c>
      <c r="Q1762" s="11" t="s">
        <v>8336</v>
      </c>
      <c r="R1762" s="11" t="s">
        <v>8337</v>
      </c>
      <c r="S1762" s="15">
        <f t="shared" si="136"/>
        <v>42405.67260416667</v>
      </c>
      <c r="T1762" s="15">
        <f t="shared" si="137"/>
        <v>42425.67260416667</v>
      </c>
      <c r="U1762">
        <f t="shared" si="138"/>
        <v>20</v>
      </c>
      <c r="V1762">
        <f t="shared" si="139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 s="10">
        <f t="shared" si="135"/>
        <v>51.67</v>
      </c>
      <c r="Q1763" s="11" t="s">
        <v>8336</v>
      </c>
      <c r="R1763" s="11" t="s">
        <v>8337</v>
      </c>
      <c r="S1763" s="15">
        <f t="shared" si="136"/>
        <v>42209.567824074074</v>
      </c>
      <c r="T1763" s="15">
        <f t="shared" si="137"/>
        <v>42259.567824074074</v>
      </c>
      <c r="U1763">
        <f t="shared" si="138"/>
        <v>50</v>
      </c>
      <c r="V1763">
        <f t="shared" si="139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 s="10">
        <f t="shared" si="135"/>
        <v>35.4</v>
      </c>
      <c r="Q1764" s="11" t="s">
        <v>8336</v>
      </c>
      <c r="R1764" s="11" t="s">
        <v>8337</v>
      </c>
      <c r="S1764" s="15">
        <f t="shared" si="136"/>
        <v>42410.982002314813</v>
      </c>
      <c r="T1764" s="15">
        <f t="shared" si="137"/>
        <v>42440.982002314813</v>
      </c>
      <c r="U1764">
        <f t="shared" si="138"/>
        <v>30</v>
      </c>
      <c r="V1764">
        <f t="shared" si="139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 s="10">
        <f t="shared" si="135"/>
        <v>103.64</v>
      </c>
      <c r="Q1765" s="11" t="s">
        <v>8336</v>
      </c>
      <c r="R1765" s="11" t="s">
        <v>8337</v>
      </c>
      <c r="S1765" s="15">
        <f t="shared" si="136"/>
        <v>42636.868518518517</v>
      </c>
      <c r="T1765" s="15">
        <f t="shared" si="137"/>
        <v>42666.868518518517</v>
      </c>
      <c r="U1765">
        <f t="shared" si="138"/>
        <v>30</v>
      </c>
      <c r="V1765">
        <f t="shared" si="139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 s="10">
        <f t="shared" si="135"/>
        <v>55.28</v>
      </c>
      <c r="Q1766" s="11" t="s">
        <v>8336</v>
      </c>
      <c r="R1766" s="11" t="s">
        <v>8337</v>
      </c>
      <c r="S1766" s="15">
        <f t="shared" si="136"/>
        <v>41825.485868055555</v>
      </c>
      <c r="T1766" s="15">
        <f t="shared" si="137"/>
        <v>41854.485868055555</v>
      </c>
      <c r="U1766">
        <f t="shared" si="138"/>
        <v>29</v>
      </c>
      <c r="V1766">
        <f t="shared" si="139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 s="10">
        <f t="shared" si="135"/>
        <v>72.17</v>
      </c>
      <c r="Q1767" s="11" t="s">
        <v>8336</v>
      </c>
      <c r="R1767" s="11" t="s">
        <v>8337</v>
      </c>
      <c r="S1767" s="15">
        <f t="shared" si="136"/>
        <v>41834.980462962965</v>
      </c>
      <c r="T1767" s="15">
        <f t="shared" si="137"/>
        <v>41864.980462962965</v>
      </c>
      <c r="U1767">
        <f t="shared" si="138"/>
        <v>30</v>
      </c>
      <c r="V1767">
        <f t="shared" si="139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 s="10">
        <f t="shared" si="135"/>
        <v>0</v>
      </c>
      <c r="Q1768" s="11" t="s">
        <v>8336</v>
      </c>
      <c r="R1768" s="11" t="s">
        <v>8337</v>
      </c>
      <c r="S1768" s="15">
        <f t="shared" si="136"/>
        <v>41855.859814814816</v>
      </c>
      <c r="T1768" s="15">
        <f t="shared" si="137"/>
        <v>41876.859814814816</v>
      </c>
      <c r="U1768">
        <f t="shared" si="138"/>
        <v>21</v>
      </c>
      <c r="V1768">
        <f t="shared" si="139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 s="10">
        <f t="shared" si="135"/>
        <v>58.62</v>
      </c>
      <c r="Q1769" s="11" t="s">
        <v>8336</v>
      </c>
      <c r="R1769" s="11" t="s">
        <v>8337</v>
      </c>
      <c r="S1769" s="15">
        <f t="shared" si="136"/>
        <v>41824.658379629633</v>
      </c>
      <c r="T1769" s="15">
        <f t="shared" si="137"/>
        <v>41854.658379629633</v>
      </c>
      <c r="U1769">
        <f t="shared" si="138"/>
        <v>30</v>
      </c>
      <c r="V1769">
        <f t="shared" si="139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 s="10">
        <f t="shared" si="135"/>
        <v>12.47</v>
      </c>
      <c r="Q1770" s="11" t="s">
        <v>8336</v>
      </c>
      <c r="R1770" s="11" t="s">
        <v>8337</v>
      </c>
      <c r="S1770" s="15">
        <f t="shared" si="136"/>
        <v>41849.560694444444</v>
      </c>
      <c r="T1770" s="15">
        <f t="shared" si="137"/>
        <v>41909.560694444444</v>
      </c>
      <c r="U1770">
        <f t="shared" si="138"/>
        <v>60</v>
      </c>
      <c r="V1770">
        <f t="shared" si="139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 s="10">
        <f t="shared" si="135"/>
        <v>49.14</v>
      </c>
      <c r="Q1771" s="11" t="s">
        <v>8336</v>
      </c>
      <c r="R1771" s="11" t="s">
        <v>8337</v>
      </c>
      <c r="S1771" s="15">
        <f t="shared" si="136"/>
        <v>41987.818969907406</v>
      </c>
      <c r="T1771" s="15">
        <f t="shared" si="137"/>
        <v>42017.818969907406</v>
      </c>
      <c r="U1771">
        <f t="shared" si="138"/>
        <v>30</v>
      </c>
      <c r="V1771">
        <f t="shared" si="139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 s="10">
        <f t="shared" si="135"/>
        <v>150.5</v>
      </c>
      <c r="Q1772" s="11" t="s">
        <v>8336</v>
      </c>
      <c r="R1772" s="11" t="s">
        <v>8337</v>
      </c>
      <c r="S1772" s="15">
        <f t="shared" si="136"/>
        <v>41891.780023148152</v>
      </c>
      <c r="T1772" s="15">
        <f t="shared" si="137"/>
        <v>41926.780023148152</v>
      </c>
      <c r="U1772">
        <f t="shared" si="138"/>
        <v>35</v>
      </c>
      <c r="V1772">
        <f t="shared" si="139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 s="10">
        <f t="shared" si="135"/>
        <v>35.799999999999997</v>
      </c>
      <c r="Q1773" s="11" t="s">
        <v>8336</v>
      </c>
      <c r="R1773" s="11" t="s">
        <v>8337</v>
      </c>
      <c r="S1773" s="15">
        <f t="shared" si="136"/>
        <v>41905.979629629634</v>
      </c>
      <c r="T1773" s="15">
        <f t="shared" si="137"/>
        <v>41935.979629629634</v>
      </c>
      <c r="U1773">
        <f t="shared" si="138"/>
        <v>30</v>
      </c>
      <c r="V1773">
        <f t="shared" si="139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 s="10">
        <f t="shared" si="135"/>
        <v>45.16</v>
      </c>
      <c r="Q1774" s="11" t="s">
        <v>8336</v>
      </c>
      <c r="R1774" s="11" t="s">
        <v>8337</v>
      </c>
      <c r="S1774" s="15">
        <f t="shared" si="136"/>
        <v>41766.718009259261</v>
      </c>
      <c r="T1774" s="15">
        <f t="shared" si="137"/>
        <v>41826.718009259261</v>
      </c>
      <c r="U1774">
        <f t="shared" si="138"/>
        <v>60</v>
      </c>
      <c r="V1774">
        <f t="shared" si="139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 s="10">
        <f t="shared" si="135"/>
        <v>98.79</v>
      </c>
      <c r="Q1775" s="11" t="s">
        <v>8336</v>
      </c>
      <c r="R1775" s="11" t="s">
        <v>8337</v>
      </c>
      <c r="S1775" s="15">
        <f t="shared" si="136"/>
        <v>41978.760393518518</v>
      </c>
      <c r="T1775" s="15">
        <f t="shared" si="137"/>
        <v>42023.760393518518</v>
      </c>
      <c r="U1775">
        <f t="shared" si="138"/>
        <v>45</v>
      </c>
      <c r="V1775">
        <f t="shared" si="139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 s="10">
        <f t="shared" si="135"/>
        <v>88.31</v>
      </c>
      <c r="Q1776" s="11" t="s">
        <v>8336</v>
      </c>
      <c r="R1776" s="11" t="s">
        <v>8337</v>
      </c>
      <c r="S1776" s="15">
        <f t="shared" si="136"/>
        <v>41930.218657407408</v>
      </c>
      <c r="T1776" s="15">
        <f t="shared" si="137"/>
        <v>41972.624305555553</v>
      </c>
      <c r="U1776">
        <f t="shared" si="138"/>
        <v>42.405648148145701</v>
      </c>
      <c r="V1776">
        <f t="shared" si="139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 s="10">
        <f t="shared" si="135"/>
        <v>170.63</v>
      </c>
      <c r="Q1777" s="11" t="s">
        <v>8336</v>
      </c>
      <c r="R1777" s="11" t="s">
        <v>8337</v>
      </c>
      <c r="S1777" s="15">
        <f t="shared" si="136"/>
        <v>41891.976388888892</v>
      </c>
      <c r="T1777" s="15">
        <f t="shared" si="137"/>
        <v>41936.976388888892</v>
      </c>
      <c r="U1777">
        <f t="shared" si="138"/>
        <v>45</v>
      </c>
      <c r="V1777">
        <f t="shared" si="139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 s="10">
        <f t="shared" si="135"/>
        <v>83.75</v>
      </c>
      <c r="Q1778" s="11" t="s">
        <v>8336</v>
      </c>
      <c r="R1778" s="11" t="s">
        <v>8337</v>
      </c>
      <c r="S1778" s="15">
        <f t="shared" si="136"/>
        <v>41905.95684027778</v>
      </c>
      <c r="T1778" s="15">
        <f t="shared" si="137"/>
        <v>41941.95684027778</v>
      </c>
      <c r="U1778">
        <f t="shared" si="138"/>
        <v>36</v>
      </c>
      <c r="V1778">
        <f t="shared" si="139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 s="10">
        <f t="shared" si="135"/>
        <v>65.099999999999994</v>
      </c>
      <c r="Q1779" s="11" t="s">
        <v>8336</v>
      </c>
      <c r="R1779" s="11" t="s">
        <v>8337</v>
      </c>
      <c r="S1779" s="15">
        <f t="shared" si="136"/>
        <v>42025.357094907406</v>
      </c>
      <c r="T1779" s="15">
        <f t="shared" si="137"/>
        <v>42055.357094907406</v>
      </c>
      <c r="U1779">
        <f t="shared" si="138"/>
        <v>30</v>
      </c>
      <c r="V1779">
        <f t="shared" si="139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 s="10">
        <f t="shared" si="135"/>
        <v>66.33</v>
      </c>
      <c r="Q1780" s="11" t="s">
        <v>8336</v>
      </c>
      <c r="R1780" s="11" t="s">
        <v>8337</v>
      </c>
      <c r="S1780" s="15">
        <f t="shared" si="136"/>
        <v>42045.86336805555</v>
      </c>
      <c r="T1780" s="15">
        <f t="shared" si="137"/>
        <v>42090.821701388893</v>
      </c>
      <c r="U1780">
        <f t="shared" si="138"/>
        <v>44.958333333343035</v>
      </c>
      <c r="V1780">
        <f t="shared" si="139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 s="10">
        <f t="shared" si="135"/>
        <v>104.89</v>
      </c>
      <c r="Q1781" s="11" t="s">
        <v>8336</v>
      </c>
      <c r="R1781" s="11" t="s">
        <v>8337</v>
      </c>
      <c r="S1781" s="15">
        <f t="shared" si="136"/>
        <v>42585.691898148143</v>
      </c>
      <c r="T1781" s="15">
        <f t="shared" si="137"/>
        <v>42615.691898148143</v>
      </c>
      <c r="U1781">
        <f t="shared" si="138"/>
        <v>30</v>
      </c>
      <c r="V1781">
        <f t="shared" si="139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 s="10">
        <f t="shared" si="135"/>
        <v>78.44</v>
      </c>
      <c r="Q1782" s="11" t="s">
        <v>8336</v>
      </c>
      <c r="R1782" s="11" t="s">
        <v>8337</v>
      </c>
      <c r="S1782" s="15">
        <f t="shared" si="136"/>
        <v>42493.600810185191</v>
      </c>
      <c r="T1782" s="15">
        <f t="shared" si="137"/>
        <v>42553.600810185191</v>
      </c>
      <c r="U1782">
        <f t="shared" si="138"/>
        <v>60</v>
      </c>
      <c r="V1782">
        <f t="shared" si="139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 s="10">
        <f t="shared" si="135"/>
        <v>59.04</v>
      </c>
      <c r="Q1783" s="11" t="s">
        <v>8336</v>
      </c>
      <c r="R1783" s="11" t="s">
        <v>8337</v>
      </c>
      <c r="S1783" s="15">
        <f t="shared" si="136"/>
        <v>42597.617418981477</v>
      </c>
      <c r="T1783" s="15">
        <f t="shared" si="137"/>
        <v>42628.617418981477</v>
      </c>
      <c r="U1783">
        <f t="shared" si="138"/>
        <v>31</v>
      </c>
      <c r="V1783">
        <f t="shared" si="139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 s="10">
        <f t="shared" si="135"/>
        <v>71.34</v>
      </c>
      <c r="Q1784" s="11" t="s">
        <v>8336</v>
      </c>
      <c r="R1784" s="11" t="s">
        <v>8337</v>
      </c>
      <c r="S1784" s="15">
        <f t="shared" si="136"/>
        <v>42388.575104166666</v>
      </c>
      <c r="T1784" s="15">
        <f t="shared" si="137"/>
        <v>42421.575104166666</v>
      </c>
      <c r="U1784">
        <f t="shared" si="138"/>
        <v>33</v>
      </c>
      <c r="V1784">
        <f t="shared" si="139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 s="10">
        <f t="shared" si="135"/>
        <v>51.23</v>
      </c>
      <c r="Q1785" s="11" t="s">
        <v>8336</v>
      </c>
      <c r="R1785" s="11" t="s">
        <v>8337</v>
      </c>
      <c r="S1785" s="15">
        <f t="shared" si="136"/>
        <v>42115.949976851851</v>
      </c>
      <c r="T1785" s="15">
        <f t="shared" si="137"/>
        <v>42145.949976851851</v>
      </c>
      <c r="U1785">
        <f t="shared" si="138"/>
        <v>30</v>
      </c>
      <c r="V1785">
        <f t="shared" si="139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 s="10">
        <f t="shared" si="135"/>
        <v>60.24</v>
      </c>
      <c r="Q1786" s="11" t="s">
        <v>8336</v>
      </c>
      <c r="R1786" s="11" t="s">
        <v>8337</v>
      </c>
      <c r="S1786" s="15">
        <f t="shared" si="136"/>
        <v>42003.655555555553</v>
      </c>
      <c r="T1786" s="15">
        <f t="shared" si="137"/>
        <v>42035.142361111109</v>
      </c>
      <c r="U1786">
        <f t="shared" si="138"/>
        <v>31.486805555556202</v>
      </c>
      <c r="V1786">
        <f t="shared" si="139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 s="10">
        <f t="shared" si="135"/>
        <v>44.94</v>
      </c>
      <c r="Q1787" s="11" t="s">
        <v>8336</v>
      </c>
      <c r="R1787" s="11" t="s">
        <v>8337</v>
      </c>
      <c r="S1787" s="15">
        <f t="shared" si="136"/>
        <v>41897.134895833333</v>
      </c>
      <c r="T1787" s="15">
        <f t="shared" si="137"/>
        <v>41928</v>
      </c>
      <c r="U1787">
        <f t="shared" si="138"/>
        <v>30.865104166667152</v>
      </c>
      <c r="V1787">
        <f t="shared" si="139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 s="10">
        <f t="shared" si="135"/>
        <v>31.21</v>
      </c>
      <c r="Q1788" s="11" t="s">
        <v>8336</v>
      </c>
      <c r="R1788" s="11" t="s">
        <v>8337</v>
      </c>
      <c r="S1788" s="15">
        <f t="shared" si="136"/>
        <v>41958.550659722227</v>
      </c>
      <c r="T1788" s="15">
        <f t="shared" si="137"/>
        <v>41988.550659722227</v>
      </c>
      <c r="U1788">
        <f t="shared" si="138"/>
        <v>30</v>
      </c>
      <c r="V1788">
        <f t="shared" si="139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 s="10">
        <f t="shared" si="135"/>
        <v>63.88</v>
      </c>
      <c r="Q1789" s="11" t="s">
        <v>8336</v>
      </c>
      <c r="R1789" s="11" t="s">
        <v>8337</v>
      </c>
      <c r="S1789" s="15">
        <f t="shared" si="136"/>
        <v>42068.65552083333</v>
      </c>
      <c r="T1789" s="15">
        <f t="shared" si="137"/>
        <v>42098.613854166666</v>
      </c>
      <c r="U1789">
        <f t="shared" si="138"/>
        <v>29.958333333335759</v>
      </c>
      <c r="V1789">
        <f t="shared" si="139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 s="10">
        <f t="shared" si="135"/>
        <v>19</v>
      </c>
      <c r="Q1790" s="11" t="s">
        <v>8336</v>
      </c>
      <c r="R1790" s="11" t="s">
        <v>8337</v>
      </c>
      <c r="S1790" s="15">
        <f t="shared" si="136"/>
        <v>41913.94840277778</v>
      </c>
      <c r="T1790" s="15">
        <f t="shared" si="137"/>
        <v>41943.94840277778</v>
      </c>
      <c r="U1790">
        <f t="shared" si="138"/>
        <v>30</v>
      </c>
      <c r="V1790">
        <f t="shared" si="139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 s="10">
        <f t="shared" si="135"/>
        <v>10</v>
      </c>
      <c r="Q1791" s="11" t="s">
        <v>8336</v>
      </c>
      <c r="R1791" s="11" t="s">
        <v>8337</v>
      </c>
      <c r="S1791" s="15">
        <f t="shared" si="136"/>
        <v>41956.250034722223</v>
      </c>
      <c r="T1791" s="15">
        <f t="shared" si="137"/>
        <v>42016.250034722223</v>
      </c>
      <c r="U1791">
        <f t="shared" si="138"/>
        <v>60</v>
      </c>
      <c r="V1791">
        <f t="shared" si="139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 s="10">
        <f t="shared" si="135"/>
        <v>109.07</v>
      </c>
      <c r="Q1792" s="11" t="s">
        <v>8336</v>
      </c>
      <c r="R1792" s="11" t="s">
        <v>8337</v>
      </c>
      <c r="S1792" s="15">
        <f t="shared" si="136"/>
        <v>42010.674513888895</v>
      </c>
      <c r="T1792" s="15">
        <f t="shared" si="137"/>
        <v>42040.674513888895</v>
      </c>
      <c r="U1792">
        <f t="shared" si="138"/>
        <v>30</v>
      </c>
      <c r="V1792">
        <f t="shared" si="139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 s="10">
        <f t="shared" si="135"/>
        <v>26.75</v>
      </c>
      <c r="Q1793" s="11" t="s">
        <v>8336</v>
      </c>
      <c r="R1793" s="11" t="s">
        <v>8337</v>
      </c>
      <c r="S1793" s="15">
        <f t="shared" si="136"/>
        <v>41973.740335648152</v>
      </c>
      <c r="T1793" s="15">
        <f t="shared" si="137"/>
        <v>42033.740335648152</v>
      </c>
      <c r="U1793">
        <f t="shared" si="138"/>
        <v>60</v>
      </c>
      <c r="V1793">
        <f t="shared" si="139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 s="10">
        <f t="shared" si="135"/>
        <v>109.94</v>
      </c>
      <c r="Q1794" s="11" t="s">
        <v>8336</v>
      </c>
      <c r="R1794" s="11" t="s">
        <v>8337</v>
      </c>
      <c r="S1794" s="15">
        <f t="shared" si="136"/>
        <v>42189.031041666662</v>
      </c>
      <c r="T1794" s="15">
        <f t="shared" si="137"/>
        <v>42226.290972222225</v>
      </c>
      <c r="U1794">
        <f t="shared" si="138"/>
        <v>37.259930555563187</v>
      </c>
      <c r="V1794">
        <f t="shared" si="139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 s="10">
        <f t="shared" ref="P1795:P1858" si="140">IFERROR(ROUND(E1795/L1795,2),0)</f>
        <v>20</v>
      </c>
      <c r="Q1795" s="11" t="s">
        <v>8336</v>
      </c>
      <c r="R1795" s="11" t="s">
        <v>8337</v>
      </c>
      <c r="S1795" s="15">
        <f t="shared" ref="S1795:S1858" si="141">(((J1795/60)/60)/24)+DATE(1970,1,1)</f>
        <v>41940.89166666667</v>
      </c>
      <c r="T1795" s="15">
        <f t="shared" ref="T1795:T1858" si="142">(((I1795/60)/60)/24)+DATE(1970,1,1)</f>
        <v>41970.933333333334</v>
      </c>
      <c r="U1795">
        <f t="shared" ref="U1795:U1858" si="143">T1795-S1795</f>
        <v>30.041666666664241</v>
      </c>
      <c r="V1795">
        <f t="shared" ref="V1795:V1858" si="144">YEAR((((J1795/60)/60)/24)+DATE(1970,1,1))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 s="10">
        <f t="shared" si="140"/>
        <v>55.39</v>
      </c>
      <c r="Q1796" s="11" t="s">
        <v>8336</v>
      </c>
      <c r="R1796" s="11" t="s">
        <v>8337</v>
      </c>
      <c r="S1796" s="15">
        <f t="shared" si="141"/>
        <v>42011.551180555558</v>
      </c>
      <c r="T1796" s="15">
        <f t="shared" si="142"/>
        <v>42046.551180555558</v>
      </c>
      <c r="U1796">
        <f t="shared" si="143"/>
        <v>35</v>
      </c>
      <c r="V1796">
        <f t="shared" si="144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 s="10">
        <f t="shared" si="140"/>
        <v>133.9</v>
      </c>
      <c r="Q1797" s="11" t="s">
        <v>8336</v>
      </c>
      <c r="R1797" s="11" t="s">
        <v>8337</v>
      </c>
      <c r="S1797" s="15">
        <f t="shared" si="141"/>
        <v>42628.288668981477</v>
      </c>
      <c r="T1797" s="15">
        <f t="shared" si="142"/>
        <v>42657.666666666672</v>
      </c>
      <c r="U1797">
        <f t="shared" si="143"/>
        <v>29.377997685194714</v>
      </c>
      <c r="V1797">
        <f t="shared" si="144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 s="10">
        <f t="shared" si="140"/>
        <v>48.72</v>
      </c>
      <c r="Q1798" s="11" t="s">
        <v>8336</v>
      </c>
      <c r="R1798" s="11" t="s">
        <v>8337</v>
      </c>
      <c r="S1798" s="15">
        <f t="shared" si="141"/>
        <v>42515.439421296294</v>
      </c>
      <c r="T1798" s="15">
        <f t="shared" si="142"/>
        <v>42575.439421296294</v>
      </c>
      <c r="U1798">
        <f t="shared" si="143"/>
        <v>60</v>
      </c>
      <c r="V1798">
        <f t="shared" si="144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 s="10">
        <f t="shared" si="140"/>
        <v>48.25</v>
      </c>
      <c r="Q1799" s="11" t="s">
        <v>8336</v>
      </c>
      <c r="R1799" s="11" t="s">
        <v>8337</v>
      </c>
      <c r="S1799" s="15">
        <f t="shared" si="141"/>
        <v>42689.56931712963</v>
      </c>
      <c r="T1799" s="15">
        <f t="shared" si="142"/>
        <v>42719.56931712963</v>
      </c>
      <c r="U1799">
        <f t="shared" si="143"/>
        <v>30</v>
      </c>
      <c r="V1799">
        <f t="shared" si="144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 s="10">
        <f t="shared" si="140"/>
        <v>58.97</v>
      </c>
      <c r="Q1800" s="11" t="s">
        <v>8336</v>
      </c>
      <c r="R1800" s="11" t="s">
        <v>8337</v>
      </c>
      <c r="S1800" s="15">
        <f t="shared" si="141"/>
        <v>42344.32677083333</v>
      </c>
      <c r="T1800" s="15">
        <f t="shared" si="142"/>
        <v>42404.32677083333</v>
      </c>
      <c r="U1800">
        <f t="shared" si="143"/>
        <v>60</v>
      </c>
      <c r="V1800">
        <f t="shared" si="144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 s="10">
        <f t="shared" si="140"/>
        <v>11.64</v>
      </c>
      <c r="Q1801" s="11" t="s">
        <v>8336</v>
      </c>
      <c r="R1801" s="11" t="s">
        <v>8337</v>
      </c>
      <c r="S1801" s="15">
        <f t="shared" si="141"/>
        <v>41934.842685185184</v>
      </c>
      <c r="T1801" s="15">
        <f t="shared" si="142"/>
        <v>41954.884351851855</v>
      </c>
      <c r="U1801">
        <f t="shared" si="143"/>
        <v>20.041666666671517</v>
      </c>
      <c r="V1801">
        <f t="shared" si="144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 s="10">
        <f t="shared" si="140"/>
        <v>83.72</v>
      </c>
      <c r="Q1802" s="11" t="s">
        <v>8336</v>
      </c>
      <c r="R1802" s="11" t="s">
        <v>8337</v>
      </c>
      <c r="S1802" s="15">
        <f t="shared" si="141"/>
        <v>42623.606134259258</v>
      </c>
      <c r="T1802" s="15">
        <f t="shared" si="142"/>
        <v>42653.606134259258</v>
      </c>
      <c r="U1802">
        <f t="shared" si="143"/>
        <v>30</v>
      </c>
      <c r="V1802">
        <f t="shared" si="144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 s="10">
        <f t="shared" si="140"/>
        <v>63.65</v>
      </c>
      <c r="Q1803" s="11" t="s">
        <v>8336</v>
      </c>
      <c r="R1803" s="11" t="s">
        <v>8337</v>
      </c>
      <c r="S1803" s="15">
        <f t="shared" si="141"/>
        <v>42321.660509259258</v>
      </c>
      <c r="T1803" s="15">
        <f t="shared" si="142"/>
        <v>42353.506944444445</v>
      </c>
      <c r="U1803">
        <f t="shared" si="143"/>
        <v>31.846435185187147</v>
      </c>
      <c r="V1803">
        <f t="shared" si="144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 s="10">
        <f t="shared" si="140"/>
        <v>94.28</v>
      </c>
      <c r="Q1804" s="11" t="s">
        <v>8336</v>
      </c>
      <c r="R1804" s="11" t="s">
        <v>8337</v>
      </c>
      <c r="S1804" s="15">
        <f t="shared" si="141"/>
        <v>42159.47256944445</v>
      </c>
      <c r="T1804" s="15">
        <f t="shared" si="142"/>
        <v>42182.915972222225</v>
      </c>
      <c r="U1804">
        <f t="shared" si="143"/>
        <v>23.443402777775191</v>
      </c>
      <c r="V1804">
        <f t="shared" si="144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 s="10">
        <f t="shared" si="140"/>
        <v>71.87</v>
      </c>
      <c r="Q1805" s="11" t="s">
        <v>8336</v>
      </c>
      <c r="R1805" s="11" t="s">
        <v>8337</v>
      </c>
      <c r="S1805" s="15">
        <f t="shared" si="141"/>
        <v>42018.071550925932</v>
      </c>
      <c r="T1805" s="15">
        <f t="shared" si="142"/>
        <v>42049.071550925932</v>
      </c>
      <c r="U1805">
        <f t="shared" si="143"/>
        <v>31</v>
      </c>
      <c r="V1805">
        <f t="shared" si="144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 s="10">
        <f t="shared" si="140"/>
        <v>104.85</v>
      </c>
      <c r="Q1806" s="11" t="s">
        <v>8336</v>
      </c>
      <c r="R1806" s="11" t="s">
        <v>8337</v>
      </c>
      <c r="S1806" s="15">
        <f t="shared" si="141"/>
        <v>42282.678287037037</v>
      </c>
      <c r="T1806" s="15">
        <f t="shared" si="142"/>
        <v>42322.719953703709</v>
      </c>
      <c r="U1806">
        <f t="shared" si="143"/>
        <v>40.041666666671517</v>
      </c>
      <c r="V1806">
        <f t="shared" si="144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 s="10">
        <f t="shared" si="140"/>
        <v>67.14</v>
      </c>
      <c r="Q1807" s="11" t="s">
        <v>8336</v>
      </c>
      <c r="R1807" s="11" t="s">
        <v>8337</v>
      </c>
      <c r="S1807" s="15">
        <f t="shared" si="141"/>
        <v>42247.803912037038</v>
      </c>
      <c r="T1807" s="15">
        <f t="shared" si="142"/>
        <v>42279.75</v>
      </c>
      <c r="U1807">
        <f t="shared" si="143"/>
        <v>31.946087962962338</v>
      </c>
      <c r="V1807">
        <f t="shared" si="144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 s="10">
        <f t="shared" si="140"/>
        <v>73.88</v>
      </c>
      <c r="Q1808" s="11" t="s">
        <v>8336</v>
      </c>
      <c r="R1808" s="11" t="s">
        <v>8337</v>
      </c>
      <c r="S1808" s="15">
        <f t="shared" si="141"/>
        <v>41877.638298611113</v>
      </c>
      <c r="T1808" s="15">
        <f t="shared" si="142"/>
        <v>41912.638298611113</v>
      </c>
      <c r="U1808">
        <f t="shared" si="143"/>
        <v>35</v>
      </c>
      <c r="V1808">
        <f t="shared" si="144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 s="10">
        <f t="shared" si="140"/>
        <v>69.13</v>
      </c>
      <c r="Q1809" s="11" t="s">
        <v>8336</v>
      </c>
      <c r="R1809" s="11" t="s">
        <v>8337</v>
      </c>
      <c r="S1809" s="15">
        <f t="shared" si="141"/>
        <v>41880.068437499998</v>
      </c>
      <c r="T1809" s="15">
        <f t="shared" si="142"/>
        <v>41910.068437499998</v>
      </c>
      <c r="U1809">
        <f t="shared" si="143"/>
        <v>30</v>
      </c>
      <c r="V1809">
        <f t="shared" si="144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 s="10">
        <f t="shared" si="140"/>
        <v>120.77</v>
      </c>
      <c r="Q1810" s="11" t="s">
        <v>8336</v>
      </c>
      <c r="R1810" s="11" t="s">
        <v>8337</v>
      </c>
      <c r="S1810" s="15">
        <f t="shared" si="141"/>
        <v>42742.680902777778</v>
      </c>
      <c r="T1810" s="15">
        <f t="shared" si="142"/>
        <v>42777.680902777778</v>
      </c>
      <c r="U1810">
        <f t="shared" si="143"/>
        <v>35</v>
      </c>
      <c r="V1810">
        <f t="shared" si="144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 s="10">
        <f t="shared" si="140"/>
        <v>42.22</v>
      </c>
      <c r="Q1811" s="11" t="s">
        <v>8336</v>
      </c>
      <c r="R1811" s="11" t="s">
        <v>8337</v>
      </c>
      <c r="S1811" s="15">
        <f t="shared" si="141"/>
        <v>42029.907858796301</v>
      </c>
      <c r="T1811" s="15">
        <f t="shared" si="142"/>
        <v>42064.907858796301</v>
      </c>
      <c r="U1811">
        <f t="shared" si="143"/>
        <v>35</v>
      </c>
      <c r="V1811">
        <f t="shared" si="144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 s="10">
        <f t="shared" si="140"/>
        <v>7.5</v>
      </c>
      <c r="Q1812" s="11" t="s">
        <v>8336</v>
      </c>
      <c r="R1812" s="11" t="s">
        <v>8337</v>
      </c>
      <c r="S1812" s="15">
        <f t="shared" si="141"/>
        <v>41860.91002314815</v>
      </c>
      <c r="T1812" s="15">
        <f t="shared" si="142"/>
        <v>41872.91002314815</v>
      </c>
      <c r="U1812">
        <f t="shared" si="143"/>
        <v>12</v>
      </c>
      <c r="V1812">
        <f t="shared" si="144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 s="10">
        <f t="shared" si="140"/>
        <v>1.54</v>
      </c>
      <c r="Q1813" s="11" t="s">
        <v>8336</v>
      </c>
      <c r="R1813" s="11" t="s">
        <v>8337</v>
      </c>
      <c r="S1813" s="15">
        <f t="shared" si="141"/>
        <v>41876.433680555558</v>
      </c>
      <c r="T1813" s="15">
        <f t="shared" si="142"/>
        <v>41936.166666666664</v>
      </c>
      <c r="U1813">
        <f t="shared" si="143"/>
        <v>59.732986111106584</v>
      </c>
      <c r="V1813">
        <f t="shared" si="144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 s="10">
        <f t="shared" si="140"/>
        <v>37.61</v>
      </c>
      <c r="Q1814" s="11" t="s">
        <v>8336</v>
      </c>
      <c r="R1814" s="11" t="s">
        <v>8337</v>
      </c>
      <c r="S1814" s="15">
        <f t="shared" si="141"/>
        <v>42524.318703703699</v>
      </c>
      <c r="T1814" s="15">
        <f t="shared" si="142"/>
        <v>42554.318703703699</v>
      </c>
      <c r="U1814">
        <f t="shared" si="143"/>
        <v>30</v>
      </c>
      <c r="V1814">
        <f t="shared" si="144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 s="10">
        <f t="shared" si="140"/>
        <v>0</v>
      </c>
      <c r="Q1815" s="11" t="s">
        <v>8336</v>
      </c>
      <c r="R1815" s="11" t="s">
        <v>8337</v>
      </c>
      <c r="S1815" s="15">
        <f t="shared" si="141"/>
        <v>41829.889027777775</v>
      </c>
      <c r="T1815" s="15">
        <f t="shared" si="142"/>
        <v>41859.889027777775</v>
      </c>
      <c r="U1815">
        <f t="shared" si="143"/>
        <v>30</v>
      </c>
      <c r="V1815">
        <f t="shared" si="144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 s="10">
        <f t="shared" si="140"/>
        <v>42.16</v>
      </c>
      <c r="Q1816" s="11" t="s">
        <v>8336</v>
      </c>
      <c r="R1816" s="11" t="s">
        <v>8337</v>
      </c>
      <c r="S1816" s="15">
        <f t="shared" si="141"/>
        <v>42033.314074074078</v>
      </c>
      <c r="T1816" s="15">
        <f t="shared" si="142"/>
        <v>42063.314074074078</v>
      </c>
      <c r="U1816">
        <f t="shared" si="143"/>
        <v>30</v>
      </c>
      <c r="V1816">
        <f t="shared" si="144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 s="10">
        <f t="shared" si="140"/>
        <v>0</v>
      </c>
      <c r="Q1817" s="11" t="s">
        <v>8336</v>
      </c>
      <c r="R1817" s="11" t="s">
        <v>8337</v>
      </c>
      <c r="S1817" s="15">
        <f t="shared" si="141"/>
        <v>42172.906678240746</v>
      </c>
      <c r="T1817" s="15">
        <f t="shared" si="142"/>
        <v>42186.906678240746</v>
      </c>
      <c r="U1817">
        <f t="shared" si="143"/>
        <v>14</v>
      </c>
      <c r="V1817">
        <f t="shared" si="144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 s="10">
        <f t="shared" si="140"/>
        <v>84.83</v>
      </c>
      <c r="Q1818" s="11" t="s">
        <v>8336</v>
      </c>
      <c r="R1818" s="11" t="s">
        <v>8337</v>
      </c>
      <c r="S1818" s="15">
        <f t="shared" si="141"/>
        <v>42548.876192129625</v>
      </c>
      <c r="T1818" s="15">
        <f t="shared" si="142"/>
        <v>42576.791666666672</v>
      </c>
      <c r="U1818">
        <f t="shared" si="143"/>
        <v>27.915474537046975</v>
      </c>
      <c r="V1818">
        <f t="shared" si="144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 s="10">
        <f t="shared" si="140"/>
        <v>94.19</v>
      </c>
      <c r="Q1819" s="11" t="s">
        <v>8336</v>
      </c>
      <c r="R1819" s="11" t="s">
        <v>8337</v>
      </c>
      <c r="S1819" s="15">
        <f t="shared" si="141"/>
        <v>42705.662118055552</v>
      </c>
      <c r="T1819" s="15">
        <f t="shared" si="142"/>
        <v>42765.290972222225</v>
      </c>
      <c r="U1819">
        <f t="shared" si="143"/>
        <v>59.628854166672681</v>
      </c>
      <c r="V1819">
        <f t="shared" si="144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 s="10">
        <f t="shared" si="140"/>
        <v>0</v>
      </c>
      <c r="Q1820" s="11" t="s">
        <v>8336</v>
      </c>
      <c r="R1820" s="11" t="s">
        <v>8337</v>
      </c>
      <c r="S1820" s="15">
        <f t="shared" si="141"/>
        <v>42067.234375</v>
      </c>
      <c r="T1820" s="15">
        <f t="shared" si="142"/>
        <v>42097.192708333328</v>
      </c>
      <c r="U1820">
        <f t="shared" si="143"/>
        <v>29.958333333328483</v>
      </c>
      <c r="V1820">
        <f t="shared" si="144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 s="10">
        <f t="shared" si="140"/>
        <v>6.25</v>
      </c>
      <c r="Q1821" s="11" t="s">
        <v>8336</v>
      </c>
      <c r="R1821" s="11" t="s">
        <v>8337</v>
      </c>
      <c r="S1821" s="15">
        <f t="shared" si="141"/>
        <v>41820.752268518518</v>
      </c>
      <c r="T1821" s="15">
        <f t="shared" si="142"/>
        <v>41850.752268518518</v>
      </c>
      <c r="U1821">
        <f t="shared" si="143"/>
        <v>30</v>
      </c>
      <c r="V1821">
        <f t="shared" si="144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 s="10">
        <f t="shared" si="140"/>
        <v>213.38</v>
      </c>
      <c r="Q1822" s="11" t="s">
        <v>8336</v>
      </c>
      <c r="R1822" s="11" t="s">
        <v>8337</v>
      </c>
      <c r="S1822" s="15">
        <f t="shared" si="141"/>
        <v>42065.084375000006</v>
      </c>
      <c r="T1822" s="15">
        <f t="shared" si="142"/>
        <v>42095.042708333334</v>
      </c>
      <c r="U1822">
        <f t="shared" si="143"/>
        <v>29.958333333328483</v>
      </c>
      <c r="V1822">
        <f t="shared" si="144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 s="10">
        <f t="shared" si="140"/>
        <v>59.16</v>
      </c>
      <c r="Q1823" s="11" t="s">
        <v>8323</v>
      </c>
      <c r="R1823" s="11" t="s">
        <v>8324</v>
      </c>
      <c r="S1823" s="15">
        <f t="shared" si="141"/>
        <v>40926.319062499999</v>
      </c>
      <c r="T1823" s="15">
        <f t="shared" si="142"/>
        <v>40971.319062499999</v>
      </c>
      <c r="U1823">
        <f t="shared" si="143"/>
        <v>45</v>
      </c>
      <c r="V1823">
        <f t="shared" si="144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 s="10">
        <f t="shared" si="140"/>
        <v>27.27</v>
      </c>
      <c r="Q1824" s="11" t="s">
        <v>8323</v>
      </c>
      <c r="R1824" s="11" t="s">
        <v>8324</v>
      </c>
      <c r="S1824" s="15">
        <f t="shared" si="141"/>
        <v>41634.797013888885</v>
      </c>
      <c r="T1824" s="15">
        <f t="shared" si="142"/>
        <v>41670.792361111111</v>
      </c>
      <c r="U1824">
        <f t="shared" si="143"/>
        <v>35.995347222225973</v>
      </c>
      <c r="V1824">
        <f t="shared" si="144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 s="10">
        <f t="shared" si="140"/>
        <v>24.58</v>
      </c>
      <c r="Q1825" s="11" t="s">
        <v>8323</v>
      </c>
      <c r="R1825" s="11" t="s">
        <v>8324</v>
      </c>
      <c r="S1825" s="15">
        <f t="shared" si="141"/>
        <v>41176.684907407405</v>
      </c>
      <c r="T1825" s="15">
        <f t="shared" si="142"/>
        <v>41206.684907407405</v>
      </c>
      <c r="U1825">
        <f t="shared" si="143"/>
        <v>30</v>
      </c>
      <c r="V1825">
        <f t="shared" si="144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 s="10">
        <f t="shared" si="140"/>
        <v>75.05</v>
      </c>
      <c r="Q1826" s="11" t="s">
        <v>8323</v>
      </c>
      <c r="R1826" s="11" t="s">
        <v>8324</v>
      </c>
      <c r="S1826" s="15">
        <f t="shared" si="141"/>
        <v>41626.916284722225</v>
      </c>
      <c r="T1826" s="15">
        <f t="shared" si="142"/>
        <v>41647.088888888888</v>
      </c>
      <c r="U1826">
        <f t="shared" si="143"/>
        <v>20.172604166662495</v>
      </c>
      <c r="V1826">
        <f t="shared" si="144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 s="10">
        <f t="shared" si="140"/>
        <v>42.02</v>
      </c>
      <c r="Q1827" s="11" t="s">
        <v>8323</v>
      </c>
      <c r="R1827" s="11" t="s">
        <v>8324</v>
      </c>
      <c r="S1827" s="15">
        <f t="shared" si="141"/>
        <v>41443.83452546296</v>
      </c>
      <c r="T1827" s="15">
        <f t="shared" si="142"/>
        <v>41466.83452546296</v>
      </c>
      <c r="U1827">
        <f t="shared" si="143"/>
        <v>23</v>
      </c>
      <c r="V1827">
        <f t="shared" si="144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 s="10">
        <f t="shared" si="140"/>
        <v>53.16</v>
      </c>
      <c r="Q1828" s="11" t="s">
        <v>8323</v>
      </c>
      <c r="R1828" s="11" t="s">
        <v>8324</v>
      </c>
      <c r="S1828" s="15">
        <f t="shared" si="141"/>
        <v>41657.923807870371</v>
      </c>
      <c r="T1828" s="15">
        <f t="shared" si="142"/>
        <v>41687.923807870371</v>
      </c>
      <c r="U1828">
        <f t="shared" si="143"/>
        <v>30</v>
      </c>
      <c r="V1828">
        <f t="shared" si="144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 s="10">
        <f t="shared" si="140"/>
        <v>83.89</v>
      </c>
      <c r="Q1829" s="11" t="s">
        <v>8323</v>
      </c>
      <c r="R1829" s="11" t="s">
        <v>8324</v>
      </c>
      <c r="S1829" s="15">
        <f t="shared" si="141"/>
        <v>40555.325937499998</v>
      </c>
      <c r="T1829" s="15">
        <f t="shared" si="142"/>
        <v>40605.325937499998</v>
      </c>
      <c r="U1829">
        <f t="shared" si="143"/>
        <v>50</v>
      </c>
      <c r="V1829">
        <f t="shared" si="144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 s="10">
        <f t="shared" si="140"/>
        <v>417.33</v>
      </c>
      <c r="Q1830" s="11" t="s">
        <v>8323</v>
      </c>
      <c r="R1830" s="11" t="s">
        <v>8324</v>
      </c>
      <c r="S1830" s="15">
        <f t="shared" si="141"/>
        <v>41736.899652777778</v>
      </c>
      <c r="T1830" s="15">
        <f t="shared" si="142"/>
        <v>41768.916666666664</v>
      </c>
      <c r="U1830">
        <f t="shared" si="143"/>
        <v>32.01701388888614</v>
      </c>
      <c r="V1830">
        <f t="shared" si="144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 s="10">
        <f t="shared" si="140"/>
        <v>75.77</v>
      </c>
      <c r="Q1831" s="11" t="s">
        <v>8323</v>
      </c>
      <c r="R1831" s="11" t="s">
        <v>8324</v>
      </c>
      <c r="S1831" s="15">
        <f t="shared" si="141"/>
        <v>40516.087627314817</v>
      </c>
      <c r="T1831" s="15">
        <f t="shared" si="142"/>
        <v>40564.916666666664</v>
      </c>
      <c r="U1831">
        <f t="shared" si="143"/>
        <v>48.829039351847314</v>
      </c>
      <c r="V1831">
        <f t="shared" si="144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 s="10">
        <f t="shared" si="140"/>
        <v>67.39</v>
      </c>
      <c r="Q1832" s="11" t="s">
        <v>8323</v>
      </c>
      <c r="R1832" s="11" t="s">
        <v>8324</v>
      </c>
      <c r="S1832" s="15">
        <f t="shared" si="141"/>
        <v>41664.684108796297</v>
      </c>
      <c r="T1832" s="15">
        <f t="shared" si="142"/>
        <v>41694.684108796297</v>
      </c>
      <c r="U1832">
        <f t="shared" si="143"/>
        <v>30</v>
      </c>
      <c r="V1832">
        <f t="shared" si="144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 s="10">
        <f t="shared" si="140"/>
        <v>73.569999999999993</v>
      </c>
      <c r="Q1833" s="11" t="s">
        <v>8323</v>
      </c>
      <c r="R1833" s="11" t="s">
        <v>8324</v>
      </c>
      <c r="S1833" s="15">
        <f t="shared" si="141"/>
        <v>41026.996099537035</v>
      </c>
      <c r="T1833" s="15">
        <f t="shared" si="142"/>
        <v>41041.996099537035</v>
      </c>
      <c r="U1833">
        <f t="shared" si="143"/>
        <v>15</v>
      </c>
      <c r="V1833">
        <f t="shared" si="144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 s="10">
        <f t="shared" si="140"/>
        <v>25</v>
      </c>
      <c r="Q1834" s="11" t="s">
        <v>8323</v>
      </c>
      <c r="R1834" s="11" t="s">
        <v>8324</v>
      </c>
      <c r="S1834" s="15">
        <f t="shared" si="141"/>
        <v>40576.539664351854</v>
      </c>
      <c r="T1834" s="15">
        <f t="shared" si="142"/>
        <v>40606.539664351854</v>
      </c>
      <c r="U1834">
        <f t="shared" si="143"/>
        <v>30</v>
      </c>
      <c r="V1834">
        <f t="shared" si="144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 s="10">
        <f t="shared" si="140"/>
        <v>42</v>
      </c>
      <c r="Q1835" s="11" t="s">
        <v>8323</v>
      </c>
      <c r="R1835" s="11" t="s">
        <v>8324</v>
      </c>
      <c r="S1835" s="15">
        <f t="shared" si="141"/>
        <v>41303.044016203705</v>
      </c>
      <c r="T1835" s="15">
        <f t="shared" si="142"/>
        <v>41335.332638888889</v>
      </c>
      <c r="U1835">
        <f t="shared" si="143"/>
        <v>32.288622685184237</v>
      </c>
      <c r="V1835">
        <f t="shared" si="144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 s="10">
        <f t="shared" si="140"/>
        <v>131.16999999999999</v>
      </c>
      <c r="Q1836" s="11" t="s">
        <v>8323</v>
      </c>
      <c r="R1836" s="11" t="s">
        <v>8324</v>
      </c>
      <c r="S1836" s="15">
        <f t="shared" si="141"/>
        <v>41988.964062500003</v>
      </c>
      <c r="T1836" s="15">
        <f t="shared" si="142"/>
        <v>42028.964062500003</v>
      </c>
      <c r="U1836">
        <f t="shared" si="143"/>
        <v>40</v>
      </c>
      <c r="V1836">
        <f t="shared" si="144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 s="10">
        <f t="shared" si="140"/>
        <v>47.27</v>
      </c>
      <c r="Q1837" s="11" t="s">
        <v>8323</v>
      </c>
      <c r="R1837" s="11" t="s">
        <v>8324</v>
      </c>
      <c r="S1837" s="15">
        <f t="shared" si="141"/>
        <v>42430.702210648145</v>
      </c>
      <c r="T1837" s="15">
        <f t="shared" si="142"/>
        <v>42460.660543981481</v>
      </c>
      <c r="U1837">
        <f t="shared" si="143"/>
        <v>29.958333333335759</v>
      </c>
      <c r="V1837">
        <f t="shared" si="144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 s="10">
        <f t="shared" si="140"/>
        <v>182.13</v>
      </c>
      <c r="Q1838" s="11" t="s">
        <v>8323</v>
      </c>
      <c r="R1838" s="11" t="s">
        <v>8324</v>
      </c>
      <c r="S1838" s="15">
        <f t="shared" si="141"/>
        <v>41305.809363425928</v>
      </c>
      <c r="T1838" s="15">
        <f t="shared" si="142"/>
        <v>41322.809363425928</v>
      </c>
      <c r="U1838">
        <f t="shared" si="143"/>
        <v>17</v>
      </c>
      <c r="V1838">
        <f t="shared" si="144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 s="10">
        <f t="shared" si="140"/>
        <v>61.37</v>
      </c>
      <c r="Q1839" s="11" t="s">
        <v>8323</v>
      </c>
      <c r="R1839" s="11" t="s">
        <v>8324</v>
      </c>
      <c r="S1839" s="15">
        <f t="shared" si="141"/>
        <v>40926.047858796301</v>
      </c>
      <c r="T1839" s="15">
        <f t="shared" si="142"/>
        <v>40986.006192129629</v>
      </c>
      <c r="U1839">
        <f t="shared" si="143"/>
        <v>59.958333333328483</v>
      </c>
      <c r="V1839">
        <f t="shared" si="144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 s="10">
        <f t="shared" si="140"/>
        <v>35.770000000000003</v>
      </c>
      <c r="Q1840" s="11" t="s">
        <v>8323</v>
      </c>
      <c r="R1840" s="11" t="s">
        <v>8324</v>
      </c>
      <c r="S1840" s="15">
        <f t="shared" si="141"/>
        <v>40788.786539351851</v>
      </c>
      <c r="T1840" s="15">
        <f t="shared" si="142"/>
        <v>40817.125</v>
      </c>
      <c r="U1840">
        <f t="shared" si="143"/>
        <v>28.338460648148612</v>
      </c>
      <c r="V1840">
        <f t="shared" si="144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 s="10">
        <f t="shared" si="140"/>
        <v>45.62</v>
      </c>
      <c r="Q1841" s="11" t="s">
        <v>8323</v>
      </c>
      <c r="R1841" s="11" t="s">
        <v>8324</v>
      </c>
      <c r="S1841" s="15">
        <f t="shared" si="141"/>
        <v>42614.722013888888</v>
      </c>
      <c r="T1841" s="15">
        <f t="shared" si="142"/>
        <v>42644.722013888888</v>
      </c>
      <c r="U1841">
        <f t="shared" si="143"/>
        <v>30</v>
      </c>
      <c r="V1841">
        <f t="shared" si="144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 s="10">
        <f t="shared" si="140"/>
        <v>75.38</v>
      </c>
      <c r="Q1842" s="11" t="s">
        <v>8323</v>
      </c>
      <c r="R1842" s="11" t="s">
        <v>8324</v>
      </c>
      <c r="S1842" s="15">
        <f t="shared" si="141"/>
        <v>41382.096180555556</v>
      </c>
      <c r="T1842" s="15">
        <f t="shared" si="142"/>
        <v>41401.207638888889</v>
      </c>
      <c r="U1842">
        <f t="shared" si="143"/>
        <v>19.111458333332848</v>
      </c>
      <c r="V1842">
        <f t="shared" si="144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 s="10">
        <f t="shared" si="140"/>
        <v>50.88</v>
      </c>
      <c r="Q1843" s="11" t="s">
        <v>8323</v>
      </c>
      <c r="R1843" s="11" t="s">
        <v>8324</v>
      </c>
      <c r="S1843" s="15">
        <f t="shared" si="141"/>
        <v>41745.84542824074</v>
      </c>
      <c r="T1843" s="15">
        <f t="shared" si="142"/>
        <v>41779.207638888889</v>
      </c>
      <c r="U1843">
        <f t="shared" si="143"/>
        <v>33.362210648148903</v>
      </c>
      <c r="V1843">
        <f t="shared" si="144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 s="10">
        <f t="shared" si="140"/>
        <v>119.29</v>
      </c>
      <c r="Q1844" s="11" t="s">
        <v>8323</v>
      </c>
      <c r="R1844" s="11" t="s">
        <v>8324</v>
      </c>
      <c r="S1844" s="15">
        <f t="shared" si="141"/>
        <v>42031.631724537037</v>
      </c>
      <c r="T1844" s="15">
        <f t="shared" si="142"/>
        <v>42065.249305555553</v>
      </c>
      <c r="U1844">
        <f t="shared" si="143"/>
        <v>33.617581018515921</v>
      </c>
      <c r="V1844">
        <f t="shared" si="144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 s="10">
        <f t="shared" si="140"/>
        <v>92.54</v>
      </c>
      <c r="Q1845" s="11" t="s">
        <v>8323</v>
      </c>
      <c r="R1845" s="11" t="s">
        <v>8324</v>
      </c>
      <c r="S1845" s="15">
        <f t="shared" si="141"/>
        <v>40564.994837962964</v>
      </c>
      <c r="T1845" s="15">
        <f t="shared" si="142"/>
        <v>40594.994837962964</v>
      </c>
      <c r="U1845">
        <f t="shared" si="143"/>
        <v>30</v>
      </c>
      <c r="V1845">
        <f t="shared" si="144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 s="10">
        <f t="shared" si="140"/>
        <v>76.05</v>
      </c>
      <c r="Q1846" s="11" t="s">
        <v>8323</v>
      </c>
      <c r="R1846" s="11" t="s">
        <v>8324</v>
      </c>
      <c r="S1846" s="15">
        <f t="shared" si="141"/>
        <v>40666.973541666666</v>
      </c>
      <c r="T1846" s="15">
        <f t="shared" si="142"/>
        <v>40705.125</v>
      </c>
      <c r="U1846">
        <f t="shared" si="143"/>
        <v>38.151458333333721</v>
      </c>
      <c r="V1846">
        <f t="shared" si="144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 s="10">
        <f t="shared" si="140"/>
        <v>52.63</v>
      </c>
      <c r="Q1847" s="11" t="s">
        <v>8323</v>
      </c>
      <c r="R1847" s="11" t="s">
        <v>8324</v>
      </c>
      <c r="S1847" s="15">
        <f t="shared" si="141"/>
        <v>42523.333310185189</v>
      </c>
      <c r="T1847" s="15">
        <f t="shared" si="142"/>
        <v>42538.204861111109</v>
      </c>
      <c r="U1847">
        <f t="shared" si="143"/>
        <v>14.871550925920019</v>
      </c>
      <c r="V1847">
        <f t="shared" si="144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 s="10">
        <f t="shared" si="140"/>
        <v>98.99</v>
      </c>
      <c r="Q1848" s="11" t="s">
        <v>8323</v>
      </c>
      <c r="R1848" s="11" t="s">
        <v>8324</v>
      </c>
      <c r="S1848" s="15">
        <f t="shared" si="141"/>
        <v>41228.650196759263</v>
      </c>
      <c r="T1848" s="15">
        <f t="shared" si="142"/>
        <v>41258.650196759263</v>
      </c>
      <c r="U1848">
        <f t="shared" si="143"/>
        <v>30</v>
      </c>
      <c r="V1848">
        <f t="shared" si="144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 s="10">
        <f t="shared" si="140"/>
        <v>79.53</v>
      </c>
      <c r="Q1849" s="11" t="s">
        <v>8323</v>
      </c>
      <c r="R1849" s="11" t="s">
        <v>8324</v>
      </c>
      <c r="S1849" s="15">
        <f t="shared" si="141"/>
        <v>42094.236481481479</v>
      </c>
      <c r="T1849" s="15">
        <f t="shared" si="142"/>
        <v>42115.236481481479</v>
      </c>
      <c r="U1849">
        <f t="shared" si="143"/>
        <v>21</v>
      </c>
      <c r="V1849">
        <f t="shared" si="144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 s="10">
        <f t="shared" si="140"/>
        <v>134.21</v>
      </c>
      <c r="Q1850" s="11" t="s">
        <v>8323</v>
      </c>
      <c r="R1850" s="11" t="s">
        <v>8324</v>
      </c>
      <c r="S1850" s="15">
        <f t="shared" si="141"/>
        <v>40691.788055555553</v>
      </c>
      <c r="T1850" s="15">
        <f t="shared" si="142"/>
        <v>40755.290972222225</v>
      </c>
      <c r="U1850">
        <f t="shared" si="143"/>
        <v>63.502916666671808</v>
      </c>
      <c r="V1850">
        <f t="shared" si="144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 s="10">
        <f t="shared" si="140"/>
        <v>37.630000000000003</v>
      </c>
      <c r="Q1851" s="11" t="s">
        <v>8323</v>
      </c>
      <c r="R1851" s="11" t="s">
        <v>8324</v>
      </c>
      <c r="S1851" s="15">
        <f t="shared" si="141"/>
        <v>41169.845590277779</v>
      </c>
      <c r="T1851" s="15">
        <f t="shared" si="142"/>
        <v>41199.845590277779</v>
      </c>
      <c r="U1851">
        <f t="shared" si="143"/>
        <v>30</v>
      </c>
      <c r="V1851">
        <f t="shared" si="144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 s="10">
        <f t="shared" si="140"/>
        <v>51.04</v>
      </c>
      <c r="Q1852" s="11" t="s">
        <v>8323</v>
      </c>
      <c r="R1852" s="11" t="s">
        <v>8324</v>
      </c>
      <c r="S1852" s="15">
        <f t="shared" si="141"/>
        <v>41800.959490740745</v>
      </c>
      <c r="T1852" s="15">
        <f t="shared" si="142"/>
        <v>41830.959490740745</v>
      </c>
      <c r="U1852">
        <f t="shared" si="143"/>
        <v>30</v>
      </c>
      <c r="V1852">
        <f t="shared" si="144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 s="10">
        <f t="shared" si="140"/>
        <v>50.04</v>
      </c>
      <c r="Q1853" s="11" t="s">
        <v>8323</v>
      </c>
      <c r="R1853" s="11" t="s">
        <v>8324</v>
      </c>
      <c r="S1853" s="15">
        <f t="shared" si="141"/>
        <v>41827.906689814816</v>
      </c>
      <c r="T1853" s="15">
        <f t="shared" si="142"/>
        <v>41848.041666666664</v>
      </c>
      <c r="U1853">
        <f t="shared" si="143"/>
        <v>20.134976851848478</v>
      </c>
      <c r="V1853">
        <f t="shared" si="144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 s="10">
        <f t="shared" si="140"/>
        <v>133.93</v>
      </c>
      <c r="Q1854" s="11" t="s">
        <v>8323</v>
      </c>
      <c r="R1854" s="11" t="s">
        <v>8324</v>
      </c>
      <c r="S1854" s="15">
        <f t="shared" si="141"/>
        <v>42081.77143518519</v>
      </c>
      <c r="T1854" s="15">
        <f t="shared" si="142"/>
        <v>42119</v>
      </c>
      <c r="U1854">
        <f t="shared" si="143"/>
        <v>37.228564814809943</v>
      </c>
      <c r="V1854">
        <f t="shared" si="144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 s="10">
        <f t="shared" si="140"/>
        <v>58.21</v>
      </c>
      <c r="Q1855" s="11" t="s">
        <v>8323</v>
      </c>
      <c r="R1855" s="11" t="s">
        <v>8324</v>
      </c>
      <c r="S1855" s="15">
        <f t="shared" si="141"/>
        <v>41177.060381944444</v>
      </c>
      <c r="T1855" s="15">
        <f t="shared" si="142"/>
        <v>41227.102048611108</v>
      </c>
      <c r="U1855">
        <f t="shared" si="143"/>
        <v>50.041666666664241</v>
      </c>
      <c r="V1855">
        <f t="shared" si="144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 s="10">
        <f t="shared" si="140"/>
        <v>88.04</v>
      </c>
      <c r="Q1856" s="11" t="s">
        <v>8323</v>
      </c>
      <c r="R1856" s="11" t="s">
        <v>8324</v>
      </c>
      <c r="S1856" s="15">
        <f t="shared" si="141"/>
        <v>41388.021261574075</v>
      </c>
      <c r="T1856" s="15">
        <f t="shared" si="142"/>
        <v>41418.021261574075</v>
      </c>
      <c r="U1856">
        <f t="shared" si="143"/>
        <v>30</v>
      </c>
      <c r="V1856">
        <f t="shared" si="144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 s="10">
        <f t="shared" si="140"/>
        <v>70.58</v>
      </c>
      <c r="Q1857" s="11" t="s">
        <v>8323</v>
      </c>
      <c r="R1857" s="11" t="s">
        <v>8324</v>
      </c>
      <c r="S1857" s="15">
        <f t="shared" si="141"/>
        <v>41600.538657407407</v>
      </c>
      <c r="T1857" s="15">
        <f t="shared" si="142"/>
        <v>41645.538657407407</v>
      </c>
      <c r="U1857">
        <f t="shared" si="143"/>
        <v>45</v>
      </c>
      <c r="V1857">
        <f t="shared" si="144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 s="10">
        <f t="shared" si="140"/>
        <v>53.29</v>
      </c>
      <c r="Q1858" s="11" t="s">
        <v>8323</v>
      </c>
      <c r="R1858" s="11" t="s">
        <v>8324</v>
      </c>
      <c r="S1858" s="15">
        <f t="shared" si="141"/>
        <v>41817.854999999996</v>
      </c>
      <c r="T1858" s="15">
        <f t="shared" si="142"/>
        <v>41838.854999999996</v>
      </c>
      <c r="U1858">
        <f t="shared" si="143"/>
        <v>21</v>
      </c>
      <c r="V1858">
        <f t="shared" si="144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 s="10">
        <f t="shared" ref="P1859:P1922" si="145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46">(((J1859/60)/60)/24)+DATE(1970,1,1)</f>
        <v>41864.76866898148</v>
      </c>
      <c r="T1859" s="15">
        <f t="shared" ref="T1859:T1922" si="147">(((I1859/60)/60)/24)+DATE(1970,1,1)</f>
        <v>41894.76866898148</v>
      </c>
      <c r="U1859">
        <f t="shared" ref="U1859:U1922" si="148">T1859-S1859</f>
        <v>30</v>
      </c>
      <c r="V1859">
        <f t="shared" ref="V1859:V1922" si="149">YEAR((((J1859/60)/60)/24)+DATE(1970,1,1))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 s="10">
        <f t="shared" si="145"/>
        <v>40.549999999999997</v>
      </c>
      <c r="Q1860" s="11" t="s">
        <v>8323</v>
      </c>
      <c r="R1860" s="11" t="s">
        <v>8324</v>
      </c>
      <c r="S1860" s="15">
        <f t="shared" si="146"/>
        <v>40833.200474537036</v>
      </c>
      <c r="T1860" s="15">
        <f t="shared" si="147"/>
        <v>40893.242141203707</v>
      </c>
      <c r="U1860">
        <f t="shared" si="148"/>
        <v>60.041666666671517</v>
      </c>
      <c r="V1860">
        <f t="shared" si="14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 s="10">
        <f t="shared" si="145"/>
        <v>70.63</v>
      </c>
      <c r="Q1861" s="11" t="s">
        <v>8323</v>
      </c>
      <c r="R1861" s="11" t="s">
        <v>8324</v>
      </c>
      <c r="S1861" s="15">
        <f t="shared" si="146"/>
        <v>40778.770011574074</v>
      </c>
      <c r="T1861" s="15">
        <f t="shared" si="147"/>
        <v>40808.770011574074</v>
      </c>
      <c r="U1861">
        <f t="shared" si="148"/>
        <v>30</v>
      </c>
      <c r="V1861">
        <f t="shared" si="14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 s="10">
        <f t="shared" si="145"/>
        <v>52.68</v>
      </c>
      <c r="Q1862" s="11" t="s">
        <v>8323</v>
      </c>
      <c r="R1862" s="11" t="s">
        <v>8324</v>
      </c>
      <c r="S1862" s="15">
        <f t="shared" si="146"/>
        <v>41655.709305555552</v>
      </c>
      <c r="T1862" s="15">
        <f t="shared" si="147"/>
        <v>41676.709305555552</v>
      </c>
      <c r="U1862">
        <f t="shared" si="148"/>
        <v>21</v>
      </c>
      <c r="V1862">
        <f t="shared" si="14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 s="10">
        <f t="shared" si="145"/>
        <v>0</v>
      </c>
      <c r="Q1863" s="11" t="s">
        <v>8331</v>
      </c>
      <c r="R1863" s="11" t="s">
        <v>8333</v>
      </c>
      <c r="S1863" s="15">
        <f t="shared" si="146"/>
        <v>42000.300243055557</v>
      </c>
      <c r="T1863" s="15">
        <f t="shared" si="147"/>
        <v>42030.300243055557</v>
      </c>
      <c r="U1863">
        <f t="shared" si="148"/>
        <v>30</v>
      </c>
      <c r="V1863">
        <f t="shared" si="14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 s="10">
        <f t="shared" si="145"/>
        <v>90.94</v>
      </c>
      <c r="Q1864" s="11" t="s">
        <v>8331</v>
      </c>
      <c r="R1864" s="11" t="s">
        <v>8333</v>
      </c>
      <c r="S1864" s="15">
        <f t="shared" si="146"/>
        <v>42755.492754629624</v>
      </c>
      <c r="T1864" s="15">
        <f t="shared" si="147"/>
        <v>42802.3125</v>
      </c>
      <c r="U1864">
        <f t="shared" si="148"/>
        <v>46.81974537037604</v>
      </c>
      <c r="V1864">
        <f t="shared" si="14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 s="10">
        <f t="shared" si="145"/>
        <v>5</v>
      </c>
      <c r="Q1865" s="11" t="s">
        <v>8331</v>
      </c>
      <c r="R1865" s="11" t="s">
        <v>8333</v>
      </c>
      <c r="S1865" s="15">
        <f t="shared" si="146"/>
        <v>41772.797280092593</v>
      </c>
      <c r="T1865" s="15">
        <f t="shared" si="147"/>
        <v>41802.797280092593</v>
      </c>
      <c r="U1865">
        <f t="shared" si="148"/>
        <v>30</v>
      </c>
      <c r="V1865">
        <f t="shared" si="14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 s="10">
        <f t="shared" si="145"/>
        <v>58.08</v>
      </c>
      <c r="Q1866" s="11" t="s">
        <v>8331</v>
      </c>
      <c r="R1866" s="11" t="s">
        <v>8333</v>
      </c>
      <c r="S1866" s="15">
        <f t="shared" si="146"/>
        <v>41733.716435185182</v>
      </c>
      <c r="T1866" s="15">
        <f t="shared" si="147"/>
        <v>41763.716435185182</v>
      </c>
      <c r="U1866">
        <f t="shared" si="148"/>
        <v>30</v>
      </c>
      <c r="V1866">
        <f t="shared" si="14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 s="10">
        <f t="shared" si="145"/>
        <v>2</v>
      </c>
      <c r="Q1867" s="11" t="s">
        <v>8331</v>
      </c>
      <c r="R1867" s="11" t="s">
        <v>8333</v>
      </c>
      <c r="S1867" s="15">
        <f t="shared" si="146"/>
        <v>42645.367442129631</v>
      </c>
      <c r="T1867" s="15">
        <f t="shared" si="147"/>
        <v>42680.409108796302</v>
      </c>
      <c r="U1867">
        <f t="shared" si="148"/>
        <v>35.041666666671517</v>
      </c>
      <c r="V1867">
        <f t="shared" si="14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 s="10">
        <f t="shared" si="145"/>
        <v>62.5</v>
      </c>
      <c r="Q1868" s="11" t="s">
        <v>8331</v>
      </c>
      <c r="R1868" s="11" t="s">
        <v>8333</v>
      </c>
      <c r="S1868" s="15">
        <f t="shared" si="146"/>
        <v>42742.246493055558</v>
      </c>
      <c r="T1868" s="15">
        <f t="shared" si="147"/>
        <v>42795.166666666672</v>
      </c>
      <c r="U1868">
        <f t="shared" si="148"/>
        <v>52.920173611113569</v>
      </c>
      <c r="V1868">
        <f t="shared" si="14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 s="10">
        <f t="shared" si="145"/>
        <v>10</v>
      </c>
      <c r="Q1869" s="11" t="s">
        <v>8331</v>
      </c>
      <c r="R1869" s="11" t="s">
        <v>8333</v>
      </c>
      <c r="S1869" s="15">
        <f t="shared" si="146"/>
        <v>42649.924907407403</v>
      </c>
      <c r="T1869" s="15">
        <f t="shared" si="147"/>
        <v>42679.924907407403</v>
      </c>
      <c r="U1869">
        <f t="shared" si="148"/>
        <v>30</v>
      </c>
      <c r="V1869">
        <f t="shared" si="14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 s="10">
        <f t="shared" si="145"/>
        <v>71.59</v>
      </c>
      <c r="Q1870" s="11" t="s">
        <v>8331</v>
      </c>
      <c r="R1870" s="11" t="s">
        <v>8333</v>
      </c>
      <c r="S1870" s="15">
        <f t="shared" si="146"/>
        <v>42328.779224537036</v>
      </c>
      <c r="T1870" s="15">
        <f t="shared" si="147"/>
        <v>42353.332638888889</v>
      </c>
      <c r="U1870">
        <f t="shared" si="148"/>
        <v>24.553414351852552</v>
      </c>
      <c r="V1870">
        <f t="shared" si="14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 s="10">
        <f t="shared" si="145"/>
        <v>0</v>
      </c>
      <c r="Q1871" s="11" t="s">
        <v>8331</v>
      </c>
      <c r="R1871" s="11" t="s">
        <v>8333</v>
      </c>
      <c r="S1871" s="15">
        <f t="shared" si="146"/>
        <v>42709.002881944441</v>
      </c>
      <c r="T1871" s="15">
        <f t="shared" si="147"/>
        <v>42739.002881944441</v>
      </c>
      <c r="U1871">
        <f t="shared" si="148"/>
        <v>30</v>
      </c>
      <c r="V1871">
        <f t="shared" si="14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 s="10">
        <f t="shared" si="145"/>
        <v>32.82</v>
      </c>
      <c r="Q1872" s="11" t="s">
        <v>8331</v>
      </c>
      <c r="R1872" s="11" t="s">
        <v>8333</v>
      </c>
      <c r="S1872" s="15">
        <f t="shared" si="146"/>
        <v>42371.355729166666</v>
      </c>
      <c r="T1872" s="15">
        <f t="shared" si="147"/>
        <v>42400.178472222222</v>
      </c>
      <c r="U1872">
        <f t="shared" si="148"/>
        <v>28.822743055556202</v>
      </c>
      <c r="V1872">
        <f t="shared" si="14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 s="10">
        <f t="shared" si="145"/>
        <v>49.12</v>
      </c>
      <c r="Q1873" s="11" t="s">
        <v>8331</v>
      </c>
      <c r="R1873" s="11" t="s">
        <v>8333</v>
      </c>
      <c r="S1873" s="15">
        <f t="shared" si="146"/>
        <v>41923.783576388887</v>
      </c>
      <c r="T1873" s="15">
        <f t="shared" si="147"/>
        <v>41963.825243055559</v>
      </c>
      <c r="U1873">
        <f t="shared" si="148"/>
        <v>40.041666666671517</v>
      </c>
      <c r="V1873">
        <f t="shared" si="14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 s="10">
        <f t="shared" si="145"/>
        <v>16.309999999999999</v>
      </c>
      <c r="Q1874" s="11" t="s">
        <v>8331</v>
      </c>
      <c r="R1874" s="11" t="s">
        <v>8333</v>
      </c>
      <c r="S1874" s="15">
        <f t="shared" si="146"/>
        <v>42155.129652777774</v>
      </c>
      <c r="T1874" s="15">
        <f t="shared" si="147"/>
        <v>42185.129652777774</v>
      </c>
      <c r="U1874">
        <f t="shared" si="148"/>
        <v>30</v>
      </c>
      <c r="V1874">
        <f t="shared" si="14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 s="10">
        <f t="shared" si="145"/>
        <v>18</v>
      </c>
      <c r="Q1875" s="11" t="s">
        <v>8331</v>
      </c>
      <c r="R1875" s="11" t="s">
        <v>8333</v>
      </c>
      <c r="S1875" s="15">
        <f t="shared" si="146"/>
        <v>42164.615856481483</v>
      </c>
      <c r="T1875" s="15">
        <f t="shared" si="147"/>
        <v>42193.697916666672</v>
      </c>
      <c r="U1875">
        <f t="shared" si="148"/>
        <v>29.082060185188311</v>
      </c>
      <c r="V1875">
        <f t="shared" si="14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 s="10">
        <f t="shared" si="145"/>
        <v>13</v>
      </c>
      <c r="Q1876" s="11" t="s">
        <v>8331</v>
      </c>
      <c r="R1876" s="11" t="s">
        <v>8333</v>
      </c>
      <c r="S1876" s="15">
        <f t="shared" si="146"/>
        <v>42529.969131944439</v>
      </c>
      <c r="T1876" s="15">
        <f t="shared" si="147"/>
        <v>42549.969131944439</v>
      </c>
      <c r="U1876">
        <f t="shared" si="148"/>
        <v>20</v>
      </c>
      <c r="V1876">
        <f t="shared" si="14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 s="10">
        <f t="shared" si="145"/>
        <v>17</v>
      </c>
      <c r="Q1877" s="11" t="s">
        <v>8331</v>
      </c>
      <c r="R1877" s="11" t="s">
        <v>8333</v>
      </c>
      <c r="S1877" s="15">
        <f t="shared" si="146"/>
        <v>42528.899398148147</v>
      </c>
      <c r="T1877" s="15">
        <f t="shared" si="147"/>
        <v>42588.899398148147</v>
      </c>
      <c r="U1877">
        <f t="shared" si="148"/>
        <v>60</v>
      </c>
      <c r="V1877">
        <f t="shared" si="14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 s="10">
        <f t="shared" si="145"/>
        <v>0</v>
      </c>
      <c r="Q1878" s="11" t="s">
        <v>8331</v>
      </c>
      <c r="R1878" s="11" t="s">
        <v>8333</v>
      </c>
      <c r="S1878" s="15">
        <f t="shared" si="146"/>
        <v>41776.284780092588</v>
      </c>
      <c r="T1878" s="15">
        <f t="shared" si="147"/>
        <v>41806.284780092588</v>
      </c>
      <c r="U1878">
        <f t="shared" si="148"/>
        <v>30</v>
      </c>
      <c r="V1878">
        <f t="shared" si="14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 s="10">
        <f t="shared" si="145"/>
        <v>0</v>
      </c>
      <c r="Q1879" s="11" t="s">
        <v>8331</v>
      </c>
      <c r="R1879" s="11" t="s">
        <v>8333</v>
      </c>
      <c r="S1879" s="15">
        <f t="shared" si="146"/>
        <v>42035.029224537036</v>
      </c>
      <c r="T1879" s="15">
        <f t="shared" si="147"/>
        <v>42064.029224537036</v>
      </c>
      <c r="U1879">
        <f t="shared" si="148"/>
        <v>29</v>
      </c>
      <c r="V1879">
        <f t="shared" si="14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 s="10">
        <f t="shared" si="145"/>
        <v>0</v>
      </c>
      <c r="Q1880" s="11" t="s">
        <v>8331</v>
      </c>
      <c r="R1880" s="11" t="s">
        <v>8333</v>
      </c>
      <c r="S1880" s="15">
        <f t="shared" si="146"/>
        <v>41773.008738425924</v>
      </c>
      <c r="T1880" s="15">
        <f t="shared" si="147"/>
        <v>41803.008738425924</v>
      </c>
      <c r="U1880">
        <f t="shared" si="148"/>
        <v>30</v>
      </c>
      <c r="V1880">
        <f t="shared" si="14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 s="10">
        <f t="shared" si="145"/>
        <v>3</v>
      </c>
      <c r="Q1881" s="11" t="s">
        <v>8331</v>
      </c>
      <c r="R1881" s="11" t="s">
        <v>8333</v>
      </c>
      <c r="S1881" s="15">
        <f t="shared" si="146"/>
        <v>42413.649641203709</v>
      </c>
      <c r="T1881" s="15">
        <f t="shared" si="147"/>
        <v>42443.607974537037</v>
      </c>
      <c r="U1881">
        <f t="shared" si="148"/>
        <v>29.958333333328483</v>
      </c>
      <c r="V1881">
        <f t="shared" si="14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 s="10">
        <f t="shared" si="145"/>
        <v>41.83</v>
      </c>
      <c r="Q1882" s="11" t="s">
        <v>8331</v>
      </c>
      <c r="R1882" s="11" t="s">
        <v>8333</v>
      </c>
      <c r="S1882" s="15">
        <f t="shared" si="146"/>
        <v>42430.566898148143</v>
      </c>
      <c r="T1882" s="15">
        <f t="shared" si="147"/>
        <v>42459.525231481486</v>
      </c>
      <c r="U1882">
        <f t="shared" si="148"/>
        <v>28.958333333343035</v>
      </c>
      <c r="V1882">
        <f t="shared" si="14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 s="10">
        <f t="shared" si="145"/>
        <v>49.34</v>
      </c>
      <c r="Q1883" s="11" t="s">
        <v>8323</v>
      </c>
      <c r="R1883" s="11" t="s">
        <v>8327</v>
      </c>
      <c r="S1883" s="15">
        <f t="shared" si="146"/>
        <v>42043.152650462958</v>
      </c>
      <c r="T1883" s="15">
        <f t="shared" si="147"/>
        <v>42073.110983796301</v>
      </c>
      <c r="U1883">
        <f t="shared" si="148"/>
        <v>29.958333333343035</v>
      </c>
      <c r="V1883">
        <f t="shared" si="14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 s="10">
        <f t="shared" si="145"/>
        <v>41.73</v>
      </c>
      <c r="Q1884" s="11" t="s">
        <v>8323</v>
      </c>
      <c r="R1884" s="11" t="s">
        <v>8327</v>
      </c>
      <c r="S1884" s="15">
        <f t="shared" si="146"/>
        <v>41067.949212962965</v>
      </c>
      <c r="T1884" s="15">
        <f t="shared" si="147"/>
        <v>41100.991666666669</v>
      </c>
      <c r="U1884">
        <f t="shared" si="148"/>
        <v>33.042453703703359</v>
      </c>
      <c r="V1884">
        <f t="shared" si="14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 s="10">
        <f t="shared" si="145"/>
        <v>32.72</v>
      </c>
      <c r="Q1885" s="11" t="s">
        <v>8323</v>
      </c>
      <c r="R1885" s="11" t="s">
        <v>8327</v>
      </c>
      <c r="S1885" s="15">
        <f t="shared" si="146"/>
        <v>40977.948009259257</v>
      </c>
      <c r="T1885" s="15">
        <f t="shared" si="147"/>
        <v>41007.906342592592</v>
      </c>
      <c r="U1885">
        <f t="shared" si="148"/>
        <v>29.958333333335759</v>
      </c>
      <c r="V1885">
        <f t="shared" si="14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 s="10">
        <f t="shared" si="145"/>
        <v>51.96</v>
      </c>
      <c r="Q1886" s="11" t="s">
        <v>8323</v>
      </c>
      <c r="R1886" s="11" t="s">
        <v>8327</v>
      </c>
      <c r="S1886" s="15">
        <f t="shared" si="146"/>
        <v>41205.198321759257</v>
      </c>
      <c r="T1886" s="15">
        <f t="shared" si="147"/>
        <v>41240.5</v>
      </c>
      <c r="U1886">
        <f t="shared" si="148"/>
        <v>35.301678240743058</v>
      </c>
      <c r="V1886">
        <f t="shared" si="14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 s="10">
        <f t="shared" si="145"/>
        <v>50.69</v>
      </c>
      <c r="Q1887" s="11" t="s">
        <v>8323</v>
      </c>
      <c r="R1887" s="11" t="s">
        <v>8327</v>
      </c>
      <c r="S1887" s="15">
        <f t="shared" si="146"/>
        <v>41099.093865740739</v>
      </c>
      <c r="T1887" s="15">
        <f t="shared" si="147"/>
        <v>41131.916666666664</v>
      </c>
      <c r="U1887">
        <f t="shared" si="148"/>
        <v>32.822800925925549</v>
      </c>
      <c r="V1887">
        <f t="shared" si="14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 s="10">
        <f t="shared" si="145"/>
        <v>42.24</v>
      </c>
      <c r="Q1888" s="11" t="s">
        <v>8323</v>
      </c>
      <c r="R1888" s="11" t="s">
        <v>8327</v>
      </c>
      <c r="S1888" s="15">
        <f t="shared" si="146"/>
        <v>41925.906689814816</v>
      </c>
      <c r="T1888" s="15">
        <f t="shared" si="147"/>
        <v>41955.94835648148</v>
      </c>
      <c r="U1888">
        <f t="shared" si="148"/>
        <v>30.041666666664241</v>
      </c>
      <c r="V1888">
        <f t="shared" si="14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 s="10">
        <f t="shared" si="145"/>
        <v>416.88</v>
      </c>
      <c r="Q1889" s="11" t="s">
        <v>8323</v>
      </c>
      <c r="R1889" s="11" t="s">
        <v>8327</v>
      </c>
      <c r="S1889" s="15">
        <f t="shared" si="146"/>
        <v>42323.800138888888</v>
      </c>
      <c r="T1889" s="15">
        <f t="shared" si="147"/>
        <v>42341.895833333328</v>
      </c>
      <c r="U1889">
        <f t="shared" si="148"/>
        <v>18.095694444440596</v>
      </c>
      <c r="V1889">
        <f t="shared" si="14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 s="10">
        <f t="shared" si="145"/>
        <v>46.65</v>
      </c>
      <c r="Q1890" s="11" t="s">
        <v>8323</v>
      </c>
      <c r="R1890" s="11" t="s">
        <v>8327</v>
      </c>
      <c r="S1890" s="15">
        <f t="shared" si="146"/>
        <v>40299.239953703705</v>
      </c>
      <c r="T1890" s="15">
        <f t="shared" si="147"/>
        <v>40330.207638888889</v>
      </c>
      <c r="U1890">
        <f t="shared" si="148"/>
        <v>30.967685185183655</v>
      </c>
      <c r="V1890">
        <f t="shared" si="14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 s="10">
        <f t="shared" si="145"/>
        <v>48.45</v>
      </c>
      <c r="Q1891" s="11" t="s">
        <v>8323</v>
      </c>
      <c r="R1891" s="11" t="s">
        <v>8327</v>
      </c>
      <c r="S1891" s="15">
        <f t="shared" si="146"/>
        <v>41299.793356481481</v>
      </c>
      <c r="T1891" s="15">
        <f t="shared" si="147"/>
        <v>41344.751689814817</v>
      </c>
      <c r="U1891">
        <f t="shared" si="148"/>
        <v>44.958333333335759</v>
      </c>
      <c r="V1891">
        <f t="shared" si="14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 s="10">
        <f t="shared" si="145"/>
        <v>70.53</v>
      </c>
      <c r="Q1892" s="11" t="s">
        <v>8323</v>
      </c>
      <c r="R1892" s="11" t="s">
        <v>8327</v>
      </c>
      <c r="S1892" s="15">
        <f t="shared" si="146"/>
        <v>41228.786203703705</v>
      </c>
      <c r="T1892" s="15">
        <f t="shared" si="147"/>
        <v>41258.786203703705</v>
      </c>
      <c r="U1892">
        <f t="shared" si="148"/>
        <v>30</v>
      </c>
      <c r="V1892">
        <f t="shared" si="14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 s="10">
        <f t="shared" si="145"/>
        <v>87.96</v>
      </c>
      <c r="Q1893" s="11" t="s">
        <v>8323</v>
      </c>
      <c r="R1893" s="11" t="s">
        <v>8327</v>
      </c>
      <c r="S1893" s="15">
        <f t="shared" si="146"/>
        <v>40335.798078703701</v>
      </c>
      <c r="T1893" s="15">
        <f t="shared" si="147"/>
        <v>40381.25</v>
      </c>
      <c r="U1893">
        <f t="shared" si="148"/>
        <v>45.451921296298678</v>
      </c>
      <c r="V1893">
        <f t="shared" si="14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 s="10">
        <f t="shared" si="145"/>
        <v>26.27</v>
      </c>
      <c r="Q1894" s="11" t="s">
        <v>8323</v>
      </c>
      <c r="R1894" s="11" t="s">
        <v>8327</v>
      </c>
      <c r="S1894" s="15">
        <f t="shared" si="146"/>
        <v>40671.637511574074</v>
      </c>
      <c r="T1894" s="15">
        <f t="shared" si="147"/>
        <v>40701.637511574074</v>
      </c>
      <c r="U1894">
        <f t="shared" si="148"/>
        <v>30</v>
      </c>
      <c r="V1894">
        <f t="shared" si="14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 s="10">
        <f t="shared" si="145"/>
        <v>57.78</v>
      </c>
      <c r="Q1895" s="11" t="s">
        <v>8323</v>
      </c>
      <c r="R1895" s="11" t="s">
        <v>8327</v>
      </c>
      <c r="S1895" s="15">
        <f t="shared" si="146"/>
        <v>40632.94195601852</v>
      </c>
      <c r="T1895" s="15">
        <f t="shared" si="147"/>
        <v>40649.165972222225</v>
      </c>
      <c r="U1895">
        <f t="shared" si="148"/>
        <v>16.224016203705105</v>
      </c>
      <c r="V1895">
        <f t="shared" si="14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 s="10">
        <f t="shared" si="145"/>
        <v>57.25</v>
      </c>
      <c r="Q1896" s="11" t="s">
        <v>8323</v>
      </c>
      <c r="R1896" s="11" t="s">
        <v>8327</v>
      </c>
      <c r="S1896" s="15">
        <f t="shared" si="146"/>
        <v>40920.904895833337</v>
      </c>
      <c r="T1896" s="15">
        <f t="shared" si="147"/>
        <v>40951.904895833337</v>
      </c>
      <c r="U1896">
        <f t="shared" si="148"/>
        <v>31</v>
      </c>
      <c r="V1896">
        <f t="shared" si="14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 s="10">
        <f t="shared" si="145"/>
        <v>196.34</v>
      </c>
      <c r="Q1897" s="11" t="s">
        <v>8323</v>
      </c>
      <c r="R1897" s="11" t="s">
        <v>8327</v>
      </c>
      <c r="S1897" s="15">
        <f t="shared" si="146"/>
        <v>42267.746782407412</v>
      </c>
      <c r="T1897" s="15">
        <f t="shared" si="147"/>
        <v>42297.746782407412</v>
      </c>
      <c r="U1897">
        <f t="shared" si="148"/>
        <v>30</v>
      </c>
      <c r="V1897">
        <f t="shared" si="14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 s="10">
        <f t="shared" si="145"/>
        <v>43</v>
      </c>
      <c r="Q1898" s="11" t="s">
        <v>8323</v>
      </c>
      <c r="R1898" s="11" t="s">
        <v>8327</v>
      </c>
      <c r="S1898" s="15">
        <f t="shared" si="146"/>
        <v>40981.710243055553</v>
      </c>
      <c r="T1898" s="15">
        <f t="shared" si="147"/>
        <v>41011.710243055553</v>
      </c>
      <c r="U1898">
        <f t="shared" si="148"/>
        <v>30</v>
      </c>
      <c r="V1898">
        <f t="shared" si="14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 s="10">
        <f t="shared" si="145"/>
        <v>35.549999999999997</v>
      </c>
      <c r="Q1899" s="11" t="s">
        <v>8323</v>
      </c>
      <c r="R1899" s="11" t="s">
        <v>8327</v>
      </c>
      <c r="S1899" s="15">
        <f t="shared" si="146"/>
        <v>41680.583402777782</v>
      </c>
      <c r="T1899" s="15">
        <f t="shared" si="147"/>
        <v>41702.875</v>
      </c>
      <c r="U1899">
        <f t="shared" si="148"/>
        <v>22.291597222218115</v>
      </c>
      <c r="V1899">
        <f t="shared" si="14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 s="10">
        <f t="shared" si="145"/>
        <v>68.81</v>
      </c>
      <c r="Q1900" s="11" t="s">
        <v>8323</v>
      </c>
      <c r="R1900" s="11" t="s">
        <v>8327</v>
      </c>
      <c r="S1900" s="15">
        <f t="shared" si="146"/>
        <v>42366.192974537036</v>
      </c>
      <c r="T1900" s="15">
        <f t="shared" si="147"/>
        <v>42401.75</v>
      </c>
      <c r="U1900">
        <f t="shared" si="148"/>
        <v>35.557025462963793</v>
      </c>
      <c r="V1900">
        <f t="shared" si="14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 s="10">
        <f t="shared" si="145"/>
        <v>28.57</v>
      </c>
      <c r="Q1901" s="11" t="s">
        <v>8323</v>
      </c>
      <c r="R1901" s="11" t="s">
        <v>8327</v>
      </c>
      <c r="S1901" s="15">
        <f t="shared" si="146"/>
        <v>42058.941736111112</v>
      </c>
      <c r="T1901" s="15">
        <f t="shared" si="147"/>
        <v>42088.90006944444</v>
      </c>
      <c r="U1901">
        <f t="shared" si="148"/>
        <v>29.958333333328483</v>
      </c>
      <c r="V1901">
        <f t="shared" si="14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 s="10">
        <f t="shared" si="145"/>
        <v>50.63</v>
      </c>
      <c r="Q1902" s="11" t="s">
        <v>8323</v>
      </c>
      <c r="R1902" s="11" t="s">
        <v>8327</v>
      </c>
      <c r="S1902" s="15">
        <f t="shared" si="146"/>
        <v>41160.871886574074</v>
      </c>
      <c r="T1902" s="15">
        <f t="shared" si="147"/>
        <v>41188.415972222225</v>
      </c>
      <c r="U1902">
        <f t="shared" si="148"/>
        <v>27.54408564815094</v>
      </c>
      <c r="V1902">
        <f t="shared" si="14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 s="10">
        <f t="shared" si="145"/>
        <v>106.8</v>
      </c>
      <c r="Q1903" s="11" t="s">
        <v>8317</v>
      </c>
      <c r="R1903" s="11" t="s">
        <v>8346</v>
      </c>
      <c r="S1903" s="15">
        <f t="shared" si="146"/>
        <v>42116.54315972222</v>
      </c>
      <c r="T1903" s="15">
        <f t="shared" si="147"/>
        <v>42146.541666666672</v>
      </c>
      <c r="U1903">
        <f t="shared" si="148"/>
        <v>29.998506944451947</v>
      </c>
      <c r="V1903">
        <f t="shared" si="14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 s="10">
        <f t="shared" si="145"/>
        <v>4</v>
      </c>
      <c r="Q1904" s="11" t="s">
        <v>8317</v>
      </c>
      <c r="R1904" s="11" t="s">
        <v>8346</v>
      </c>
      <c r="S1904" s="15">
        <f t="shared" si="146"/>
        <v>42037.789895833332</v>
      </c>
      <c r="T1904" s="15">
        <f t="shared" si="147"/>
        <v>42067.789895833332</v>
      </c>
      <c r="U1904">
        <f t="shared" si="148"/>
        <v>30</v>
      </c>
      <c r="V1904">
        <f t="shared" si="14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 s="10">
        <f t="shared" si="145"/>
        <v>34.1</v>
      </c>
      <c r="Q1905" s="11" t="s">
        <v>8317</v>
      </c>
      <c r="R1905" s="11" t="s">
        <v>8346</v>
      </c>
      <c r="S1905" s="15">
        <f t="shared" si="146"/>
        <v>42702.770729166667</v>
      </c>
      <c r="T1905" s="15">
        <f t="shared" si="147"/>
        <v>42762.770729166667</v>
      </c>
      <c r="U1905">
        <f t="shared" si="148"/>
        <v>60</v>
      </c>
      <c r="V1905">
        <f t="shared" si="14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 s="10">
        <f t="shared" si="145"/>
        <v>25</v>
      </c>
      <c r="Q1906" s="11" t="s">
        <v>8317</v>
      </c>
      <c r="R1906" s="11" t="s">
        <v>8346</v>
      </c>
      <c r="S1906" s="15">
        <f t="shared" si="146"/>
        <v>42326.685428240744</v>
      </c>
      <c r="T1906" s="15">
        <f t="shared" si="147"/>
        <v>42371.685428240744</v>
      </c>
      <c r="U1906">
        <f t="shared" si="148"/>
        <v>45</v>
      </c>
      <c r="V1906">
        <f t="shared" si="14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 s="10">
        <f t="shared" si="145"/>
        <v>10.5</v>
      </c>
      <c r="Q1907" s="11" t="s">
        <v>8317</v>
      </c>
      <c r="R1907" s="11" t="s">
        <v>8346</v>
      </c>
      <c r="S1907" s="15">
        <f t="shared" si="146"/>
        <v>41859.925856481481</v>
      </c>
      <c r="T1907" s="15">
        <f t="shared" si="147"/>
        <v>41889.925856481481</v>
      </c>
      <c r="U1907">
        <f t="shared" si="148"/>
        <v>30</v>
      </c>
      <c r="V1907">
        <f t="shared" si="14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 s="10">
        <f t="shared" si="145"/>
        <v>215.96</v>
      </c>
      <c r="Q1908" s="11" t="s">
        <v>8317</v>
      </c>
      <c r="R1908" s="11" t="s">
        <v>8346</v>
      </c>
      <c r="S1908" s="15">
        <f t="shared" si="146"/>
        <v>42514.671099537038</v>
      </c>
      <c r="T1908" s="15">
        <f t="shared" si="147"/>
        <v>42544.671099537038</v>
      </c>
      <c r="U1908">
        <f t="shared" si="148"/>
        <v>30</v>
      </c>
      <c r="V1908">
        <f t="shared" si="14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 s="10">
        <f t="shared" si="145"/>
        <v>21.25</v>
      </c>
      <c r="Q1909" s="11" t="s">
        <v>8317</v>
      </c>
      <c r="R1909" s="11" t="s">
        <v>8346</v>
      </c>
      <c r="S1909" s="15">
        <f t="shared" si="146"/>
        <v>41767.587094907409</v>
      </c>
      <c r="T1909" s="15">
        <f t="shared" si="147"/>
        <v>41782.587094907409</v>
      </c>
      <c r="U1909">
        <f t="shared" si="148"/>
        <v>15</v>
      </c>
      <c r="V1909">
        <f t="shared" si="14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 s="10">
        <f t="shared" si="145"/>
        <v>108.25</v>
      </c>
      <c r="Q1910" s="11" t="s">
        <v>8317</v>
      </c>
      <c r="R1910" s="11" t="s">
        <v>8346</v>
      </c>
      <c r="S1910" s="15">
        <f t="shared" si="146"/>
        <v>42703.917824074073</v>
      </c>
      <c r="T1910" s="15">
        <f t="shared" si="147"/>
        <v>42733.917824074073</v>
      </c>
      <c r="U1910">
        <f t="shared" si="148"/>
        <v>30</v>
      </c>
      <c r="V1910">
        <f t="shared" si="14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 s="10">
        <f t="shared" si="145"/>
        <v>129.97</v>
      </c>
      <c r="Q1911" s="11" t="s">
        <v>8317</v>
      </c>
      <c r="R1911" s="11" t="s">
        <v>8346</v>
      </c>
      <c r="S1911" s="15">
        <f t="shared" si="146"/>
        <v>41905.429155092592</v>
      </c>
      <c r="T1911" s="15">
        <f t="shared" si="147"/>
        <v>41935.429155092592</v>
      </c>
      <c r="U1911">
        <f t="shared" si="148"/>
        <v>30</v>
      </c>
      <c r="V1911">
        <f t="shared" si="14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 s="10">
        <f t="shared" si="145"/>
        <v>117.49</v>
      </c>
      <c r="Q1912" s="11" t="s">
        <v>8317</v>
      </c>
      <c r="R1912" s="11" t="s">
        <v>8346</v>
      </c>
      <c r="S1912" s="15">
        <f t="shared" si="146"/>
        <v>42264.963159722218</v>
      </c>
      <c r="T1912" s="15">
        <f t="shared" si="147"/>
        <v>42308.947916666672</v>
      </c>
      <c r="U1912">
        <f t="shared" si="148"/>
        <v>43.984756944453693</v>
      </c>
      <c r="V1912">
        <f t="shared" si="14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 s="10">
        <f t="shared" si="145"/>
        <v>10</v>
      </c>
      <c r="Q1913" s="11" t="s">
        <v>8317</v>
      </c>
      <c r="R1913" s="11" t="s">
        <v>8346</v>
      </c>
      <c r="S1913" s="15">
        <f t="shared" si="146"/>
        <v>41830.033958333333</v>
      </c>
      <c r="T1913" s="15">
        <f t="shared" si="147"/>
        <v>41860.033958333333</v>
      </c>
      <c r="U1913">
        <f t="shared" si="148"/>
        <v>30</v>
      </c>
      <c r="V1913">
        <f t="shared" si="14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 s="10">
        <f t="shared" si="145"/>
        <v>70.599999999999994</v>
      </c>
      <c r="Q1914" s="11" t="s">
        <v>8317</v>
      </c>
      <c r="R1914" s="11" t="s">
        <v>8346</v>
      </c>
      <c r="S1914" s="15">
        <f t="shared" si="146"/>
        <v>42129.226388888885</v>
      </c>
      <c r="T1914" s="15">
        <f t="shared" si="147"/>
        <v>42159.226388888885</v>
      </c>
      <c r="U1914">
        <f t="shared" si="148"/>
        <v>30</v>
      </c>
      <c r="V1914">
        <f t="shared" si="14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 s="10">
        <f t="shared" si="145"/>
        <v>24.5</v>
      </c>
      <c r="Q1915" s="11" t="s">
        <v>8317</v>
      </c>
      <c r="R1915" s="11" t="s">
        <v>8346</v>
      </c>
      <c r="S1915" s="15">
        <f t="shared" si="146"/>
        <v>41890.511319444442</v>
      </c>
      <c r="T1915" s="15">
        <f t="shared" si="147"/>
        <v>41920.511319444442</v>
      </c>
      <c r="U1915">
        <f t="shared" si="148"/>
        <v>30</v>
      </c>
      <c r="V1915">
        <f t="shared" si="14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 s="10">
        <f t="shared" si="145"/>
        <v>30</v>
      </c>
      <c r="Q1916" s="11" t="s">
        <v>8317</v>
      </c>
      <c r="R1916" s="11" t="s">
        <v>8346</v>
      </c>
      <c r="S1916" s="15">
        <f t="shared" si="146"/>
        <v>41929.174456018518</v>
      </c>
      <c r="T1916" s="15">
        <f t="shared" si="147"/>
        <v>41944.165972222225</v>
      </c>
      <c r="U1916">
        <f t="shared" si="148"/>
        <v>14.991516203706851</v>
      </c>
      <c r="V1916">
        <f t="shared" si="14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 s="10">
        <f t="shared" si="145"/>
        <v>2</v>
      </c>
      <c r="Q1917" s="11" t="s">
        <v>8317</v>
      </c>
      <c r="R1917" s="11" t="s">
        <v>8346</v>
      </c>
      <c r="S1917" s="15">
        <f t="shared" si="146"/>
        <v>41864.04886574074</v>
      </c>
      <c r="T1917" s="15">
        <f t="shared" si="147"/>
        <v>41884.04886574074</v>
      </c>
      <c r="U1917">
        <f t="shared" si="148"/>
        <v>20</v>
      </c>
      <c r="V1917">
        <f t="shared" si="14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 s="10">
        <f t="shared" si="145"/>
        <v>17</v>
      </c>
      <c r="Q1918" s="11" t="s">
        <v>8317</v>
      </c>
      <c r="R1918" s="11" t="s">
        <v>8346</v>
      </c>
      <c r="S1918" s="15">
        <f t="shared" si="146"/>
        <v>42656.717303240745</v>
      </c>
      <c r="T1918" s="15">
        <f t="shared" si="147"/>
        <v>42681.758969907409</v>
      </c>
      <c r="U1918">
        <f t="shared" si="148"/>
        <v>25.041666666664241</v>
      </c>
      <c r="V1918">
        <f t="shared" si="14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 s="10">
        <f t="shared" si="145"/>
        <v>2928.93</v>
      </c>
      <c r="Q1919" s="11" t="s">
        <v>8317</v>
      </c>
      <c r="R1919" s="11" t="s">
        <v>8346</v>
      </c>
      <c r="S1919" s="15">
        <f t="shared" si="146"/>
        <v>42746.270057870366</v>
      </c>
      <c r="T1919" s="15">
        <f t="shared" si="147"/>
        <v>42776.270057870366</v>
      </c>
      <c r="U1919">
        <f t="shared" si="148"/>
        <v>30</v>
      </c>
      <c r="V1919">
        <f t="shared" si="14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 s="10">
        <f t="shared" si="145"/>
        <v>28.89</v>
      </c>
      <c r="Q1920" s="11" t="s">
        <v>8317</v>
      </c>
      <c r="R1920" s="11" t="s">
        <v>8346</v>
      </c>
      <c r="S1920" s="15">
        <f t="shared" si="146"/>
        <v>41828.789942129632</v>
      </c>
      <c r="T1920" s="15">
        <f t="shared" si="147"/>
        <v>41863.789942129632</v>
      </c>
      <c r="U1920">
        <f t="shared" si="148"/>
        <v>35</v>
      </c>
      <c r="V1920">
        <f t="shared" si="14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 s="10">
        <f t="shared" si="145"/>
        <v>29.63</v>
      </c>
      <c r="Q1921" s="11" t="s">
        <v>8317</v>
      </c>
      <c r="R1921" s="11" t="s">
        <v>8346</v>
      </c>
      <c r="S1921" s="15">
        <f t="shared" si="146"/>
        <v>42113.875567129624</v>
      </c>
      <c r="T1921" s="15">
        <f t="shared" si="147"/>
        <v>42143.875567129624</v>
      </c>
      <c r="U1921">
        <f t="shared" si="148"/>
        <v>30</v>
      </c>
      <c r="V1921">
        <f t="shared" si="14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 s="10">
        <f t="shared" si="145"/>
        <v>40.98</v>
      </c>
      <c r="Q1922" s="11" t="s">
        <v>8317</v>
      </c>
      <c r="R1922" s="11" t="s">
        <v>8346</v>
      </c>
      <c r="S1922" s="15">
        <f t="shared" si="146"/>
        <v>42270.875706018516</v>
      </c>
      <c r="T1922" s="15">
        <f t="shared" si="147"/>
        <v>42298.958333333328</v>
      </c>
      <c r="U1922">
        <f t="shared" si="148"/>
        <v>28.082627314812271</v>
      </c>
      <c r="V1922">
        <f t="shared" si="14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 s="10">
        <f t="shared" ref="P1923:P1986" si="150">IFERROR(ROUND(E1923/L1923,2),0)</f>
        <v>54</v>
      </c>
      <c r="Q1923" s="11" t="s">
        <v>8323</v>
      </c>
      <c r="R1923" s="11" t="s">
        <v>8327</v>
      </c>
      <c r="S1923" s="15">
        <f t="shared" ref="S1923:S1986" si="151">(((J1923/60)/60)/24)+DATE(1970,1,1)</f>
        <v>41074.221562500003</v>
      </c>
      <c r="T1923" s="15">
        <f t="shared" ref="T1923:T1986" si="152">(((I1923/60)/60)/24)+DATE(1970,1,1)</f>
        <v>41104.221562500003</v>
      </c>
      <c r="U1923">
        <f t="shared" ref="U1923:U1986" si="153">T1923-S1923</f>
        <v>30</v>
      </c>
      <c r="V1923">
        <f t="shared" ref="V1923:V1986" si="154">YEAR((((J1923/60)/60)/24)+DATE(1970,1,1))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 s="10">
        <f t="shared" si="150"/>
        <v>36.11</v>
      </c>
      <c r="Q1924" s="11" t="s">
        <v>8323</v>
      </c>
      <c r="R1924" s="11" t="s">
        <v>8327</v>
      </c>
      <c r="S1924" s="15">
        <f t="shared" si="151"/>
        <v>41590.255868055552</v>
      </c>
      <c r="T1924" s="15">
        <f t="shared" si="152"/>
        <v>41620.255868055552</v>
      </c>
      <c r="U1924">
        <f t="shared" si="153"/>
        <v>30</v>
      </c>
      <c r="V1924">
        <f t="shared" si="154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 s="10">
        <f t="shared" si="150"/>
        <v>23.15</v>
      </c>
      <c r="Q1925" s="11" t="s">
        <v>8323</v>
      </c>
      <c r="R1925" s="11" t="s">
        <v>8327</v>
      </c>
      <c r="S1925" s="15">
        <f t="shared" si="151"/>
        <v>40772.848749999997</v>
      </c>
      <c r="T1925" s="15">
        <f t="shared" si="152"/>
        <v>40813.207638888889</v>
      </c>
      <c r="U1925">
        <f t="shared" si="153"/>
        <v>40.35888888889167</v>
      </c>
      <c r="V1925">
        <f t="shared" si="154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 s="10">
        <f t="shared" si="150"/>
        <v>104</v>
      </c>
      <c r="Q1926" s="11" t="s">
        <v>8323</v>
      </c>
      <c r="R1926" s="11" t="s">
        <v>8327</v>
      </c>
      <c r="S1926" s="15">
        <f t="shared" si="151"/>
        <v>41626.761053240742</v>
      </c>
      <c r="T1926" s="15">
        <f t="shared" si="152"/>
        <v>41654.814583333333</v>
      </c>
      <c r="U1926">
        <f t="shared" si="153"/>
        <v>28.053530092591245</v>
      </c>
      <c r="V1926">
        <f t="shared" si="154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 s="10">
        <f t="shared" si="150"/>
        <v>31.83</v>
      </c>
      <c r="Q1927" s="11" t="s">
        <v>8323</v>
      </c>
      <c r="R1927" s="11" t="s">
        <v>8327</v>
      </c>
      <c r="S1927" s="15">
        <f t="shared" si="151"/>
        <v>41535.90148148148</v>
      </c>
      <c r="T1927" s="15">
        <f t="shared" si="152"/>
        <v>41558</v>
      </c>
      <c r="U1927">
        <f t="shared" si="153"/>
        <v>22.098518518519995</v>
      </c>
      <c r="V1927">
        <f t="shared" si="154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 s="10">
        <f t="shared" si="150"/>
        <v>27.39</v>
      </c>
      <c r="Q1928" s="11" t="s">
        <v>8323</v>
      </c>
      <c r="R1928" s="11" t="s">
        <v>8327</v>
      </c>
      <c r="S1928" s="15">
        <f t="shared" si="151"/>
        <v>40456.954351851848</v>
      </c>
      <c r="T1928" s="15">
        <f t="shared" si="152"/>
        <v>40484.018055555556</v>
      </c>
      <c r="U1928">
        <f t="shared" si="153"/>
        <v>27.063703703708597</v>
      </c>
      <c r="V1928">
        <f t="shared" si="154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 s="10">
        <f t="shared" si="150"/>
        <v>56.36</v>
      </c>
      <c r="Q1929" s="11" t="s">
        <v>8323</v>
      </c>
      <c r="R1929" s="11" t="s">
        <v>8327</v>
      </c>
      <c r="S1929" s="15">
        <f t="shared" si="151"/>
        <v>40960.861562500002</v>
      </c>
      <c r="T1929" s="15">
        <f t="shared" si="152"/>
        <v>40976.207638888889</v>
      </c>
      <c r="U1929">
        <f t="shared" si="153"/>
        <v>15.346076388887013</v>
      </c>
      <c r="V1929">
        <f t="shared" si="154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 s="10">
        <f t="shared" si="150"/>
        <v>77.349999999999994</v>
      </c>
      <c r="Q1930" s="11" t="s">
        <v>8323</v>
      </c>
      <c r="R1930" s="11" t="s">
        <v>8327</v>
      </c>
      <c r="S1930" s="15">
        <f t="shared" si="151"/>
        <v>41371.648078703707</v>
      </c>
      <c r="T1930" s="15">
        <f t="shared" si="152"/>
        <v>41401.648078703707</v>
      </c>
      <c r="U1930">
        <f t="shared" si="153"/>
        <v>30</v>
      </c>
      <c r="V1930">
        <f t="shared" si="154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 s="10">
        <f t="shared" si="150"/>
        <v>42.8</v>
      </c>
      <c r="Q1931" s="11" t="s">
        <v>8323</v>
      </c>
      <c r="R1931" s="11" t="s">
        <v>8327</v>
      </c>
      <c r="S1931" s="15">
        <f t="shared" si="151"/>
        <v>40687.021597222221</v>
      </c>
      <c r="T1931" s="15">
        <f t="shared" si="152"/>
        <v>40729.021597222221</v>
      </c>
      <c r="U1931">
        <f t="shared" si="153"/>
        <v>42</v>
      </c>
      <c r="V1931">
        <f t="shared" si="154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 s="10">
        <f t="shared" si="150"/>
        <v>48.85</v>
      </c>
      <c r="Q1932" s="11" t="s">
        <v>8323</v>
      </c>
      <c r="R1932" s="11" t="s">
        <v>8327</v>
      </c>
      <c r="S1932" s="15">
        <f t="shared" si="151"/>
        <v>41402.558819444443</v>
      </c>
      <c r="T1932" s="15">
        <f t="shared" si="152"/>
        <v>41462.558819444443</v>
      </c>
      <c r="U1932">
        <f t="shared" si="153"/>
        <v>60</v>
      </c>
      <c r="V1932">
        <f t="shared" si="154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 s="10">
        <f t="shared" si="150"/>
        <v>48.24</v>
      </c>
      <c r="Q1933" s="11" t="s">
        <v>8323</v>
      </c>
      <c r="R1933" s="11" t="s">
        <v>8327</v>
      </c>
      <c r="S1933" s="15">
        <f t="shared" si="151"/>
        <v>41037.892465277779</v>
      </c>
      <c r="T1933" s="15">
        <f t="shared" si="152"/>
        <v>41051.145833333336</v>
      </c>
      <c r="U1933">
        <f t="shared" si="153"/>
        <v>13.253368055557075</v>
      </c>
      <c r="V1933">
        <f t="shared" si="154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 s="10">
        <f t="shared" si="150"/>
        <v>70.209999999999994</v>
      </c>
      <c r="Q1934" s="11" t="s">
        <v>8323</v>
      </c>
      <c r="R1934" s="11" t="s">
        <v>8327</v>
      </c>
      <c r="S1934" s="15">
        <f t="shared" si="151"/>
        <v>40911.809872685182</v>
      </c>
      <c r="T1934" s="15">
        <f t="shared" si="152"/>
        <v>40932.809872685182</v>
      </c>
      <c r="U1934">
        <f t="shared" si="153"/>
        <v>21</v>
      </c>
      <c r="V1934">
        <f t="shared" si="154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 s="10">
        <f t="shared" si="150"/>
        <v>94.05</v>
      </c>
      <c r="Q1935" s="11" t="s">
        <v>8323</v>
      </c>
      <c r="R1935" s="11" t="s">
        <v>8327</v>
      </c>
      <c r="S1935" s="15">
        <f t="shared" si="151"/>
        <v>41879.130868055552</v>
      </c>
      <c r="T1935" s="15">
        <f t="shared" si="152"/>
        <v>41909.130868055552</v>
      </c>
      <c r="U1935">
        <f t="shared" si="153"/>
        <v>30</v>
      </c>
      <c r="V1935">
        <f t="shared" si="154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 s="10">
        <f t="shared" si="150"/>
        <v>80.27</v>
      </c>
      <c r="Q1936" s="11" t="s">
        <v>8323</v>
      </c>
      <c r="R1936" s="11" t="s">
        <v>8327</v>
      </c>
      <c r="S1936" s="15">
        <f t="shared" si="151"/>
        <v>40865.867141203707</v>
      </c>
      <c r="T1936" s="15">
        <f t="shared" si="152"/>
        <v>40902.208333333336</v>
      </c>
      <c r="U1936">
        <f t="shared" si="153"/>
        <v>36.341192129628325</v>
      </c>
      <c r="V1936">
        <f t="shared" si="154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 s="10">
        <f t="shared" si="150"/>
        <v>54.2</v>
      </c>
      <c r="Q1937" s="11" t="s">
        <v>8323</v>
      </c>
      <c r="R1937" s="11" t="s">
        <v>8327</v>
      </c>
      <c r="S1937" s="15">
        <f t="shared" si="151"/>
        <v>41773.932534722226</v>
      </c>
      <c r="T1937" s="15">
        <f t="shared" si="152"/>
        <v>41811.207638888889</v>
      </c>
      <c r="U1937">
        <f t="shared" si="153"/>
        <v>37.275104166663368</v>
      </c>
      <c r="V1937">
        <f t="shared" si="154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 s="10">
        <f t="shared" si="150"/>
        <v>60.27</v>
      </c>
      <c r="Q1938" s="11" t="s">
        <v>8323</v>
      </c>
      <c r="R1938" s="11" t="s">
        <v>8327</v>
      </c>
      <c r="S1938" s="15">
        <f t="shared" si="151"/>
        <v>40852.889699074076</v>
      </c>
      <c r="T1938" s="15">
        <f t="shared" si="152"/>
        <v>40883.249305555553</v>
      </c>
      <c r="U1938">
        <f t="shared" si="153"/>
        <v>30.359606481477385</v>
      </c>
      <c r="V1938">
        <f t="shared" si="154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 s="10">
        <f t="shared" si="150"/>
        <v>38.74</v>
      </c>
      <c r="Q1939" s="11" t="s">
        <v>8323</v>
      </c>
      <c r="R1939" s="11" t="s">
        <v>8327</v>
      </c>
      <c r="S1939" s="15">
        <f t="shared" si="151"/>
        <v>41059.118993055556</v>
      </c>
      <c r="T1939" s="15">
        <f t="shared" si="152"/>
        <v>41075.165972222225</v>
      </c>
      <c r="U1939">
        <f t="shared" si="153"/>
        <v>16.046979166669189</v>
      </c>
      <c r="V1939">
        <f t="shared" si="154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 s="10">
        <f t="shared" si="150"/>
        <v>152.54</v>
      </c>
      <c r="Q1940" s="11" t="s">
        <v>8323</v>
      </c>
      <c r="R1940" s="11" t="s">
        <v>8327</v>
      </c>
      <c r="S1940" s="15">
        <f t="shared" si="151"/>
        <v>41426.259618055556</v>
      </c>
      <c r="T1940" s="15">
        <f t="shared" si="152"/>
        <v>41457.208333333336</v>
      </c>
      <c r="U1940">
        <f t="shared" si="153"/>
        <v>30.948715277780138</v>
      </c>
      <c r="V1940">
        <f t="shared" si="154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 s="10">
        <f t="shared" si="150"/>
        <v>115.31</v>
      </c>
      <c r="Q1941" s="11" t="s">
        <v>8323</v>
      </c>
      <c r="R1941" s="11" t="s">
        <v>8327</v>
      </c>
      <c r="S1941" s="15">
        <f t="shared" si="151"/>
        <v>41313.985046296293</v>
      </c>
      <c r="T1941" s="15">
        <f t="shared" si="152"/>
        <v>41343.943379629629</v>
      </c>
      <c r="U1941">
        <f t="shared" si="153"/>
        <v>29.958333333335759</v>
      </c>
      <c r="V1941">
        <f t="shared" si="154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 s="10">
        <f t="shared" si="150"/>
        <v>35.840000000000003</v>
      </c>
      <c r="Q1942" s="11" t="s">
        <v>8323</v>
      </c>
      <c r="R1942" s="11" t="s">
        <v>8327</v>
      </c>
      <c r="S1942" s="15">
        <f t="shared" si="151"/>
        <v>40670.507326388892</v>
      </c>
      <c r="T1942" s="15">
        <f t="shared" si="152"/>
        <v>40709.165972222225</v>
      </c>
      <c r="U1942">
        <f t="shared" si="153"/>
        <v>38.658645833333139</v>
      </c>
      <c r="V1942">
        <f t="shared" si="154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 s="10">
        <f t="shared" si="150"/>
        <v>64.569999999999993</v>
      </c>
      <c r="Q1943" s="11" t="s">
        <v>8317</v>
      </c>
      <c r="R1943" s="11" t="s">
        <v>8347</v>
      </c>
      <c r="S1943" s="15">
        <f t="shared" si="151"/>
        <v>41744.290868055556</v>
      </c>
      <c r="T1943" s="15">
        <f t="shared" si="152"/>
        <v>41774.290868055556</v>
      </c>
      <c r="U1943">
        <f t="shared" si="153"/>
        <v>30</v>
      </c>
      <c r="V1943">
        <f t="shared" si="154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 s="10">
        <f t="shared" si="150"/>
        <v>87.44</v>
      </c>
      <c r="Q1944" s="11" t="s">
        <v>8317</v>
      </c>
      <c r="R1944" s="11" t="s">
        <v>8347</v>
      </c>
      <c r="S1944" s="15">
        <f t="shared" si="151"/>
        <v>40638.828009259261</v>
      </c>
      <c r="T1944" s="15">
        <f t="shared" si="152"/>
        <v>40728.828009259261</v>
      </c>
      <c r="U1944">
        <f t="shared" si="153"/>
        <v>90</v>
      </c>
      <c r="V1944">
        <f t="shared" si="154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 s="10">
        <f t="shared" si="150"/>
        <v>68.819999999999993</v>
      </c>
      <c r="Q1945" s="11" t="s">
        <v>8317</v>
      </c>
      <c r="R1945" s="11" t="s">
        <v>8347</v>
      </c>
      <c r="S1945" s="15">
        <f t="shared" si="151"/>
        <v>42548.269861111112</v>
      </c>
      <c r="T1945" s="15">
        <f t="shared" si="152"/>
        <v>42593.269861111112</v>
      </c>
      <c r="U1945">
        <f t="shared" si="153"/>
        <v>45</v>
      </c>
      <c r="V1945">
        <f t="shared" si="154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 s="10">
        <f t="shared" si="150"/>
        <v>176.2</v>
      </c>
      <c r="Q1946" s="11" t="s">
        <v>8317</v>
      </c>
      <c r="R1946" s="11" t="s">
        <v>8347</v>
      </c>
      <c r="S1946" s="15">
        <f t="shared" si="151"/>
        <v>41730.584374999999</v>
      </c>
      <c r="T1946" s="15">
        <f t="shared" si="152"/>
        <v>41760.584374999999</v>
      </c>
      <c r="U1946">
        <f t="shared" si="153"/>
        <v>30</v>
      </c>
      <c r="V1946">
        <f t="shared" si="154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 s="10">
        <f t="shared" si="150"/>
        <v>511.79</v>
      </c>
      <c r="Q1947" s="11" t="s">
        <v>8317</v>
      </c>
      <c r="R1947" s="11" t="s">
        <v>8347</v>
      </c>
      <c r="S1947" s="15">
        <f t="shared" si="151"/>
        <v>42157.251828703709</v>
      </c>
      <c r="T1947" s="15">
        <f t="shared" si="152"/>
        <v>42197.251828703709</v>
      </c>
      <c r="U1947">
        <f t="shared" si="153"/>
        <v>40</v>
      </c>
      <c r="V1947">
        <f t="shared" si="154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 s="10">
        <f t="shared" si="150"/>
        <v>160.44</v>
      </c>
      <c r="Q1948" s="11" t="s">
        <v>8317</v>
      </c>
      <c r="R1948" s="11" t="s">
        <v>8347</v>
      </c>
      <c r="S1948" s="15">
        <f t="shared" si="151"/>
        <v>41689.150011574071</v>
      </c>
      <c r="T1948" s="15">
        <f t="shared" si="152"/>
        <v>41749.108344907407</v>
      </c>
      <c r="U1948">
        <f t="shared" si="153"/>
        <v>59.958333333335759</v>
      </c>
      <c r="V1948">
        <f t="shared" si="154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 s="10">
        <f t="shared" si="150"/>
        <v>35</v>
      </c>
      <c r="Q1949" s="11" t="s">
        <v>8317</v>
      </c>
      <c r="R1949" s="11" t="s">
        <v>8347</v>
      </c>
      <c r="S1949" s="15">
        <f t="shared" si="151"/>
        <v>40102.918055555558</v>
      </c>
      <c r="T1949" s="15">
        <f t="shared" si="152"/>
        <v>40140.249305555553</v>
      </c>
      <c r="U1949">
        <f t="shared" si="153"/>
        <v>37.331249999995634</v>
      </c>
      <c r="V1949">
        <f t="shared" si="154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 s="10">
        <f t="shared" si="150"/>
        <v>188.51</v>
      </c>
      <c r="Q1950" s="11" t="s">
        <v>8317</v>
      </c>
      <c r="R1950" s="11" t="s">
        <v>8347</v>
      </c>
      <c r="S1950" s="15">
        <f t="shared" si="151"/>
        <v>42473.604270833333</v>
      </c>
      <c r="T1950" s="15">
        <f t="shared" si="152"/>
        <v>42527.709722222222</v>
      </c>
      <c r="U1950">
        <f t="shared" si="153"/>
        <v>54.105451388888469</v>
      </c>
      <c r="V1950">
        <f t="shared" si="154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 s="10">
        <f t="shared" si="150"/>
        <v>56.2</v>
      </c>
      <c r="Q1951" s="11" t="s">
        <v>8317</v>
      </c>
      <c r="R1951" s="11" t="s">
        <v>8347</v>
      </c>
      <c r="S1951" s="15">
        <f t="shared" si="151"/>
        <v>41800.423043981478</v>
      </c>
      <c r="T1951" s="15">
        <f t="shared" si="152"/>
        <v>41830.423043981478</v>
      </c>
      <c r="U1951">
        <f t="shared" si="153"/>
        <v>30</v>
      </c>
      <c r="V1951">
        <f t="shared" si="154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 s="10">
        <f t="shared" si="150"/>
        <v>51.31</v>
      </c>
      <c r="Q1952" s="11" t="s">
        <v>8317</v>
      </c>
      <c r="R1952" s="11" t="s">
        <v>8347</v>
      </c>
      <c r="S1952" s="15">
        <f t="shared" si="151"/>
        <v>40624.181400462963</v>
      </c>
      <c r="T1952" s="15">
        <f t="shared" si="152"/>
        <v>40655.181400462963</v>
      </c>
      <c r="U1952">
        <f t="shared" si="153"/>
        <v>31</v>
      </c>
      <c r="V1952">
        <f t="shared" si="154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 s="10">
        <f t="shared" si="150"/>
        <v>127.36</v>
      </c>
      <c r="Q1953" s="11" t="s">
        <v>8317</v>
      </c>
      <c r="R1953" s="11" t="s">
        <v>8347</v>
      </c>
      <c r="S1953" s="15">
        <f t="shared" si="151"/>
        <v>42651.420567129629</v>
      </c>
      <c r="T1953" s="15">
        <f t="shared" si="152"/>
        <v>42681.462233796294</v>
      </c>
      <c r="U1953">
        <f t="shared" si="153"/>
        <v>30.041666666664241</v>
      </c>
      <c r="V1953">
        <f t="shared" si="154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 s="10">
        <f t="shared" si="150"/>
        <v>101.86</v>
      </c>
      <c r="Q1954" s="11" t="s">
        <v>8317</v>
      </c>
      <c r="R1954" s="11" t="s">
        <v>8347</v>
      </c>
      <c r="S1954" s="15">
        <f t="shared" si="151"/>
        <v>41526.60665509259</v>
      </c>
      <c r="T1954" s="15">
        <f t="shared" si="152"/>
        <v>41563.60665509259</v>
      </c>
      <c r="U1954">
        <f t="shared" si="153"/>
        <v>37</v>
      </c>
      <c r="V1954">
        <f t="shared" si="154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 s="10">
        <f t="shared" si="150"/>
        <v>230.56</v>
      </c>
      <c r="Q1955" s="11" t="s">
        <v>8317</v>
      </c>
      <c r="R1955" s="11" t="s">
        <v>8347</v>
      </c>
      <c r="S1955" s="15">
        <f t="shared" si="151"/>
        <v>40941.199826388889</v>
      </c>
      <c r="T1955" s="15">
        <f t="shared" si="152"/>
        <v>40970.125</v>
      </c>
      <c r="U1955">
        <f t="shared" si="153"/>
        <v>28.925173611110949</v>
      </c>
      <c r="V1955">
        <f t="shared" si="154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 s="10">
        <f t="shared" si="150"/>
        <v>842.11</v>
      </c>
      <c r="Q1956" s="11" t="s">
        <v>8317</v>
      </c>
      <c r="R1956" s="11" t="s">
        <v>8347</v>
      </c>
      <c r="S1956" s="15">
        <f t="shared" si="151"/>
        <v>42394.580740740741</v>
      </c>
      <c r="T1956" s="15">
        <f t="shared" si="152"/>
        <v>42441.208333333328</v>
      </c>
      <c r="U1956">
        <f t="shared" si="153"/>
        <v>46.627592592587462</v>
      </c>
      <c r="V1956">
        <f t="shared" si="154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 s="10">
        <f t="shared" si="150"/>
        <v>577.28</v>
      </c>
      <c r="Q1957" s="11" t="s">
        <v>8317</v>
      </c>
      <c r="R1957" s="11" t="s">
        <v>8347</v>
      </c>
      <c r="S1957" s="15">
        <f t="shared" si="151"/>
        <v>41020.271770833337</v>
      </c>
      <c r="T1957" s="15">
        <f t="shared" si="152"/>
        <v>41052.791666666664</v>
      </c>
      <c r="U1957">
        <f t="shared" si="153"/>
        <v>32.51989583332761</v>
      </c>
      <c r="V1957">
        <f t="shared" si="154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 s="10">
        <f t="shared" si="150"/>
        <v>483.34</v>
      </c>
      <c r="Q1958" s="11" t="s">
        <v>8317</v>
      </c>
      <c r="R1958" s="11" t="s">
        <v>8347</v>
      </c>
      <c r="S1958" s="15">
        <f t="shared" si="151"/>
        <v>42067.923668981486</v>
      </c>
      <c r="T1958" s="15">
        <f t="shared" si="152"/>
        <v>42112.882002314815</v>
      </c>
      <c r="U1958">
        <f t="shared" si="153"/>
        <v>44.958333333328483</v>
      </c>
      <c r="V1958">
        <f t="shared" si="154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 s="10">
        <f t="shared" si="150"/>
        <v>76.14</v>
      </c>
      <c r="Q1959" s="11" t="s">
        <v>8317</v>
      </c>
      <c r="R1959" s="11" t="s">
        <v>8347</v>
      </c>
      <c r="S1959" s="15">
        <f t="shared" si="151"/>
        <v>41179.098530092589</v>
      </c>
      <c r="T1959" s="15">
        <f t="shared" si="152"/>
        <v>41209.098530092589</v>
      </c>
      <c r="U1959">
        <f t="shared" si="153"/>
        <v>30</v>
      </c>
      <c r="V1959">
        <f t="shared" si="154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 s="10">
        <f t="shared" si="150"/>
        <v>74.11</v>
      </c>
      <c r="Q1960" s="11" t="s">
        <v>8317</v>
      </c>
      <c r="R1960" s="11" t="s">
        <v>8347</v>
      </c>
      <c r="S1960" s="15">
        <f t="shared" si="151"/>
        <v>41326.987974537034</v>
      </c>
      <c r="T1960" s="15">
        <f t="shared" si="152"/>
        <v>41356.94630787037</v>
      </c>
      <c r="U1960">
        <f t="shared" si="153"/>
        <v>29.958333333335759</v>
      </c>
      <c r="V1960">
        <f t="shared" si="154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 s="10">
        <f t="shared" si="150"/>
        <v>36.97</v>
      </c>
      <c r="Q1961" s="11" t="s">
        <v>8317</v>
      </c>
      <c r="R1961" s="11" t="s">
        <v>8347</v>
      </c>
      <c r="S1961" s="15">
        <f t="shared" si="151"/>
        <v>41871.845601851855</v>
      </c>
      <c r="T1961" s="15">
        <f t="shared" si="152"/>
        <v>41913</v>
      </c>
      <c r="U1961">
        <f t="shared" si="153"/>
        <v>41.154398148144537</v>
      </c>
      <c r="V1961">
        <f t="shared" si="154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 s="10">
        <f t="shared" si="150"/>
        <v>2500.9699999999998</v>
      </c>
      <c r="Q1962" s="11" t="s">
        <v>8317</v>
      </c>
      <c r="R1962" s="11" t="s">
        <v>8347</v>
      </c>
      <c r="S1962" s="15">
        <f t="shared" si="151"/>
        <v>41964.362743055557</v>
      </c>
      <c r="T1962" s="15">
        <f t="shared" si="152"/>
        <v>41994.362743055557</v>
      </c>
      <c r="U1962">
        <f t="shared" si="153"/>
        <v>30</v>
      </c>
      <c r="V1962">
        <f t="shared" si="154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 s="10">
        <f t="shared" si="150"/>
        <v>67.69</v>
      </c>
      <c r="Q1963" s="11" t="s">
        <v>8317</v>
      </c>
      <c r="R1963" s="11" t="s">
        <v>8347</v>
      </c>
      <c r="S1963" s="15">
        <f t="shared" si="151"/>
        <v>41148.194641203707</v>
      </c>
      <c r="T1963" s="15">
        <f t="shared" si="152"/>
        <v>41188.165972222225</v>
      </c>
      <c r="U1963">
        <f t="shared" si="153"/>
        <v>39.971331018517958</v>
      </c>
      <c r="V1963">
        <f t="shared" si="154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 s="10">
        <f t="shared" si="150"/>
        <v>63.05</v>
      </c>
      <c r="Q1964" s="11" t="s">
        <v>8317</v>
      </c>
      <c r="R1964" s="11" t="s">
        <v>8347</v>
      </c>
      <c r="S1964" s="15">
        <f t="shared" si="151"/>
        <v>41742.780509259261</v>
      </c>
      <c r="T1964" s="15">
        <f t="shared" si="152"/>
        <v>41772.780509259261</v>
      </c>
      <c r="U1964">
        <f t="shared" si="153"/>
        <v>30</v>
      </c>
      <c r="V1964">
        <f t="shared" si="154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 s="10">
        <f t="shared" si="150"/>
        <v>117.6</v>
      </c>
      <c r="Q1965" s="11" t="s">
        <v>8317</v>
      </c>
      <c r="R1965" s="11" t="s">
        <v>8347</v>
      </c>
      <c r="S1965" s="15">
        <f t="shared" si="151"/>
        <v>41863.429791666669</v>
      </c>
      <c r="T1965" s="15">
        <f t="shared" si="152"/>
        <v>41898.429791666669</v>
      </c>
      <c r="U1965">
        <f t="shared" si="153"/>
        <v>35</v>
      </c>
      <c r="V1965">
        <f t="shared" si="154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 s="10">
        <f t="shared" si="150"/>
        <v>180.75</v>
      </c>
      <c r="Q1966" s="11" t="s">
        <v>8317</v>
      </c>
      <c r="R1966" s="11" t="s">
        <v>8347</v>
      </c>
      <c r="S1966" s="15">
        <f t="shared" si="151"/>
        <v>42452.272824074069</v>
      </c>
      <c r="T1966" s="15">
        <f t="shared" si="152"/>
        <v>42482.272824074069</v>
      </c>
      <c r="U1966">
        <f t="shared" si="153"/>
        <v>30</v>
      </c>
      <c r="V1966">
        <f t="shared" si="154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 s="10">
        <f t="shared" si="150"/>
        <v>127.32</v>
      </c>
      <c r="Q1967" s="11" t="s">
        <v>8317</v>
      </c>
      <c r="R1967" s="11" t="s">
        <v>8347</v>
      </c>
      <c r="S1967" s="15">
        <f t="shared" si="151"/>
        <v>40898.089236111111</v>
      </c>
      <c r="T1967" s="15">
        <f t="shared" si="152"/>
        <v>40920.041666666664</v>
      </c>
      <c r="U1967">
        <f t="shared" si="153"/>
        <v>21.952430555553292</v>
      </c>
      <c r="V1967">
        <f t="shared" si="154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 s="10">
        <f t="shared" si="150"/>
        <v>136.63999999999999</v>
      </c>
      <c r="Q1968" s="11" t="s">
        <v>8317</v>
      </c>
      <c r="R1968" s="11" t="s">
        <v>8347</v>
      </c>
      <c r="S1968" s="15">
        <f t="shared" si="151"/>
        <v>41835.540486111109</v>
      </c>
      <c r="T1968" s="15">
        <f t="shared" si="152"/>
        <v>41865.540486111109</v>
      </c>
      <c r="U1968">
        <f t="shared" si="153"/>
        <v>30</v>
      </c>
      <c r="V1968">
        <f t="shared" si="154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 s="10">
        <f t="shared" si="150"/>
        <v>182.78</v>
      </c>
      <c r="Q1969" s="11" t="s">
        <v>8317</v>
      </c>
      <c r="R1969" s="11" t="s">
        <v>8347</v>
      </c>
      <c r="S1969" s="15">
        <f t="shared" si="151"/>
        <v>41730.663530092592</v>
      </c>
      <c r="T1969" s="15">
        <f t="shared" si="152"/>
        <v>41760.663530092592</v>
      </c>
      <c r="U1969">
        <f t="shared" si="153"/>
        <v>30</v>
      </c>
      <c r="V1969">
        <f t="shared" si="154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 s="10">
        <f t="shared" si="150"/>
        <v>279.38</v>
      </c>
      <c r="Q1970" s="11" t="s">
        <v>8317</v>
      </c>
      <c r="R1970" s="11" t="s">
        <v>8347</v>
      </c>
      <c r="S1970" s="15">
        <f t="shared" si="151"/>
        <v>42676.586979166663</v>
      </c>
      <c r="T1970" s="15">
        <f t="shared" si="152"/>
        <v>42707.628645833334</v>
      </c>
      <c r="U1970">
        <f t="shared" si="153"/>
        <v>31.041666666671517</v>
      </c>
      <c r="V1970">
        <f t="shared" si="154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 s="10">
        <f t="shared" si="150"/>
        <v>61.38</v>
      </c>
      <c r="Q1971" s="11" t="s">
        <v>8317</v>
      </c>
      <c r="R1971" s="11" t="s">
        <v>8347</v>
      </c>
      <c r="S1971" s="15">
        <f t="shared" si="151"/>
        <v>42557.792453703703</v>
      </c>
      <c r="T1971" s="15">
        <f t="shared" si="152"/>
        <v>42587.792453703703</v>
      </c>
      <c r="U1971">
        <f t="shared" si="153"/>
        <v>30</v>
      </c>
      <c r="V1971">
        <f t="shared" si="154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 s="10">
        <f t="shared" si="150"/>
        <v>80.73</v>
      </c>
      <c r="Q1972" s="11" t="s">
        <v>8317</v>
      </c>
      <c r="R1972" s="11" t="s">
        <v>8347</v>
      </c>
      <c r="S1972" s="15">
        <f t="shared" si="151"/>
        <v>41324.193298611113</v>
      </c>
      <c r="T1972" s="15">
        <f t="shared" si="152"/>
        <v>41384.151631944449</v>
      </c>
      <c r="U1972">
        <f t="shared" si="153"/>
        <v>59.958333333335759</v>
      </c>
      <c r="V1972">
        <f t="shared" si="154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 s="10">
        <f t="shared" si="150"/>
        <v>272.36</v>
      </c>
      <c r="Q1973" s="11" t="s">
        <v>8317</v>
      </c>
      <c r="R1973" s="11" t="s">
        <v>8347</v>
      </c>
      <c r="S1973" s="15">
        <f t="shared" si="151"/>
        <v>41561.500706018516</v>
      </c>
      <c r="T1973" s="15">
        <f t="shared" si="152"/>
        <v>41593.166666666664</v>
      </c>
      <c r="U1973">
        <f t="shared" si="153"/>
        <v>31.66596064814803</v>
      </c>
      <c r="V1973">
        <f t="shared" si="154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 s="10">
        <f t="shared" si="150"/>
        <v>70.849999999999994</v>
      </c>
      <c r="Q1974" s="11" t="s">
        <v>8317</v>
      </c>
      <c r="R1974" s="11" t="s">
        <v>8347</v>
      </c>
      <c r="S1974" s="15">
        <f t="shared" si="151"/>
        <v>41201.012083333335</v>
      </c>
      <c r="T1974" s="15">
        <f t="shared" si="152"/>
        <v>41231.053749999999</v>
      </c>
      <c r="U1974">
        <f t="shared" si="153"/>
        <v>30.041666666664241</v>
      </c>
      <c r="V1974">
        <f t="shared" si="154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 s="10">
        <f t="shared" si="150"/>
        <v>247.94</v>
      </c>
      <c r="Q1975" s="11" t="s">
        <v>8317</v>
      </c>
      <c r="R1975" s="11" t="s">
        <v>8347</v>
      </c>
      <c r="S1975" s="15">
        <f t="shared" si="151"/>
        <v>42549.722962962958</v>
      </c>
      <c r="T1975" s="15">
        <f t="shared" si="152"/>
        <v>42588.291666666672</v>
      </c>
      <c r="U1975">
        <f t="shared" si="153"/>
        <v>38.568703703713254</v>
      </c>
      <c r="V1975">
        <f t="shared" si="154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 s="10">
        <f t="shared" si="150"/>
        <v>186.81</v>
      </c>
      <c r="Q1976" s="11" t="s">
        <v>8317</v>
      </c>
      <c r="R1976" s="11" t="s">
        <v>8347</v>
      </c>
      <c r="S1976" s="15">
        <f t="shared" si="151"/>
        <v>41445.334131944444</v>
      </c>
      <c r="T1976" s="15">
        <f t="shared" si="152"/>
        <v>41505.334131944444</v>
      </c>
      <c r="U1976">
        <f t="shared" si="153"/>
        <v>60</v>
      </c>
      <c r="V1976">
        <f t="shared" si="154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 s="10">
        <f t="shared" si="150"/>
        <v>131.99</v>
      </c>
      <c r="Q1977" s="11" t="s">
        <v>8317</v>
      </c>
      <c r="R1977" s="11" t="s">
        <v>8347</v>
      </c>
      <c r="S1977" s="15">
        <f t="shared" si="151"/>
        <v>41313.755219907405</v>
      </c>
      <c r="T1977" s="15">
        <f t="shared" si="152"/>
        <v>41343.755219907405</v>
      </c>
      <c r="U1977">
        <f t="shared" si="153"/>
        <v>30</v>
      </c>
      <c r="V1977">
        <f t="shared" si="154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 s="10">
        <f t="shared" si="150"/>
        <v>29.31</v>
      </c>
      <c r="Q1978" s="11" t="s">
        <v>8317</v>
      </c>
      <c r="R1978" s="11" t="s">
        <v>8347</v>
      </c>
      <c r="S1978" s="15">
        <f t="shared" si="151"/>
        <v>41438.899594907409</v>
      </c>
      <c r="T1978" s="15">
        <f t="shared" si="152"/>
        <v>41468.899594907409</v>
      </c>
      <c r="U1978">
        <f t="shared" si="153"/>
        <v>30</v>
      </c>
      <c r="V1978">
        <f t="shared" si="154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 s="10">
        <f t="shared" si="150"/>
        <v>245.02</v>
      </c>
      <c r="Q1979" s="11" t="s">
        <v>8317</v>
      </c>
      <c r="R1979" s="11" t="s">
        <v>8347</v>
      </c>
      <c r="S1979" s="15">
        <f t="shared" si="151"/>
        <v>42311.216898148152</v>
      </c>
      <c r="T1979" s="15">
        <f t="shared" si="152"/>
        <v>42357.332638888889</v>
      </c>
      <c r="U1979">
        <f t="shared" si="153"/>
        <v>46.115740740737238</v>
      </c>
      <c r="V1979">
        <f t="shared" si="154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 s="10">
        <f t="shared" si="150"/>
        <v>1323.25</v>
      </c>
      <c r="Q1980" s="11" t="s">
        <v>8317</v>
      </c>
      <c r="R1980" s="11" t="s">
        <v>8347</v>
      </c>
      <c r="S1980" s="15">
        <f t="shared" si="151"/>
        <v>41039.225601851853</v>
      </c>
      <c r="T1980" s="15">
        <f t="shared" si="152"/>
        <v>41072.291666666664</v>
      </c>
      <c r="U1980">
        <f t="shared" si="153"/>
        <v>33.066064814811398</v>
      </c>
      <c r="V1980">
        <f t="shared" si="154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 s="10">
        <f t="shared" si="150"/>
        <v>282.66000000000003</v>
      </c>
      <c r="Q1981" s="11" t="s">
        <v>8317</v>
      </c>
      <c r="R1981" s="11" t="s">
        <v>8347</v>
      </c>
      <c r="S1981" s="15">
        <f t="shared" si="151"/>
        <v>42290.460023148145</v>
      </c>
      <c r="T1981" s="15">
        <f t="shared" si="152"/>
        <v>42327.207638888889</v>
      </c>
      <c r="U1981">
        <f t="shared" si="153"/>
        <v>36.74761574074364</v>
      </c>
      <c r="V1981">
        <f t="shared" si="154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 s="10">
        <f t="shared" si="150"/>
        <v>91.21</v>
      </c>
      <c r="Q1982" s="11" t="s">
        <v>8317</v>
      </c>
      <c r="R1982" s="11" t="s">
        <v>8347</v>
      </c>
      <c r="S1982" s="15">
        <f t="shared" si="151"/>
        <v>42423.542384259257</v>
      </c>
      <c r="T1982" s="15">
        <f t="shared" si="152"/>
        <v>42463.500717592593</v>
      </c>
      <c r="U1982">
        <f t="shared" si="153"/>
        <v>39.958333333335759</v>
      </c>
      <c r="V1982">
        <f t="shared" si="154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 s="10">
        <f t="shared" si="150"/>
        <v>31.75</v>
      </c>
      <c r="Q1983" s="11" t="s">
        <v>8336</v>
      </c>
      <c r="R1983" s="11" t="s">
        <v>8348</v>
      </c>
      <c r="S1983" s="15">
        <f t="shared" si="151"/>
        <v>41799.725289351853</v>
      </c>
      <c r="T1983" s="15">
        <f t="shared" si="152"/>
        <v>41829.725289351853</v>
      </c>
      <c r="U1983">
        <f t="shared" si="153"/>
        <v>30</v>
      </c>
      <c r="V1983">
        <f t="shared" si="154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 s="10">
        <f t="shared" si="150"/>
        <v>0</v>
      </c>
      <c r="Q1984" s="11" t="s">
        <v>8336</v>
      </c>
      <c r="R1984" s="11" t="s">
        <v>8348</v>
      </c>
      <c r="S1984" s="15">
        <f t="shared" si="151"/>
        <v>42678.586655092593</v>
      </c>
      <c r="T1984" s="15">
        <f t="shared" si="152"/>
        <v>42708.628321759257</v>
      </c>
      <c r="U1984">
        <f t="shared" si="153"/>
        <v>30.041666666664241</v>
      </c>
      <c r="V1984">
        <f t="shared" si="154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 s="10">
        <f t="shared" si="150"/>
        <v>88.69</v>
      </c>
      <c r="Q1985" s="11" t="s">
        <v>8336</v>
      </c>
      <c r="R1985" s="11" t="s">
        <v>8348</v>
      </c>
      <c r="S1985" s="15">
        <f t="shared" si="151"/>
        <v>42593.011782407411</v>
      </c>
      <c r="T1985" s="15">
        <f t="shared" si="152"/>
        <v>42615.291666666672</v>
      </c>
      <c r="U1985">
        <f t="shared" si="153"/>
        <v>22.279884259260143</v>
      </c>
      <c r="V1985">
        <f t="shared" si="154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 s="10">
        <f t="shared" si="150"/>
        <v>453.14</v>
      </c>
      <c r="Q1986" s="11" t="s">
        <v>8336</v>
      </c>
      <c r="R1986" s="11" t="s">
        <v>8348</v>
      </c>
      <c r="S1986" s="15">
        <f t="shared" si="151"/>
        <v>41913.790289351848</v>
      </c>
      <c r="T1986" s="15">
        <f t="shared" si="152"/>
        <v>41973.831956018519</v>
      </c>
      <c r="U1986">
        <f t="shared" si="153"/>
        <v>60.041666666671517</v>
      </c>
      <c r="V1986">
        <f t="shared" si="154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 s="10">
        <f t="shared" ref="P1987:P2050" si="155">IFERROR(ROUND(E1987/L1987,2),0)</f>
        <v>12.75</v>
      </c>
      <c r="Q1987" s="11" t="s">
        <v>8336</v>
      </c>
      <c r="R1987" s="11" t="s">
        <v>8348</v>
      </c>
      <c r="S1987" s="15">
        <f t="shared" ref="S1987:S2050" si="156">(((J1987/60)/60)/24)+DATE(1970,1,1)</f>
        <v>42555.698738425926</v>
      </c>
      <c r="T1987" s="15">
        <f t="shared" ref="T1987:T2050" si="157">(((I1987/60)/60)/24)+DATE(1970,1,1)</f>
        <v>42584.958333333328</v>
      </c>
      <c r="U1987">
        <f t="shared" ref="U1987:U2050" si="158">T1987-S1987</f>
        <v>29.259594907402061</v>
      </c>
      <c r="V1987">
        <f t="shared" ref="V1987:V2050" si="159">YEAR((((J1987/60)/60)/24)+DATE(1970,1,1))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 s="10">
        <f t="shared" si="155"/>
        <v>1</v>
      </c>
      <c r="Q1988" s="11" t="s">
        <v>8336</v>
      </c>
      <c r="R1988" s="11" t="s">
        <v>8348</v>
      </c>
      <c r="S1988" s="15">
        <f t="shared" si="156"/>
        <v>42413.433831018512</v>
      </c>
      <c r="T1988" s="15">
        <f t="shared" si="157"/>
        <v>42443.392164351855</v>
      </c>
      <c r="U1988">
        <f t="shared" si="158"/>
        <v>29.958333333343035</v>
      </c>
      <c r="V1988">
        <f t="shared" si="159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 s="10">
        <f t="shared" si="155"/>
        <v>83.43</v>
      </c>
      <c r="Q1989" s="11" t="s">
        <v>8336</v>
      </c>
      <c r="R1989" s="11" t="s">
        <v>8348</v>
      </c>
      <c r="S1989" s="15">
        <f t="shared" si="156"/>
        <v>42034.639768518522</v>
      </c>
      <c r="T1989" s="15">
        <f t="shared" si="157"/>
        <v>42064.639768518522</v>
      </c>
      <c r="U1989">
        <f t="shared" si="158"/>
        <v>30</v>
      </c>
      <c r="V1989">
        <f t="shared" si="159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 s="10">
        <f t="shared" si="155"/>
        <v>25</v>
      </c>
      <c r="Q1990" s="11" t="s">
        <v>8336</v>
      </c>
      <c r="R1990" s="11" t="s">
        <v>8348</v>
      </c>
      <c r="S1990" s="15">
        <f t="shared" si="156"/>
        <v>42206.763217592597</v>
      </c>
      <c r="T1990" s="15">
        <f t="shared" si="157"/>
        <v>42236.763217592597</v>
      </c>
      <c r="U1990">
        <f t="shared" si="158"/>
        <v>30</v>
      </c>
      <c r="V1990">
        <f t="shared" si="159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 s="10">
        <f t="shared" si="155"/>
        <v>50</v>
      </c>
      <c r="Q1991" s="11" t="s">
        <v>8336</v>
      </c>
      <c r="R1991" s="11" t="s">
        <v>8348</v>
      </c>
      <c r="S1991" s="15">
        <f t="shared" si="156"/>
        <v>42685.680648148147</v>
      </c>
      <c r="T1991" s="15">
        <f t="shared" si="157"/>
        <v>42715.680648148147</v>
      </c>
      <c r="U1991">
        <f t="shared" si="158"/>
        <v>30</v>
      </c>
      <c r="V1991">
        <f t="shared" si="159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 s="10">
        <f t="shared" si="155"/>
        <v>101.8</v>
      </c>
      <c r="Q1992" s="11" t="s">
        <v>8336</v>
      </c>
      <c r="R1992" s="11" t="s">
        <v>8348</v>
      </c>
      <c r="S1992" s="15">
        <f t="shared" si="156"/>
        <v>42398.195972222224</v>
      </c>
      <c r="T1992" s="15">
        <f t="shared" si="157"/>
        <v>42413.195972222224</v>
      </c>
      <c r="U1992">
        <f t="shared" si="158"/>
        <v>15</v>
      </c>
      <c r="V1992">
        <f t="shared" si="159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 s="10">
        <f t="shared" si="155"/>
        <v>46.67</v>
      </c>
      <c r="Q1993" s="11" t="s">
        <v>8336</v>
      </c>
      <c r="R1993" s="11" t="s">
        <v>8348</v>
      </c>
      <c r="S1993" s="15">
        <f t="shared" si="156"/>
        <v>42167.89335648148</v>
      </c>
      <c r="T1993" s="15">
        <f t="shared" si="157"/>
        <v>42188.89335648148</v>
      </c>
      <c r="U1993">
        <f t="shared" si="158"/>
        <v>21</v>
      </c>
      <c r="V1993">
        <f t="shared" si="159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 s="10">
        <f t="shared" si="155"/>
        <v>1</v>
      </c>
      <c r="Q1994" s="11" t="s">
        <v>8336</v>
      </c>
      <c r="R1994" s="11" t="s">
        <v>8348</v>
      </c>
      <c r="S1994" s="15">
        <f t="shared" si="156"/>
        <v>42023.143414351856</v>
      </c>
      <c r="T1994" s="15">
        <f t="shared" si="157"/>
        <v>42053.143414351856</v>
      </c>
      <c r="U1994">
        <f t="shared" si="158"/>
        <v>30</v>
      </c>
      <c r="V1994">
        <f t="shared" si="159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 s="10">
        <f t="shared" si="155"/>
        <v>0</v>
      </c>
      <c r="Q1995" s="11" t="s">
        <v>8336</v>
      </c>
      <c r="R1995" s="11" t="s">
        <v>8348</v>
      </c>
      <c r="S1995" s="15">
        <f t="shared" si="156"/>
        <v>42329.58839120371</v>
      </c>
      <c r="T1995" s="15">
        <f t="shared" si="157"/>
        <v>42359.58839120371</v>
      </c>
      <c r="U1995">
        <f t="shared" si="158"/>
        <v>30</v>
      </c>
      <c r="V1995">
        <f t="shared" si="159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 s="10">
        <f t="shared" si="155"/>
        <v>0</v>
      </c>
      <c r="Q1996" s="11" t="s">
        <v>8336</v>
      </c>
      <c r="R1996" s="11" t="s">
        <v>8348</v>
      </c>
      <c r="S1996" s="15">
        <f t="shared" si="156"/>
        <v>42651.006273148145</v>
      </c>
      <c r="T1996" s="15">
        <f t="shared" si="157"/>
        <v>42711.047939814816</v>
      </c>
      <c r="U1996">
        <f t="shared" si="158"/>
        <v>60.041666666671517</v>
      </c>
      <c r="V1996">
        <f t="shared" si="159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 s="10">
        <f t="shared" si="155"/>
        <v>26</v>
      </c>
      <c r="Q1997" s="11" t="s">
        <v>8336</v>
      </c>
      <c r="R1997" s="11" t="s">
        <v>8348</v>
      </c>
      <c r="S1997" s="15">
        <f t="shared" si="156"/>
        <v>42181.902037037042</v>
      </c>
      <c r="T1997" s="15">
        <f t="shared" si="157"/>
        <v>42201.902037037042</v>
      </c>
      <c r="U1997">
        <f t="shared" si="158"/>
        <v>20</v>
      </c>
      <c r="V1997">
        <f t="shared" si="159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 s="10">
        <f t="shared" si="155"/>
        <v>0</v>
      </c>
      <c r="Q1998" s="11" t="s">
        <v>8336</v>
      </c>
      <c r="R1998" s="11" t="s">
        <v>8348</v>
      </c>
      <c r="S1998" s="15">
        <f t="shared" si="156"/>
        <v>41800.819571759261</v>
      </c>
      <c r="T1998" s="15">
        <f t="shared" si="157"/>
        <v>41830.819571759261</v>
      </c>
      <c r="U1998">
        <f t="shared" si="158"/>
        <v>30</v>
      </c>
      <c r="V1998">
        <f t="shared" si="159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 s="10">
        <f t="shared" si="155"/>
        <v>0</v>
      </c>
      <c r="Q1999" s="11" t="s">
        <v>8336</v>
      </c>
      <c r="R1999" s="11" t="s">
        <v>8348</v>
      </c>
      <c r="S1999" s="15">
        <f t="shared" si="156"/>
        <v>41847.930694444447</v>
      </c>
      <c r="T1999" s="15">
        <f t="shared" si="157"/>
        <v>41877.930694444447</v>
      </c>
      <c r="U1999">
        <f t="shared" si="158"/>
        <v>30</v>
      </c>
      <c r="V1999">
        <f t="shared" si="159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 s="10">
        <f t="shared" si="155"/>
        <v>218.33</v>
      </c>
      <c r="Q2000" s="11" t="s">
        <v>8336</v>
      </c>
      <c r="R2000" s="11" t="s">
        <v>8348</v>
      </c>
      <c r="S2000" s="15">
        <f t="shared" si="156"/>
        <v>41807.118495370371</v>
      </c>
      <c r="T2000" s="15">
        <f t="shared" si="157"/>
        <v>41852.118495370371</v>
      </c>
      <c r="U2000">
        <f t="shared" si="158"/>
        <v>45</v>
      </c>
      <c r="V2000">
        <f t="shared" si="159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 s="10">
        <f t="shared" si="155"/>
        <v>33.71</v>
      </c>
      <c r="Q2001" s="11" t="s">
        <v>8336</v>
      </c>
      <c r="R2001" s="11" t="s">
        <v>8348</v>
      </c>
      <c r="S2001" s="15">
        <f t="shared" si="156"/>
        <v>41926.482731481483</v>
      </c>
      <c r="T2001" s="15">
        <f t="shared" si="157"/>
        <v>41956.524398148147</v>
      </c>
      <c r="U2001">
        <f t="shared" si="158"/>
        <v>30.041666666664241</v>
      </c>
      <c r="V2001">
        <f t="shared" si="159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 s="10">
        <f t="shared" si="155"/>
        <v>25</v>
      </c>
      <c r="Q2002" s="11" t="s">
        <v>8336</v>
      </c>
      <c r="R2002" s="11" t="s">
        <v>8348</v>
      </c>
      <c r="S2002" s="15">
        <f t="shared" si="156"/>
        <v>42345.951539351852</v>
      </c>
      <c r="T2002" s="15">
        <f t="shared" si="157"/>
        <v>42375.951539351852</v>
      </c>
      <c r="U2002">
        <f t="shared" si="158"/>
        <v>30</v>
      </c>
      <c r="V2002">
        <f t="shared" si="159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 s="10">
        <f t="shared" si="155"/>
        <v>128.38999999999999</v>
      </c>
      <c r="Q2003" s="11" t="s">
        <v>8317</v>
      </c>
      <c r="R2003" s="11" t="s">
        <v>8347</v>
      </c>
      <c r="S2003" s="15">
        <f t="shared" si="156"/>
        <v>42136.209675925929</v>
      </c>
      <c r="T2003" s="15">
        <f t="shared" si="157"/>
        <v>42167.833333333328</v>
      </c>
      <c r="U2003">
        <f t="shared" si="158"/>
        <v>31.623657407399151</v>
      </c>
      <c r="V2003">
        <f t="shared" si="159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 s="10">
        <f t="shared" si="155"/>
        <v>78.83</v>
      </c>
      <c r="Q2004" s="11" t="s">
        <v>8317</v>
      </c>
      <c r="R2004" s="11" t="s">
        <v>8347</v>
      </c>
      <c r="S2004" s="15">
        <f t="shared" si="156"/>
        <v>42728.71230324074</v>
      </c>
      <c r="T2004" s="15">
        <f t="shared" si="157"/>
        <v>42758.71230324074</v>
      </c>
      <c r="U2004">
        <f t="shared" si="158"/>
        <v>30</v>
      </c>
      <c r="V2004">
        <f t="shared" si="159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 s="10">
        <f t="shared" si="155"/>
        <v>91.76</v>
      </c>
      <c r="Q2005" s="11" t="s">
        <v>8317</v>
      </c>
      <c r="R2005" s="11" t="s">
        <v>8347</v>
      </c>
      <c r="S2005" s="15">
        <f t="shared" si="156"/>
        <v>40347.125601851854</v>
      </c>
      <c r="T2005" s="15">
        <f t="shared" si="157"/>
        <v>40361.958333333336</v>
      </c>
      <c r="U2005">
        <f t="shared" si="158"/>
        <v>14.83273148148146</v>
      </c>
      <c r="V2005">
        <f t="shared" si="159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 s="10">
        <f t="shared" si="155"/>
        <v>331.1</v>
      </c>
      <c r="Q2006" s="11" t="s">
        <v>8317</v>
      </c>
      <c r="R2006" s="11" t="s">
        <v>8347</v>
      </c>
      <c r="S2006" s="15">
        <f t="shared" si="156"/>
        <v>41800.604895833334</v>
      </c>
      <c r="T2006" s="15">
        <f t="shared" si="157"/>
        <v>41830.604895833334</v>
      </c>
      <c r="U2006">
        <f t="shared" si="158"/>
        <v>30</v>
      </c>
      <c r="V2006">
        <f t="shared" si="159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 s="10">
        <f t="shared" si="155"/>
        <v>194.26</v>
      </c>
      <c r="Q2007" s="11" t="s">
        <v>8317</v>
      </c>
      <c r="R2007" s="11" t="s">
        <v>8347</v>
      </c>
      <c r="S2007" s="15">
        <f t="shared" si="156"/>
        <v>41535.812708333331</v>
      </c>
      <c r="T2007" s="15">
        <f t="shared" si="157"/>
        <v>41563.165972222225</v>
      </c>
      <c r="U2007">
        <f t="shared" si="158"/>
        <v>27.353263888893707</v>
      </c>
      <c r="V2007">
        <f t="shared" si="159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 s="10">
        <f t="shared" si="155"/>
        <v>408.98</v>
      </c>
      <c r="Q2008" s="11" t="s">
        <v>8317</v>
      </c>
      <c r="R2008" s="11" t="s">
        <v>8347</v>
      </c>
      <c r="S2008" s="15">
        <f t="shared" si="156"/>
        <v>41941.500520833331</v>
      </c>
      <c r="T2008" s="15">
        <f t="shared" si="157"/>
        <v>41976.542187500003</v>
      </c>
      <c r="U2008">
        <f t="shared" si="158"/>
        <v>35.041666666671517</v>
      </c>
      <c r="V2008">
        <f t="shared" si="159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 s="10">
        <f t="shared" si="155"/>
        <v>84.46</v>
      </c>
      <c r="Q2009" s="11" t="s">
        <v>8317</v>
      </c>
      <c r="R2009" s="11" t="s">
        <v>8347</v>
      </c>
      <c r="S2009" s="15">
        <f t="shared" si="156"/>
        <v>40347.837800925925</v>
      </c>
      <c r="T2009" s="15">
        <f t="shared" si="157"/>
        <v>40414.166666666664</v>
      </c>
      <c r="U2009">
        <f t="shared" si="158"/>
        <v>66.328865740739275</v>
      </c>
      <c r="V2009">
        <f t="shared" si="159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 s="10">
        <f t="shared" si="155"/>
        <v>44.85</v>
      </c>
      <c r="Q2010" s="11" t="s">
        <v>8317</v>
      </c>
      <c r="R2010" s="11" t="s">
        <v>8347</v>
      </c>
      <c r="S2010" s="15">
        <f t="shared" si="156"/>
        <v>40761.604421296295</v>
      </c>
      <c r="T2010" s="15">
        <f t="shared" si="157"/>
        <v>40805.604421296295</v>
      </c>
      <c r="U2010">
        <f t="shared" si="158"/>
        <v>44</v>
      </c>
      <c r="V2010">
        <f t="shared" si="159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 s="10">
        <f t="shared" si="155"/>
        <v>383.36</v>
      </c>
      <c r="Q2011" s="11" t="s">
        <v>8317</v>
      </c>
      <c r="R2011" s="11" t="s">
        <v>8347</v>
      </c>
      <c r="S2011" s="15">
        <f t="shared" si="156"/>
        <v>42661.323414351849</v>
      </c>
      <c r="T2011" s="15">
        <f t="shared" si="157"/>
        <v>42697.365081018521</v>
      </c>
      <c r="U2011">
        <f t="shared" si="158"/>
        <v>36.041666666671517</v>
      </c>
      <c r="V2011">
        <f t="shared" si="159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 s="10">
        <f t="shared" si="155"/>
        <v>55.28</v>
      </c>
      <c r="Q2012" s="11" t="s">
        <v>8317</v>
      </c>
      <c r="R2012" s="11" t="s">
        <v>8347</v>
      </c>
      <c r="S2012" s="15">
        <f t="shared" si="156"/>
        <v>42570.996423611112</v>
      </c>
      <c r="T2012" s="15">
        <f t="shared" si="157"/>
        <v>42600.996423611112</v>
      </c>
      <c r="U2012">
        <f t="shared" si="158"/>
        <v>30</v>
      </c>
      <c r="V2012">
        <f t="shared" si="159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 s="10">
        <f t="shared" si="155"/>
        <v>422.02</v>
      </c>
      <c r="Q2013" s="11" t="s">
        <v>8317</v>
      </c>
      <c r="R2013" s="11" t="s">
        <v>8347</v>
      </c>
      <c r="S2013" s="15">
        <f t="shared" si="156"/>
        <v>42347.358483796299</v>
      </c>
      <c r="T2013" s="15">
        <f t="shared" si="157"/>
        <v>42380.958333333328</v>
      </c>
      <c r="U2013">
        <f t="shared" si="158"/>
        <v>33.599849537029513</v>
      </c>
      <c r="V2013">
        <f t="shared" si="159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 s="10">
        <f t="shared" si="155"/>
        <v>64.180000000000007</v>
      </c>
      <c r="Q2014" s="11" t="s">
        <v>8317</v>
      </c>
      <c r="R2014" s="11" t="s">
        <v>8347</v>
      </c>
      <c r="S2014" s="15">
        <f t="shared" si="156"/>
        <v>42010.822233796294</v>
      </c>
      <c r="T2014" s="15">
        <f t="shared" si="157"/>
        <v>42040.822233796294</v>
      </c>
      <c r="U2014">
        <f t="shared" si="158"/>
        <v>30</v>
      </c>
      <c r="V2014">
        <f t="shared" si="159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 s="10">
        <f t="shared" si="155"/>
        <v>173.58</v>
      </c>
      <c r="Q2015" s="11" t="s">
        <v>8317</v>
      </c>
      <c r="R2015" s="11" t="s">
        <v>8347</v>
      </c>
      <c r="S2015" s="15">
        <f t="shared" si="156"/>
        <v>42499.960810185185</v>
      </c>
      <c r="T2015" s="15">
        <f t="shared" si="157"/>
        <v>42559.960810185185</v>
      </c>
      <c r="U2015">
        <f t="shared" si="158"/>
        <v>60</v>
      </c>
      <c r="V2015">
        <f t="shared" si="159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 s="10">
        <f t="shared" si="155"/>
        <v>88.6</v>
      </c>
      <c r="Q2016" s="11" t="s">
        <v>8317</v>
      </c>
      <c r="R2016" s="11" t="s">
        <v>8347</v>
      </c>
      <c r="S2016" s="15">
        <f t="shared" si="156"/>
        <v>41324.214571759258</v>
      </c>
      <c r="T2016" s="15">
        <f t="shared" si="157"/>
        <v>41358.172905092593</v>
      </c>
      <c r="U2016">
        <f t="shared" si="158"/>
        <v>33.958333333335759</v>
      </c>
      <c r="V2016">
        <f t="shared" si="159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 s="10">
        <f t="shared" si="155"/>
        <v>50.22</v>
      </c>
      <c r="Q2017" s="11" t="s">
        <v>8317</v>
      </c>
      <c r="R2017" s="11" t="s">
        <v>8347</v>
      </c>
      <c r="S2017" s="15">
        <f t="shared" si="156"/>
        <v>40765.876886574071</v>
      </c>
      <c r="T2017" s="15">
        <f t="shared" si="157"/>
        <v>40795.876886574071</v>
      </c>
      <c r="U2017">
        <f t="shared" si="158"/>
        <v>30</v>
      </c>
      <c r="V2017">
        <f t="shared" si="159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 s="10">
        <f t="shared" si="155"/>
        <v>192.39</v>
      </c>
      <c r="Q2018" s="11" t="s">
        <v>8317</v>
      </c>
      <c r="R2018" s="11" t="s">
        <v>8347</v>
      </c>
      <c r="S2018" s="15">
        <f t="shared" si="156"/>
        <v>41312.88077546296</v>
      </c>
      <c r="T2018" s="15">
        <f t="shared" si="157"/>
        <v>41342.88077546296</v>
      </c>
      <c r="U2018">
        <f t="shared" si="158"/>
        <v>30</v>
      </c>
      <c r="V2018">
        <f t="shared" si="159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 s="10">
        <f t="shared" si="155"/>
        <v>73.42</v>
      </c>
      <c r="Q2019" s="11" t="s">
        <v>8317</v>
      </c>
      <c r="R2019" s="11" t="s">
        <v>8347</v>
      </c>
      <c r="S2019" s="15">
        <f t="shared" si="156"/>
        <v>40961.057349537034</v>
      </c>
      <c r="T2019" s="15">
        <f t="shared" si="157"/>
        <v>40992.166666666664</v>
      </c>
      <c r="U2019">
        <f t="shared" si="158"/>
        <v>31.109317129630654</v>
      </c>
      <c r="V2019">
        <f t="shared" si="159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 s="10">
        <f t="shared" si="155"/>
        <v>147.68</v>
      </c>
      <c r="Q2020" s="11" t="s">
        <v>8317</v>
      </c>
      <c r="R2020" s="11" t="s">
        <v>8347</v>
      </c>
      <c r="S2020" s="15">
        <f t="shared" si="156"/>
        <v>42199.365844907406</v>
      </c>
      <c r="T2020" s="15">
        <f t="shared" si="157"/>
        <v>42229.365844907406</v>
      </c>
      <c r="U2020">
        <f t="shared" si="158"/>
        <v>30</v>
      </c>
      <c r="V2020">
        <f t="shared" si="159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 s="10">
        <f t="shared" si="155"/>
        <v>108.97</v>
      </c>
      <c r="Q2021" s="11" t="s">
        <v>8317</v>
      </c>
      <c r="R2021" s="11" t="s">
        <v>8347</v>
      </c>
      <c r="S2021" s="15">
        <f t="shared" si="156"/>
        <v>42605.70857638889</v>
      </c>
      <c r="T2021" s="15">
        <f t="shared" si="157"/>
        <v>42635.70857638889</v>
      </c>
      <c r="U2021">
        <f t="shared" si="158"/>
        <v>30</v>
      </c>
      <c r="V2021">
        <f t="shared" si="159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 s="10">
        <f t="shared" si="155"/>
        <v>23.65</v>
      </c>
      <c r="Q2022" s="11" t="s">
        <v>8317</v>
      </c>
      <c r="R2022" s="11" t="s">
        <v>8347</v>
      </c>
      <c r="S2022" s="15">
        <f t="shared" si="156"/>
        <v>41737.097499999996</v>
      </c>
      <c r="T2022" s="15">
        <f t="shared" si="157"/>
        <v>41773.961111111108</v>
      </c>
      <c r="U2022">
        <f t="shared" si="158"/>
        <v>36.863611111111823</v>
      </c>
      <c r="V2022">
        <f t="shared" si="159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 s="10">
        <f t="shared" si="155"/>
        <v>147.94999999999999</v>
      </c>
      <c r="Q2023" s="11" t="s">
        <v>8317</v>
      </c>
      <c r="R2023" s="11" t="s">
        <v>8347</v>
      </c>
      <c r="S2023" s="15">
        <f t="shared" si="156"/>
        <v>41861.070567129631</v>
      </c>
      <c r="T2023" s="15">
        <f t="shared" si="157"/>
        <v>41906.070567129631</v>
      </c>
      <c r="U2023">
        <f t="shared" si="158"/>
        <v>45</v>
      </c>
      <c r="V2023">
        <f t="shared" si="159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 s="10">
        <f t="shared" si="155"/>
        <v>385.04</v>
      </c>
      <c r="Q2024" s="11" t="s">
        <v>8317</v>
      </c>
      <c r="R2024" s="11" t="s">
        <v>8347</v>
      </c>
      <c r="S2024" s="15">
        <f t="shared" si="156"/>
        <v>42502.569120370375</v>
      </c>
      <c r="T2024" s="15">
        <f t="shared" si="157"/>
        <v>42532.569120370375</v>
      </c>
      <c r="U2024">
        <f t="shared" si="158"/>
        <v>30</v>
      </c>
      <c r="V2024">
        <f t="shared" si="159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 s="10">
        <f t="shared" si="155"/>
        <v>457.39</v>
      </c>
      <c r="Q2025" s="11" t="s">
        <v>8317</v>
      </c>
      <c r="R2025" s="11" t="s">
        <v>8347</v>
      </c>
      <c r="S2025" s="15">
        <f t="shared" si="156"/>
        <v>42136.420752314814</v>
      </c>
      <c r="T2025" s="15">
        <f t="shared" si="157"/>
        <v>42166.420752314814</v>
      </c>
      <c r="U2025">
        <f t="shared" si="158"/>
        <v>30</v>
      </c>
      <c r="V2025">
        <f t="shared" si="159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 s="10">
        <f t="shared" si="155"/>
        <v>222.99</v>
      </c>
      <c r="Q2026" s="11" t="s">
        <v>8317</v>
      </c>
      <c r="R2026" s="11" t="s">
        <v>8347</v>
      </c>
      <c r="S2026" s="15">
        <f t="shared" si="156"/>
        <v>41099.966944444444</v>
      </c>
      <c r="T2026" s="15">
        <f t="shared" si="157"/>
        <v>41134.125</v>
      </c>
      <c r="U2026">
        <f t="shared" si="158"/>
        <v>34.15805555555562</v>
      </c>
      <c r="V2026">
        <f t="shared" si="159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 s="10">
        <f t="shared" si="155"/>
        <v>220.74</v>
      </c>
      <c r="Q2027" s="11" t="s">
        <v>8317</v>
      </c>
      <c r="R2027" s="11" t="s">
        <v>8347</v>
      </c>
      <c r="S2027" s="15">
        <f t="shared" si="156"/>
        <v>42136.184560185182</v>
      </c>
      <c r="T2027" s="15">
        <f t="shared" si="157"/>
        <v>42166.184560185182</v>
      </c>
      <c r="U2027">
        <f t="shared" si="158"/>
        <v>30</v>
      </c>
      <c r="V2027">
        <f t="shared" si="159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 s="10">
        <f t="shared" si="155"/>
        <v>73.5</v>
      </c>
      <c r="Q2028" s="11" t="s">
        <v>8317</v>
      </c>
      <c r="R2028" s="11" t="s">
        <v>8347</v>
      </c>
      <c r="S2028" s="15">
        <f t="shared" si="156"/>
        <v>41704.735937500001</v>
      </c>
      <c r="T2028" s="15">
        <f t="shared" si="157"/>
        <v>41750.165972222225</v>
      </c>
      <c r="U2028">
        <f t="shared" si="158"/>
        <v>45.430034722223354</v>
      </c>
      <c r="V2028">
        <f t="shared" si="159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 s="10">
        <f t="shared" si="155"/>
        <v>223.1</v>
      </c>
      <c r="Q2029" s="11" t="s">
        <v>8317</v>
      </c>
      <c r="R2029" s="11" t="s">
        <v>8347</v>
      </c>
      <c r="S2029" s="15">
        <f t="shared" si="156"/>
        <v>42048.813877314817</v>
      </c>
      <c r="T2029" s="15">
        <f t="shared" si="157"/>
        <v>42093.772210648152</v>
      </c>
      <c r="U2029">
        <f t="shared" si="158"/>
        <v>44.958333333335759</v>
      </c>
      <c r="V2029">
        <f t="shared" si="159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 s="10">
        <f t="shared" si="155"/>
        <v>47.91</v>
      </c>
      <c r="Q2030" s="11" t="s">
        <v>8317</v>
      </c>
      <c r="R2030" s="11" t="s">
        <v>8347</v>
      </c>
      <c r="S2030" s="15">
        <f t="shared" si="156"/>
        <v>40215.919050925928</v>
      </c>
      <c r="T2030" s="15">
        <f t="shared" si="157"/>
        <v>40252.913194444445</v>
      </c>
      <c r="U2030">
        <f t="shared" si="158"/>
        <v>36.994143518517376</v>
      </c>
      <c r="V2030">
        <f t="shared" si="159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 s="10">
        <f t="shared" si="155"/>
        <v>96.06</v>
      </c>
      <c r="Q2031" s="11" t="s">
        <v>8317</v>
      </c>
      <c r="R2031" s="11" t="s">
        <v>8347</v>
      </c>
      <c r="S2031" s="15">
        <f t="shared" si="156"/>
        <v>41848.021770833337</v>
      </c>
      <c r="T2031" s="15">
        <f t="shared" si="157"/>
        <v>41878.021770833337</v>
      </c>
      <c r="U2031">
        <f t="shared" si="158"/>
        <v>30</v>
      </c>
      <c r="V2031">
        <f t="shared" si="159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 s="10">
        <f t="shared" si="155"/>
        <v>118.61</v>
      </c>
      <c r="Q2032" s="11" t="s">
        <v>8317</v>
      </c>
      <c r="R2032" s="11" t="s">
        <v>8347</v>
      </c>
      <c r="S2032" s="15">
        <f t="shared" si="156"/>
        <v>41212.996481481481</v>
      </c>
      <c r="T2032" s="15">
        <f t="shared" si="157"/>
        <v>41242.996481481481</v>
      </c>
      <c r="U2032">
        <f t="shared" si="158"/>
        <v>30</v>
      </c>
      <c r="V2032">
        <f t="shared" si="159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 s="10">
        <f t="shared" si="155"/>
        <v>118.45</v>
      </c>
      <c r="Q2033" s="11" t="s">
        <v>8317</v>
      </c>
      <c r="R2033" s="11" t="s">
        <v>8347</v>
      </c>
      <c r="S2033" s="15">
        <f t="shared" si="156"/>
        <v>41975.329317129625</v>
      </c>
      <c r="T2033" s="15">
        <f t="shared" si="157"/>
        <v>42013.041666666672</v>
      </c>
      <c r="U2033">
        <f t="shared" si="158"/>
        <v>37.712349537046975</v>
      </c>
      <c r="V2033">
        <f t="shared" si="159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 s="10">
        <f t="shared" si="155"/>
        <v>143.21</v>
      </c>
      <c r="Q2034" s="11" t="s">
        <v>8317</v>
      </c>
      <c r="R2034" s="11" t="s">
        <v>8347</v>
      </c>
      <c r="S2034" s="15">
        <f t="shared" si="156"/>
        <v>42689.565671296295</v>
      </c>
      <c r="T2034" s="15">
        <f t="shared" si="157"/>
        <v>42719.208333333328</v>
      </c>
      <c r="U2034">
        <f t="shared" si="158"/>
        <v>29.642662037033006</v>
      </c>
      <c r="V2034">
        <f t="shared" si="159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 s="10">
        <f t="shared" si="155"/>
        <v>282.72000000000003</v>
      </c>
      <c r="Q2035" s="11" t="s">
        <v>8317</v>
      </c>
      <c r="R2035" s="11" t="s">
        <v>8347</v>
      </c>
      <c r="S2035" s="15">
        <f t="shared" si="156"/>
        <v>41725.082384259258</v>
      </c>
      <c r="T2035" s="15">
        <f t="shared" si="157"/>
        <v>41755.082384259258</v>
      </c>
      <c r="U2035">
        <f t="shared" si="158"/>
        <v>30</v>
      </c>
      <c r="V2035">
        <f t="shared" si="159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 s="10">
        <f t="shared" si="155"/>
        <v>593.94000000000005</v>
      </c>
      <c r="Q2036" s="11" t="s">
        <v>8317</v>
      </c>
      <c r="R2036" s="11" t="s">
        <v>8347</v>
      </c>
      <c r="S2036" s="15">
        <f t="shared" si="156"/>
        <v>42076.130011574074</v>
      </c>
      <c r="T2036" s="15">
        <f t="shared" si="157"/>
        <v>42131.290277777778</v>
      </c>
      <c r="U2036">
        <f t="shared" si="158"/>
        <v>55.160266203703941</v>
      </c>
      <c r="V2036">
        <f t="shared" si="159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 s="10">
        <f t="shared" si="155"/>
        <v>262.16000000000003</v>
      </c>
      <c r="Q2037" s="11" t="s">
        <v>8317</v>
      </c>
      <c r="R2037" s="11" t="s">
        <v>8347</v>
      </c>
      <c r="S2037" s="15">
        <f t="shared" si="156"/>
        <v>42311.625081018516</v>
      </c>
      <c r="T2037" s="15">
        <f t="shared" si="157"/>
        <v>42357.041666666672</v>
      </c>
      <c r="U2037">
        <f t="shared" si="158"/>
        <v>45.416585648155888</v>
      </c>
      <c r="V2037">
        <f t="shared" si="159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 s="10">
        <f t="shared" si="155"/>
        <v>46.58</v>
      </c>
      <c r="Q2038" s="11" t="s">
        <v>8317</v>
      </c>
      <c r="R2038" s="11" t="s">
        <v>8347</v>
      </c>
      <c r="S2038" s="15">
        <f t="shared" si="156"/>
        <v>41738.864803240744</v>
      </c>
      <c r="T2038" s="15">
        <f t="shared" si="157"/>
        <v>41768.864803240744</v>
      </c>
      <c r="U2038">
        <f t="shared" si="158"/>
        <v>30</v>
      </c>
      <c r="V2038">
        <f t="shared" si="159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 s="10">
        <f t="shared" si="155"/>
        <v>70.040000000000006</v>
      </c>
      <c r="Q2039" s="11" t="s">
        <v>8317</v>
      </c>
      <c r="R2039" s="11" t="s">
        <v>8347</v>
      </c>
      <c r="S2039" s="15">
        <f t="shared" si="156"/>
        <v>41578.210104166668</v>
      </c>
      <c r="T2039" s="15">
        <f t="shared" si="157"/>
        <v>41638.251770833333</v>
      </c>
      <c r="U2039">
        <f t="shared" si="158"/>
        <v>60.041666666664241</v>
      </c>
      <c r="V2039">
        <f t="shared" si="159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 s="10">
        <f t="shared" si="155"/>
        <v>164.91</v>
      </c>
      <c r="Q2040" s="11" t="s">
        <v>8317</v>
      </c>
      <c r="R2040" s="11" t="s">
        <v>8347</v>
      </c>
      <c r="S2040" s="15">
        <f t="shared" si="156"/>
        <v>41424.27107638889</v>
      </c>
      <c r="T2040" s="15">
        <f t="shared" si="157"/>
        <v>41456.75</v>
      </c>
      <c r="U2040">
        <f t="shared" si="158"/>
        <v>32.478923611110076</v>
      </c>
      <c r="V2040">
        <f t="shared" si="159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 s="10">
        <f t="shared" si="155"/>
        <v>449.26</v>
      </c>
      <c r="Q2041" s="11" t="s">
        <v>8317</v>
      </c>
      <c r="R2041" s="11" t="s">
        <v>8347</v>
      </c>
      <c r="S2041" s="15">
        <f t="shared" si="156"/>
        <v>42675.438946759255</v>
      </c>
      <c r="T2041" s="15">
        <f t="shared" si="157"/>
        <v>42705.207638888889</v>
      </c>
      <c r="U2041">
        <f t="shared" si="158"/>
        <v>29.768692129633564</v>
      </c>
      <c r="V2041">
        <f t="shared" si="159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 s="10">
        <f t="shared" si="155"/>
        <v>27.47</v>
      </c>
      <c r="Q2042" s="11" t="s">
        <v>8317</v>
      </c>
      <c r="R2042" s="11" t="s">
        <v>8347</v>
      </c>
      <c r="S2042" s="15">
        <f t="shared" si="156"/>
        <v>41578.927118055559</v>
      </c>
      <c r="T2042" s="15">
        <f t="shared" si="157"/>
        <v>41593.968784722223</v>
      </c>
      <c r="U2042">
        <f t="shared" si="158"/>
        <v>15.041666666664241</v>
      </c>
      <c r="V2042">
        <f t="shared" si="159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 s="10">
        <f t="shared" si="155"/>
        <v>143.97999999999999</v>
      </c>
      <c r="Q2043" s="11" t="s">
        <v>8317</v>
      </c>
      <c r="R2043" s="11" t="s">
        <v>8347</v>
      </c>
      <c r="S2043" s="15">
        <f t="shared" si="156"/>
        <v>42654.525775462964</v>
      </c>
      <c r="T2043" s="15">
        <f t="shared" si="157"/>
        <v>42684.567442129628</v>
      </c>
      <c r="U2043">
        <f t="shared" si="158"/>
        <v>30.041666666664241</v>
      </c>
      <c r="V2043">
        <f t="shared" si="159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 s="10">
        <f t="shared" si="155"/>
        <v>88.24</v>
      </c>
      <c r="Q2044" s="11" t="s">
        <v>8317</v>
      </c>
      <c r="R2044" s="11" t="s">
        <v>8347</v>
      </c>
      <c r="S2044" s="15">
        <f t="shared" si="156"/>
        <v>42331.708032407405</v>
      </c>
      <c r="T2044" s="15">
        <f t="shared" si="157"/>
        <v>42391.708032407405</v>
      </c>
      <c r="U2044">
        <f t="shared" si="158"/>
        <v>60</v>
      </c>
      <c r="V2044">
        <f t="shared" si="159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 s="10">
        <f t="shared" si="155"/>
        <v>36.33</v>
      </c>
      <c r="Q2045" s="11" t="s">
        <v>8317</v>
      </c>
      <c r="R2045" s="11" t="s">
        <v>8347</v>
      </c>
      <c r="S2045" s="15">
        <f t="shared" si="156"/>
        <v>42661.176817129628</v>
      </c>
      <c r="T2045" s="15">
        <f t="shared" si="157"/>
        <v>42715.207638888889</v>
      </c>
      <c r="U2045">
        <f t="shared" si="158"/>
        <v>54.030821759261016</v>
      </c>
      <c r="V2045">
        <f t="shared" si="159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 s="10">
        <f t="shared" si="155"/>
        <v>90.18</v>
      </c>
      <c r="Q2046" s="11" t="s">
        <v>8317</v>
      </c>
      <c r="R2046" s="11" t="s">
        <v>8347</v>
      </c>
      <c r="S2046" s="15">
        <f t="shared" si="156"/>
        <v>42138.684189814812</v>
      </c>
      <c r="T2046" s="15">
        <f t="shared" si="157"/>
        <v>42168.684189814812</v>
      </c>
      <c r="U2046">
        <f t="shared" si="158"/>
        <v>30</v>
      </c>
      <c r="V2046">
        <f t="shared" si="159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 s="10">
        <f t="shared" si="155"/>
        <v>152.62</v>
      </c>
      <c r="Q2047" s="11" t="s">
        <v>8317</v>
      </c>
      <c r="R2047" s="11" t="s">
        <v>8347</v>
      </c>
      <c r="S2047" s="15">
        <f t="shared" si="156"/>
        <v>41069.088506944441</v>
      </c>
      <c r="T2047" s="15">
        <f t="shared" si="157"/>
        <v>41099.088506944441</v>
      </c>
      <c r="U2047">
        <f t="shared" si="158"/>
        <v>30</v>
      </c>
      <c r="V2047">
        <f t="shared" si="159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 s="10">
        <f t="shared" si="155"/>
        <v>55.81</v>
      </c>
      <c r="Q2048" s="11" t="s">
        <v>8317</v>
      </c>
      <c r="R2048" s="11" t="s">
        <v>8347</v>
      </c>
      <c r="S2048" s="15">
        <f t="shared" si="156"/>
        <v>41387.171805555554</v>
      </c>
      <c r="T2048" s="15">
        <f t="shared" si="157"/>
        <v>41417.171805555554</v>
      </c>
      <c r="U2048">
        <f t="shared" si="158"/>
        <v>30</v>
      </c>
      <c r="V2048">
        <f t="shared" si="159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 s="10">
        <f t="shared" si="155"/>
        <v>227.85</v>
      </c>
      <c r="Q2049" s="11" t="s">
        <v>8317</v>
      </c>
      <c r="R2049" s="11" t="s">
        <v>8347</v>
      </c>
      <c r="S2049" s="15">
        <f t="shared" si="156"/>
        <v>42081.903587962966</v>
      </c>
      <c r="T2049" s="15">
        <f t="shared" si="157"/>
        <v>42111</v>
      </c>
      <c r="U2049">
        <f t="shared" si="158"/>
        <v>29.096412037033588</v>
      </c>
      <c r="V2049">
        <f t="shared" si="159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 s="10">
        <f t="shared" si="155"/>
        <v>91.83</v>
      </c>
      <c r="Q2050" s="11" t="s">
        <v>8317</v>
      </c>
      <c r="R2050" s="11" t="s">
        <v>8347</v>
      </c>
      <c r="S2050" s="15">
        <f t="shared" si="156"/>
        <v>41387.651516203703</v>
      </c>
      <c r="T2050" s="15">
        <f t="shared" si="157"/>
        <v>41417.651516203703</v>
      </c>
      <c r="U2050">
        <f t="shared" si="158"/>
        <v>30</v>
      </c>
      <c r="V2050">
        <f t="shared" si="159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 s="10">
        <f t="shared" ref="P2051:P2114" si="160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61">(((J2051/60)/60)/24)+DATE(1970,1,1)</f>
        <v>41575.527349537035</v>
      </c>
      <c r="T2051" s="15">
        <f t="shared" ref="T2051:T2114" si="162">(((I2051/60)/60)/24)+DATE(1970,1,1)</f>
        <v>41610.957638888889</v>
      </c>
      <c r="U2051">
        <f t="shared" ref="U2051:U2114" si="163">T2051-S2051</f>
        <v>35.430289351854299</v>
      </c>
      <c r="V2051">
        <f t="shared" ref="V2051:V2114" si="164">YEAR((((J2051/60)/60)/24)+DATE(1970,1,1))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 s="10">
        <f t="shared" si="160"/>
        <v>278.39</v>
      </c>
      <c r="Q2052" s="11" t="s">
        <v>8317</v>
      </c>
      <c r="R2052" s="11" t="s">
        <v>8347</v>
      </c>
      <c r="S2052" s="15">
        <f t="shared" si="161"/>
        <v>42115.071504629625</v>
      </c>
      <c r="T2052" s="15">
        <f t="shared" si="162"/>
        <v>42155.071504629625</v>
      </c>
      <c r="U2052">
        <f t="shared" si="163"/>
        <v>40</v>
      </c>
      <c r="V2052">
        <f t="shared" si="164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 s="10">
        <f t="shared" si="160"/>
        <v>43.1</v>
      </c>
      <c r="Q2053" s="11" t="s">
        <v>8317</v>
      </c>
      <c r="R2053" s="11" t="s">
        <v>8347</v>
      </c>
      <c r="S2053" s="15">
        <f t="shared" si="161"/>
        <v>41604.022418981483</v>
      </c>
      <c r="T2053" s="15">
        <f t="shared" si="162"/>
        <v>41634.022418981483</v>
      </c>
      <c r="U2053">
        <f t="shared" si="163"/>
        <v>30</v>
      </c>
      <c r="V2053">
        <f t="shared" si="164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 s="10">
        <f t="shared" si="160"/>
        <v>326.29000000000002</v>
      </c>
      <c r="Q2054" s="11" t="s">
        <v>8317</v>
      </c>
      <c r="R2054" s="11" t="s">
        <v>8347</v>
      </c>
      <c r="S2054" s="15">
        <f t="shared" si="161"/>
        <v>42375.08394675926</v>
      </c>
      <c r="T2054" s="15">
        <f t="shared" si="162"/>
        <v>42420.08394675926</v>
      </c>
      <c r="U2054">
        <f t="shared" si="163"/>
        <v>45</v>
      </c>
      <c r="V2054">
        <f t="shared" si="164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 s="10">
        <f t="shared" si="160"/>
        <v>41.74</v>
      </c>
      <c r="Q2055" s="11" t="s">
        <v>8317</v>
      </c>
      <c r="R2055" s="11" t="s">
        <v>8347</v>
      </c>
      <c r="S2055" s="15">
        <f t="shared" si="161"/>
        <v>42303.617488425924</v>
      </c>
      <c r="T2055" s="15">
        <f t="shared" si="162"/>
        <v>42333.659155092595</v>
      </c>
      <c r="U2055">
        <f t="shared" si="163"/>
        <v>30.041666666671517</v>
      </c>
      <c r="V2055">
        <f t="shared" si="164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 s="10">
        <f t="shared" si="160"/>
        <v>64.02</v>
      </c>
      <c r="Q2056" s="11" t="s">
        <v>8317</v>
      </c>
      <c r="R2056" s="11" t="s">
        <v>8347</v>
      </c>
      <c r="S2056" s="15">
        <f t="shared" si="161"/>
        <v>41731.520949074074</v>
      </c>
      <c r="T2056" s="15">
        <f t="shared" si="162"/>
        <v>41761.520949074074</v>
      </c>
      <c r="U2056">
        <f t="shared" si="163"/>
        <v>30</v>
      </c>
      <c r="V2056">
        <f t="shared" si="164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 s="10">
        <f t="shared" si="160"/>
        <v>99.46</v>
      </c>
      <c r="Q2057" s="11" t="s">
        <v>8317</v>
      </c>
      <c r="R2057" s="11" t="s">
        <v>8347</v>
      </c>
      <c r="S2057" s="15">
        <f t="shared" si="161"/>
        <v>41946.674108796295</v>
      </c>
      <c r="T2057" s="15">
        <f t="shared" si="162"/>
        <v>41976.166666666672</v>
      </c>
      <c r="U2057">
        <f t="shared" si="163"/>
        <v>29.492557870376913</v>
      </c>
      <c r="V2057">
        <f t="shared" si="164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 s="10">
        <f t="shared" si="160"/>
        <v>138.49</v>
      </c>
      <c r="Q2058" s="11" t="s">
        <v>8317</v>
      </c>
      <c r="R2058" s="11" t="s">
        <v>8347</v>
      </c>
      <c r="S2058" s="15">
        <f t="shared" si="161"/>
        <v>41351.76090277778</v>
      </c>
      <c r="T2058" s="15">
        <f t="shared" si="162"/>
        <v>41381.76090277778</v>
      </c>
      <c r="U2058">
        <f t="shared" si="163"/>
        <v>30</v>
      </c>
      <c r="V2058">
        <f t="shared" si="164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 s="10">
        <f t="shared" si="160"/>
        <v>45.55</v>
      </c>
      <c r="Q2059" s="11" t="s">
        <v>8317</v>
      </c>
      <c r="R2059" s="11" t="s">
        <v>8347</v>
      </c>
      <c r="S2059" s="15">
        <f t="shared" si="161"/>
        <v>42396.494583333333</v>
      </c>
      <c r="T2059" s="15">
        <f t="shared" si="162"/>
        <v>42426.494583333333</v>
      </c>
      <c r="U2059">
        <f t="shared" si="163"/>
        <v>30</v>
      </c>
      <c r="V2059">
        <f t="shared" si="164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 s="10">
        <f t="shared" si="160"/>
        <v>10.51</v>
      </c>
      <c r="Q2060" s="11" t="s">
        <v>8317</v>
      </c>
      <c r="R2060" s="11" t="s">
        <v>8347</v>
      </c>
      <c r="S2060" s="15">
        <f t="shared" si="161"/>
        <v>42026.370717592596</v>
      </c>
      <c r="T2060" s="15">
        <f t="shared" si="162"/>
        <v>42065.833333333328</v>
      </c>
      <c r="U2060">
        <f t="shared" si="163"/>
        <v>39.462615740732872</v>
      </c>
      <c r="V2060">
        <f t="shared" si="164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 s="10">
        <f t="shared" si="160"/>
        <v>114.77</v>
      </c>
      <c r="Q2061" s="11" t="s">
        <v>8317</v>
      </c>
      <c r="R2061" s="11" t="s">
        <v>8347</v>
      </c>
      <c r="S2061" s="15">
        <f t="shared" si="161"/>
        <v>42361.602476851855</v>
      </c>
      <c r="T2061" s="15">
        <f t="shared" si="162"/>
        <v>42400.915972222225</v>
      </c>
      <c r="U2061">
        <f t="shared" si="163"/>
        <v>39.313495370370219</v>
      </c>
      <c r="V2061">
        <f t="shared" si="164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 s="10">
        <f t="shared" si="160"/>
        <v>36</v>
      </c>
      <c r="Q2062" s="11" t="s">
        <v>8317</v>
      </c>
      <c r="R2062" s="11" t="s">
        <v>8347</v>
      </c>
      <c r="S2062" s="15">
        <f t="shared" si="161"/>
        <v>41783.642939814818</v>
      </c>
      <c r="T2062" s="15">
        <f t="shared" si="162"/>
        <v>41843.642939814818</v>
      </c>
      <c r="U2062">
        <f t="shared" si="163"/>
        <v>60</v>
      </c>
      <c r="V2062">
        <f t="shared" si="164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 s="10">
        <f t="shared" si="160"/>
        <v>154.16999999999999</v>
      </c>
      <c r="Q2063" s="11" t="s">
        <v>8317</v>
      </c>
      <c r="R2063" s="11" t="s">
        <v>8347</v>
      </c>
      <c r="S2063" s="15">
        <f t="shared" si="161"/>
        <v>42705.764513888891</v>
      </c>
      <c r="T2063" s="15">
        <f t="shared" si="162"/>
        <v>42735.764513888891</v>
      </c>
      <c r="U2063">
        <f t="shared" si="163"/>
        <v>30</v>
      </c>
      <c r="V2063">
        <f t="shared" si="164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 s="10">
        <f t="shared" si="160"/>
        <v>566.39</v>
      </c>
      <c r="Q2064" s="11" t="s">
        <v>8317</v>
      </c>
      <c r="R2064" s="11" t="s">
        <v>8347</v>
      </c>
      <c r="S2064" s="15">
        <f t="shared" si="161"/>
        <v>42423.3830787037</v>
      </c>
      <c r="T2064" s="15">
        <f t="shared" si="162"/>
        <v>42453.341412037036</v>
      </c>
      <c r="U2064">
        <f t="shared" si="163"/>
        <v>29.958333333335759</v>
      </c>
      <c r="V2064">
        <f t="shared" si="164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 s="10">
        <f t="shared" si="160"/>
        <v>120.86</v>
      </c>
      <c r="Q2065" s="11" t="s">
        <v>8317</v>
      </c>
      <c r="R2065" s="11" t="s">
        <v>8347</v>
      </c>
      <c r="S2065" s="15">
        <f t="shared" si="161"/>
        <v>42472.73265046296</v>
      </c>
      <c r="T2065" s="15">
        <f t="shared" si="162"/>
        <v>42505.73265046296</v>
      </c>
      <c r="U2065">
        <f t="shared" si="163"/>
        <v>33</v>
      </c>
      <c r="V2065">
        <f t="shared" si="164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 s="10">
        <f t="shared" si="160"/>
        <v>86.16</v>
      </c>
      <c r="Q2066" s="11" t="s">
        <v>8317</v>
      </c>
      <c r="R2066" s="11" t="s">
        <v>8347</v>
      </c>
      <c r="S2066" s="15">
        <f t="shared" si="161"/>
        <v>41389.364849537036</v>
      </c>
      <c r="T2066" s="15">
        <f t="shared" si="162"/>
        <v>41425.5</v>
      </c>
      <c r="U2066">
        <f t="shared" si="163"/>
        <v>36.135150462963793</v>
      </c>
      <c r="V2066">
        <f t="shared" si="164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 s="10">
        <f t="shared" si="160"/>
        <v>51.21</v>
      </c>
      <c r="Q2067" s="11" t="s">
        <v>8317</v>
      </c>
      <c r="R2067" s="11" t="s">
        <v>8347</v>
      </c>
      <c r="S2067" s="15">
        <f t="shared" si="161"/>
        <v>41603.333668981482</v>
      </c>
      <c r="T2067" s="15">
        <f t="shared" si="162"/>
        <v>41633.333668981482</v>
      </c>
      <c r="U2067">
        <f t="shared" si="163"/>
        <v>30</v>
      </c>
      <c r="V2067">
        <f t="shared" si="164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 s="10">
        <f t="shared" si="160"/>
        <v>67.260000000000005</v>
      </c>
      <c r="Q2068" s="11" t="s">
        <v>8317</v>
      </c>
      <c r="R2068" s="11" t="s">
        <v>8347</v>
      </c>
      <c r="S2068" s="15">
        <f t="shared" si="161"/>
        <v>41844.771793981483</v>
      </c>
      <c r="T2068" s="15">
        <f t="shared" si="162"/>
        <v>41874.771793981483</v>
      </c>
      <c r="U2068">
        <f t="shared" si="163"/>
        <v>30</v>
      </c>
      <c r="V2068">
        <f t="shared" si="164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 s="10">
        <f t="shared" si="160"/>
        <v>62.8</v>
      </c>
      <c r="Q2069" s="11" t="s">
        <v>8317</v>
      </c>
      <c r="R2069" s="11" t="s">
        <v>8347</v>
      </c>
      <c r="S2069" s="15">
        <f t="shared" si="161"/>
        <v>42115.853888888887</v>
      </c>
      <c r="T2069" s="15">
        <f t="shared" si="162"/>
        <v>42148.853888888887</v>
      </c>
      <c r="U2069">
        <f t="shared" si="163"/>
        <v>33</v>
      </c>
      <c r="V2069">
        <f t="shared" si="164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 s="10">
        <f t="shared" si="160"/>
        <v>346.13</v>
      </c>
      <c r="Q2070" s="11" t="s">
        <v>8317</v>
      </c>
      <c r="R2070" s="11" t="s">
        <v>8347</v>
      </c>
      <c r="S2070" s="15">
        <f t="shared" si="161"/>
        <v>42633.841608796298</v>
      </c>
      <c r="T2070" s="15">
        <f t="shared" si="162"/>
        <v>42663.841608796298</v>
      </c>
      <c r="U2070">
        <f t="shared" si="163"/>
        <v>30</v>
      </c>
      <c r="V2070">
        <f t="shared" si="164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 s="10">
        <f t="shared" si="160"/>
        <v>244.12</v>
      </c>
      <c r="Q2071" s="11" t="s">
        <v>8317</v>
      </c>
      <c r="R2071" s="11" t="s">
        <v>8347</v>
      </c>
      <c r="S2071" s="15">
        <f t="shared" si="161"/>
        <v>42340.972118055557</v>
      </c>
      <c r="T2071" s="15">
        <f t="shared" si="162"/>
        <v>42371.972118055557</v>
      </c>
      <c r="U2071">
        <f t="shared" si="163"/>
        <v>31</v>
      </c>
      <c r="V2071">
        <f t="shared" si="164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 s="10">
        <f t="shared" si="160"/>
        <v>259.25</v>
      </c>
      <c r="Q2072" s="11" t="s">
        <v>8317</v>
      </c>
      <c r="R2072" s="11" t="s">
        <v>8347</v>
      </c>
      <c r="S2072" s="15">
        <f t="shared" si="161"/>
        <v>42519.6565162037</v>
      </c>
      <c r="T2072" s="15">
        <f t="shared" si="162"/>
        <v>42549.6565162037</v>
      </c>
      <c r="U2072">
        <f t="shared" si="163"/>
        <v>30</v>
      </c>
      <c r="V2072">
        <f t="shared" si="164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 s="10">
        <f t="shared" si="160"/>
        <v>201.96</v>
      </c>
      <c r="Q2073" s="11" t="s">
        <v>8317</v>
      </c>
      <c r="R2073" s="11" t="s">
        <v>8347</v>
      </c>
      <c r="S2073" s="15">
        <f t="shared" si="161"/>
        <v>42600.278749999998</v>
      </c>
      <c r="T2073" s="15">
        <f t="shared" si="162"/>
        <v>42645.278749999998</v>
      </c>
      <c r="U2073">
        <f t="shared" si="163"/>
        <v>45</v>
      </c>
      <c r="V2073">
        <f t="shared" si="164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 s="10">
        <f t="shared" si="160"/>
        <v>226.21</v>
      </c>
      <c r="Q2074" s="11" t="s">
        <v>8317</v>
      </c>
      <c r="R2074" s="11" t="s">
        <v>8347</v>
      </c>
      <c r="S2074" s="15">
        <f t="shared" si="161"/>
        <v>42467.581388888888</v>
      </c>
      <c r="T2074" s="15">
        <f t="shared" si="162"/>
        <v>42497.581388888888</v>
      </c>
      <c r="U2074">
        <f t="shared" si="163"/>
        <v>30</v>
      </c>
      <c r="V2074">
        <f t="shared" si="164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 s="10">
        <f t="shared" si="160"/>
        <v>324.69</v>
      </c>
      <c r="Q2075" s="11" t="s">
        <v>8317</v>
      </c>
      <c r="R2075" s="11" t="s">
        <v>8347</v>
      </c>
      <c r="S2075" s="15">
        <f t="shared" si="161"/>
        <v>42087.668032407411</v>
      </c>
      <c r="T2075" s="15">
        <f t="shared" si="162"/>
        <v>42132.668032407411</v>
      </c>
      <c r="U2075">
        <f t="shared" si="163"/>
        <v>45</v>
      </c>
      <c r="V2075">
        <f t="shared" si="164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 s="10">
        <f t="shared" si="160"/>
        <v>205</v>
      </c>
      <c r="Q2076" s="11" t="s">
        <v>8317</v>
      </c>
      <c r="R2076" s="11" t="s">
        <v>8347</v>
      </c>
      <c r="S2076" s="15">
        <f t="shared" si="161"/>
        <v>42466.826180555552</v>
      </c>
      <c r="T2076" s="15">
        <f t="shared" si="162"/>
        <v>42496.826180555552</v>
      </c>
      <c r="U2076">
        <f t="shared" si="163"/>
        <v>30</v>
      </c>
      <c r="V2076">
        <f t="shared" si="164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 s="10">
        <f t="shared" si="160"/>
        <v>20.47</v>
      </c>
      <c r="Q2077" s="11" t="s">
        <v>8317</v>
      </c>
      <c r="R2077" s="11" t="s">
        <v>8347</v>
      </c>
      <c r="S2077" s="15">
        <f t="shared" si="161"/>
        <v>41450.681574074071</v>
      </c>
      <c r="T2077" s="15">
        <f t="shared" si="162"/>
        <v>41480.681574074071</v>
      </c>
      <c r="U2077">
        <f t="shared" si="163"/>
        <v>30</v>
      </c>
      <c r="V2077">
        <f t="shared" si="164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 s="10">
        <f t="shared" si="160"/>
        <v>116.35</v>
      </c>
      <c r="Q2078" s="11" t="s">
        <v>8317</v>
      </c>
      <c r="R2078" s="11" t="s">
        <v>8347</v>
      </c>
      <c r="S2078" s="15">
        <f t="shared" si="161"/>
        <v>41803.880659722221</v>
      </c>
      <c r="T2078" s="15">
        <f t="shared" si="162"/>
        <v>41843.880659722221</v>
      </c>
      <c r="U2078">
        <f t="shared" si="163"/>
        <v>40</v>
      </c>
      <c r="V2078">
        <f t="shared" si="164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 s="10">
        <f t="shared" si="160"/>
        <v>307.2</v>
      </c>
      <c r="Q2079" s="11" t="s">
        <v>8317</v>
      </c>
      <c r="R2079" s="11" t="s">
        <v>8347</v>
      </c>
      <c r="S2079" s="15">
        <f t="shared" si="161"/>
        <v>42103.042546296296</v>
      </c>
      <c r="T2079" s="15">
        <f t="shared" si="162"/>
        <v>42160.875</v>
      </c>
      <c r="U2079">
        <f t="shared" si="163"/>
        <v>57.832453703704232</v>
      </c>
      <c r="V2079">
        <f t="shared" si="164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 s="10">
        <f t="shared" si="160"/>
        <v>546.69000000000005</v>
      </c>
      <c r="Q2080" s="11" t="s">
        <v>8317</v>
      </c>
      <c r="R2080" s="11" t="s">
        <v>8347</v>
      </c>
      <c r="S2080" s="15">
        <f t="shared" si="161"/>
        <v>42692.771493055552</v>
      </c>
      <c r="T2080" s="15">
        <f t="shared" si="162"/>
        <v>42722.771493055552</v>
      </c>
      <c r="U2080">
        <f t="shared" si="163"/>
        <v>30</v>
      </c>
      <c r="V2080">
        <f t="shared" si="164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 s="10">
        <f t="shared" si="160"/>
        <v>47.47</v>
      </c>
      <c r="Q2081" s="11" t="s">
        <v>8317</v>
      </c>
      <c r="R2081" s="11" t="s">
        <v>8347</v>
      </c>
      <c r="S2081" s="15">
        <f t="shared" si="161"/>
        <v>42150.71056712963</v>
      </c>
      <c r="T2081" s="15">
        <f t="shared" si="162"/>
        <v>42180.791666666672</v>
      </c>
      <c r="U2081">
        <f t="shared" si="163"/>
        <v>30.081099537041155</v>
      </c>
      <c r="V2081">
        <f t="shared" si="164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 s="10">
        <f t="shared" si="160"/>
        <v>101.56</v>
      </c>
      <c r="Q2082" s="11" t="s">
        <v>8317</v>
      </c>
      <c r="R2082" s="11" t="s">
        <v>8347</v>
      </c>
      <c r="S2082" s="15">
        <f t="shared" si="161"/>
        <v>42289.957175925927</v>
      </c>
      <c r="T2082" s="15">
        <f t="shared" si="162"/>
        <v>42319.998842592591</v>
      </c>
      <c r="U2082">
        <f t="shared" si="163"/>
        <v>30.041666666664241</v>
      </c>
      <c r="V2082">
        <f t="shared" si="164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 s="10">
        <f t="shared" si="160"/>
        <v>72.91</v>
      </c>
      <c r="Q2083" s="11" t="s">
        <v>8323</v>
      </c>
      <c r="R2083" s="11" t="s">
        <v>8327</v>
      </c>
      <c r="S2083" s="15">
        <f t="shared" si="161"/>
        <v>41004.156886574077</v>
      </c>
      <c r="T2083" s="15">
        <f t="shared" si="162"/>
        <v>41045.207638888889</v>
      </c>
      <c r="U2083">
        <f t="shared" si="163"/>
        <v>41.050752314811689</v>
      </c>
      <c r="V2083">
        <f t="shared" si="164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 s="10">
        <f t="shared" si="160"/>
        <v>43.71</v>
      </c>
      <c r="Q2084" s="11" t="s">
        <v>8323</v>
      </c>
      <c r="R2084" s="11" t="s">
        <v>8327</v>
      </c>
      <c r="S2084" s="15">
        <f t="shared" si="161"/>
        <v>40811.120324074072</v>
      </c>
      <c r="T2084" s="15">
        <f t="shared" si="162"/>
        <v>40871.161990740737</v>
      </c>
      <c r="U2084">
        <f t="shared" si="163"/>
        <v>60.041666666664241</v>
      </c>
      <c r="V2084">
        <f t="shared" si="164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 s="10">
        <f t="shared" si="160"/>
        <v>34</v>
      </c>
      <c r="Q2085" s="11" t="s">
        <v>8323</v>
      </c>
      <c r="R2085" s="11" t="s">
        <v>8327</v>
      </c>
      <c r="S2085" s="15">
        <f t="shared" si="161"/>
        <v>41034.72216435185</v>
      </c>
      <c r="T2085" s="15">
        <f t="shared" si="162"/>
        <v>41064.72216435185</v>
      </c>
      <c r="U2085">
        <f t="shared" si="163"/>
        <v>30</v>
      </c>
      <c r="V2085">
        <f t="shared" si="164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 s="10">
        <f t="shared" si="160"/>
        <v>70.650000000000006</v>
      </c>
      <c r="Q2086" s="11" t="s">
        <v>8323</v>
      </c>
      <c r="R2086" s="11" t="s">
        <v>8327</v>
      </c>
      <c r="S2086" s="15">
        <f t="shared" si="161"/>
        <v>41731.833124999997</v>
      </c>
      <c r="T2086" s="15">
        <f t="shared" si="162"/>
        <v>41763.290972222225</v>
      </c>
      <c r="U2086">
        <f t="shared" si="163"/>
        <v>31.457847222227429</v>
      </c>
      <c r="V2086">
        <f t="shared" si="164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 s="10">
        <f t="shared" si="160"/>
        <v>89.3</v>
      </c>
      <c r="Q2087" s="11" t="s">
        <v>8323</v>
      </c>
      <c r="R2087" s="11" t="s">
        <v>8327</v>
      </c>
      <c r="S2087" s="15">
        <f t="shared" si="161"/>
        <v>41075.835497685184</v>
      </c>
      <c r="T2087" s="15">
        <f t="shared" si="162"/>
        <v>41105.835497685184</v>
      </c>
      <c r="U2087">
        <f t="shared" si="163"/>
        <v>30</v>
      </c>
      <c r="V2087">
        <f t="shared" si="164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 s="10">
        <f t="shared" si="160"/>
        <v>115.09</v>
      </c>
      <c r="Q2088" s="11" t="s">
        <v>8323</v>
      </c>
      <c r="R2088" s="11" t="s">
        <v>8327</v>
      </c>
      <c r="S2088" s="15">
        <f t="shared" si="161"/>
        <v>40860.67050925926</v>
      </c>
      <c r="T2088" s="15">
        <f t="shared" si="162"/>
        <v>40891.207638888889</v>
      </c>
      <c r="U2088">
        <f t="shared" si="163"/>
        <v>30.537129629628907</v>
      </c>
      <c r="V2088">
        <f t="shared" si="164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 s="10">
        <f t="shared" si="160"/>
        <v>62.12</v>
      </c>
      <c r="Q2089" s="11" t="s">
        <v>8323</v>
      </c>
      <c r="R2089" s="11" t="s">
        <v>8327</v>
      </c>
      <c r="S2089" s="15">
        <f t="shared" si="161"/>
        <v>40764.204375000001</v>
      </c>
      <c r="T2089" s="15">
        <f t="shared" si="162"/>
        <v>40794.204375000001</v>
      </c>
      <c r="U2089">
        <f t="shared" si="163"/>
        <v>30</v>
      </c>
      <c r="V2089">
        <f t="shared" si="164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 s="10">
        <f t="shared" si="160"/>
        <v>46.2</v>
      </c>
      <c r="Q2090" s="11" t="s">
        <v>8323</v>
      </c>
      <c r="R2090" s="11" t="s">
        <v>8327</v>
      </c>
      <c r="S2090" s="15">
        <f t="shared" si="161"/>
        <v>40395.714722222219</v>
      </c>
      <c r="T2090" s="15">
        <f t="shared" si="162"/>
        <v>40432.165972222225</v>
      </c>
      <c r="U2090">
        <f t="shared" si="163"/>
        <v>36.45125000000553</v>
      </c>
      <c r="V2090">
        <f t="shared" si="164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 s="10">
        <f t="shared" si="160"/>
        <v>48.55</v>
      </c>
      <c r="Q2091" s="11" t="s">
        <v>8323</v>
      </c>
      <c r="R2091" s="11" t="s">
        <v>8327</v>
      </c>
      <c r="S2091" s="15">
        <f t="shared" si="161"/>
        <v>41453.076319444444</v>
      </c>
      <c r="T2091" s="15">
        <f t="shared" si="162"/>
        <v>41488.076319444444</v>
      </c>
      <c r="U2091">
        <f t="shared" si="163"/>
        <v>35</v>
      </c>
      <c r="V2091">
        <f t="shared" si="164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 s="10">
        <f t="shared" si="160"/>
        <v>57.52</v>
      </c>
      <c r="Q2092" s="11" t="s">
        <v>8323</v>
      </c>
      <c r="R2092" s="11" t="s">
        <v>8327</v>
      </c>
      <c r="S2092" s="15">
        <f t="shared" si="161"/>
        <v>41299.381423611114</v>
      </c>
      <c r="T2092" s="15">
        <f t="shared" si="162"/>
        <v>41329.381423611114</v>
      </c>
      <c r="U2092">
        <f t="shared" si="163"/>
        <v>30</v>
      </c>
      <c r="V2092">
        <f t="shared" si="164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 s="10">
        <f t="shared" si="160"/>
        <v>88.15</v>
      </c>
      <c r="Q2093" s="11" t="s">
        <v>8323</v>
      </c>
      <c r="R2093" s="11" t="s">
        <v>8327</v>
      </c>
      <c r="S2093" s="15">
        <f t="shared" si="161"/>
        <v>40555.322662037033</v>
      </c>
      <c r="T2093" s="15">
        <f t="shared" si="162"/>
        <v>40603.833333333336</v>
      </c>
      <c r="U2093">
        <f t="shared" si="163"/>
        <v>48.510671296302462</v>
      </c>
      <c r="V2093">
        <f t="shared" si="164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 s="10">
        <f t="shared" si="160"/>
        <v>110.49</v>
      </c>
      <c r="Q2094" s="11" t="s">
        <v>8323</v>
      </c>
      <c r="R2094" s="11" t="s">
        <v>8327</v>
      </c>
      <c r="S2094" s="15">
        <f t="shared" si="161"/>
        <v>40763.707546296297</v>
      </c>
      <c r="T2094" s="15">
        <f t="shared" si="162"/>
        <v>40823.707546296297</v>
      </c>
      <c r="U2094">
        <f t="shared" si="163"/>
        <v>60</v>
      </c>
      <c r="V2094">
        <f t="shared" si="164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 s="10">
        <f t="shared" si="160"/>
        <v>66.83</v>
      </c>
      <c r="Q2095" s="11" t="s">
        <v>8323</v>
      </c>
      <c r="R2095" s="11" t="s">
        <v>8327</v>
      </c>
      <c r="S2095" s="15">
        <f t="shared" si="161"/>
        <v>41205.854537037041</v>
      </c>
      <c r="T2095" s="15">
        <f t="shared" si="162"/>
        <v>41265.896203703705</v>
      </c>
      <c r="U2095">
        <f t="shared" si="163"/>
        <v>60.041666666664241</v>
      </c>
      <c r="V2095">
        <f t="shared" si="164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 s="10">
        <f t="shared" si="160"/>
        <v>58.6</v>
      </c>
      <c r="Q2096" s="11" t="s">
        <v>8323</v>
      </c>
      <c r="R2096" s="11" t="s">
        <v>8327</v>
      </c>
      <c r="S2096" s="15">
        <f t="shared" si="161"/>
        <v>40939.02002314815</v>
      </c>
      <c r="T2096" s="15">
        <f t="shared" si="162"/>
        <v>40973.125</v>
      </c>
      <c r="U2096">
        <f t="shared" si="163"/>
        <v>34.104976851849642</v>
      </c>
      <c r="V2096">
        <f t="shared" si="164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 s="10">
        <f t="shared" si="160"/>
        <v>113.64</v>
      </c>
      <c r="Q2097" s="11" t="s">
        <v>8323</v>
      </c>
      <c r="R2097" s="11" t="s">
        <v>8327</v>
      </c>
      <c r="S2097" s="15">
        <f t="shared" si="161"/>
        <v>40758.733483796292</v>
      </c>
      <c r="T2097" s="15">
        <f t="shared" si="162"/>
        <v>40818.733483796292</v>
      </c>
      <c r="U2097">
        <f t="shared" si="163"/>
        <v>60</v>
      </c>
      <c r="V2097">
        <f t="shared" si="164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 s="10">
        <f t="shared" si="160"/>
        <v>43.57</v>
      </c>
      <c r="Q2098" s="11" t="s">
        <v>8323</v>
      </c>
      <c r="R2098" s="11" t="s">
        <v>8327</v>
      </c>
      <c r="S2098" s="15">
        <f t="shared" si="161"/>
        <v>41192.758506944447</v>
      </c>
      <c r="T2098" s="15">
        <f t="shared" si="162"/>
        <v>41208.165972222225</v>
      </c>
      <c r="U2098">
        <f t="shared" si="163"/>
        <v>15.407465277778101</v>
      </c>
      <c r="V2098">
        <f t="shared" si="164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 s="10">
        <f t="shared" si="160"/>
        <v>78.95</v>
      </c>
      <c r="Q2099" s="11" t="s">
        <v>8323</v>
      </c>
      <c r="R2099" s="11" t="s">
        <v>8327</v>
      </c>
      <c r="S2099" s="15">
        <f t="shared" si="161"/>
        <v>40818.58489583333</v>
      </c>
      <c r="T2099" s="15">
        <f t="shared" si="162"/>
        <v>40878.626562500001</v>
      </c>
      <c r="U2099">
        <f t="shared" si="163"/>
        <v>60.041666666671517</v>
      </c>
      <c r="V2099">
        <f t="shared" si="164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 s="10">
        <f t="shared" si="160"/>
        <v>188.13</v>
      </c>
      <c r="Q2100" s="11" t="s">
        <v>8323</v>
      </c>
      <c r="R2100" s="11" t="s">
        <v>8327</v>
      </c>
      <c r="S2100" s="15">
        <f t="shared" si="161"/>
        <v>40946.11383101852</v>
      </c>
      <c r="T2100" s="15">
        <f t="shared" si="162"/>
        <v>40976.11383101852</v>
      </c>
      <c r="U2100">
        <f t="shared" si="163"/>
        <v>30</v>
      </c>
      <c r="V2100">
        <f t="shared" si="164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 s="10">
        <f t="shared" si="160"/>
        <v>63.03</v>
      </c>
      <c r="Q2101" s="11" t="s">
        <v>8323</v>
      </c>
      <c r="R2101" s="11" t="s">
        <v>8327</v>
      </c>
      <c r="S2101" s="15">
        <f t="shared" si="161"/>
        <v>42173.746342592596</v>
      </c>
      <c r="T2101" s="15">
        <f t="shared" si="162"/>
        <v>42187.152777777781</v>
      </c>
      <c r="U2101">
        <f t="shared" si="163"/>
        <v>13.406435185184819</v>
      </c>
      <c r="V2101">
        <f t="shared" si="164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 s="10">
        <f t="shared" si="160"/>
        <v>30.37</v>
      </c>
      <c r="Q2102" s="11" t="s">
        <v>8323</v>
      </c>
      <c r="R2102" s="11" t="s">
        <v>8327</v>
      </c>
      <c r="S2102" s="15">
        <f t="shared" si="161"/>
        <v>41074.834965277776</v>
      </c>
      <c r="T2102" s="15">
        <f t="shared" si="162"/>
        <v>41090.165972222225</v>
      </c>
      <c r="U2102">
        <f t="shared" si="163"/>
        <v>15.331006944448745</v>
      </c>
      <c r="V2102">
        <f t="shared" si="164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 s="10">
        <f t="shared" si="160"/>
        <v>51.48</v>
      </c>
      <c r="Q2103" s="11" t="s">
        <v>8323</v>
      </c>
      <c r="R2103" s="11" t="s">
        <v>8327</v>
      </c>
      <c r="S2103" s="15">
        <f t="shared" si="161"/>
        <v>40892.149467592593</v>
      </c>
      <c r="T2103" s="15">
        <f t="shared" si="162"/>
        <v>40952.149467592593</v>
      </c>
      <c r="U2103">
        <f t="shared" si="163"/>
        <v>60</v>
      </c>
      <c r="V2103">
        <f t="shared" si="164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 s="10">
        <f t="shared" si="160"/>
        <v>35.79</v>
      </c>
      <c r="Q2104" s="11" t="s">
        <v>8323</v>
      </c>
      <c r="R2104" s="11" t="s">
        <v>8327</v>
      </c>
      <c r="S2104" s="15">
        <f t="shared" si="161"/>
        <v>40638.868611111109</v>
      </c>
      <c r="T2104" s="15">
        <f t="shared" si="162"/>
        <v>40668.868611111109</v>
      </c>
      <c r="U2104">
        <f t="shared" si="163"/>
        <v>30</v>
      </c>
      <c r="V2104">
        <f t="shared" si="164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 s="10">
        <f t="shared" si="160"/>
        <v>98.82</v>
      </c>
      <c r="Q2105" s="11" t="s">
        <v>8323</v>
      </c>
      <c r="R2105" s="11" t="s">
        <v>8327</v>
      </c>
      <c r="S2105" s="15">
        <f t="shared" si="161"/>
        <v>41192.754942129628</v>
      </c>
      <c r="T2105" s="15">
        <f t="shared" si="162"/>
        <v>41222.7966087963</v>
      </c>
      <c r="U2105">
        <f t="shared" si="163"/>
        <v>30.041666666671517</v>
      </c>
      <c r="V2105">
        <f t="shared" si="164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 s="10">
        <f t="shared" si="160"/>
        <v>28</v>
      </c>
      <c r="Q2106" s="11" t="s">
        <v>8323</v>
      </c>
      <c r="R2106" s="11" t="s">
        <v>8327</v>
      </c>
      <c r="S2106" s="15">
        <f t="shared" si="161"/>
        <v>41394.074467592596</v>
      </c>
      <c r="T2106" s="15">
        <f t="shared" si="162"/>
        <v>41425</v>
      </c>
      <c r="U2106">
        <f t="shared" si="163"/>
        <v>30.925532407403807</v>
      </c>
      <c r="V2106">
        <f t="shared" si="164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 s="10">
        <f t="shared" si="160"/>
        <v>51.31</v>
      </c>
      <c r="Q2107" s="11" t="s">
        <v>8323</v>
      </c>
      <c r="R2107" s="11" t="s">
        <v>8327</v>
      </c>
      <c r="S2107" s="15">
        <f t="shared" si="161"/>
        <v>41951.788807870369</v>
      </c>
      <c r="T2107" s="15">
        <f t="shared" si="162"/>
        <v>41964.166666666672</v>
      </c>
      <c r="U2107">
        <f t="shared" si="163"/>
        <v>12.377858796302462</v>
      </c>
      <c r="V2107">
        <f t="shared" si="164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 s="10">
        <f t="shared" si="160"/>
        <v>53.52</v>
      </c>
      <c r="Q2108" s="11" t="s">
        <v>8323</v>
      </c>
      <c r="R2108" s="11" t="s">
        <v>8327</v>
      </c>
      <c r="S2108" s="15">
        <f t="shared" si="161"/>
        <v>41270.21497685185</v>
      </c>
      <c r="T2108" s="15">
        <f t="shared" si="162"/>
        <v>41300.21497685185</v>
      </c>
      <c r="U2108">
        <f t="shared" si="163"/>
        <v>30</v>
      </c>
      <c r="V2108">
        <f t="shared" si="164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 s="10">
        <f t="shared" si="160"/>
        <v>37.15</v>
      </c>
      <c r="Q2109" s="11" t="s">
        <v>8323</v>
      </c>
      <c r="R2109" s="11" t="s">
        <v>8327</v>
      </c>
      <c r="S2109" s="15">
        <f t="shared" si="161"/>
        <v>41934.71056712963</v>
      </c>
      <c r="T2109" s="15">
        <f t="shared" si="162"/>
        <v>41955.752233796295</v>
      </c>
      <c r="U2109">
        <f t="shared" si="163"/>
        <v>21.041666666664241</v>
      </c>
      <c r="V2109">
        <f t="shared" si="164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 s="10">
        <f t="shared" si="160"/>
        <v>89.9</v>
      </c>
      <c r="Q2110" s="11" t="s">
        <v>8323</v>
      </c>
      <c r="R2110" s="11" t="s">
        <v>8327</v>
      </c>
      <c r="S2110" s="15">
        <f t="shared" si="161"/>
        <v>41135.175694444442</v>
      </c>
      <c r="T2110" s="15">
        <f t="shared" si="162"/>
        <v>41162.163194444445</v>
      </c>
      <c r="U2110">
        <f t="shared" si="163"/>
        <v>26.98750000000291</v>
      </c>
      <c r="V2110">
        <f t="shared" si="164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 s="10">
        <f t="shared" si="160"/>
        <v>106.53</v>
      </c>
      <c r="Q2111" s="11" t="s">
        <v>8323</v>
      </c>
      <c r="R2111" s="11" t="s">
        <v>8327</v>
      </c>
      <c r="S2111" s="15">
        <f t="shared" si="161"/>
        <v>42160.708530092597</v>
      </c>
      <c r="T2111" s="15">
        <f t="shared" si="162"/>
        <v>42190.708530092597</v>
      </c>
      <c r="U2111">
        <f t="shared" si="163"/>
        <v>30</v>
      </c>
      <c r="V2111">
        <f t="shared" si="164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 s="10">
        <f t="shared" si="160"/>
        <v>52.82</v>
      </c>
      <c r="Q2112" s="11" t="s">
        <v>8323</v>
      </c>
      <c r="R2112" s="11" t="s">
        <v>8327</v>
      </c>
      <c r="S2112" s="15">
        <f t="shared" si="161"/>
        <v>41759.670937499999</v>
      </c>
      <c r="T2112" s="15">
        <f t="shared" si="162"/>
        <v>41787.207638888889</v>
      </c>
      <c r="U2112">
        <f t="shared" si="163"/>
        <v>27.536701388889924</v>
      </c>
      <c r="V2112">
        <f t="shared" si="164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 s="10">
        <f t="shared" si="160"/>
        <v>54.62</v>
      </c>
      <c r="Q2113" s="11" t="s">
        <v>8323</v>
      </c>
      <c r="R2113" s="11" t="s">
        <v>8327</v>
      </c>
      <c r="S2113" s="15">
        <f t="shared" si="161"/>
        <v>40703.197048611109</v>
      </c>
      <c r="T2113" s="15">
        <f t="shared" si="162"/>
        <v>40770.041666666664</v>
      </c>
      <c r="U2113">
        <f t="shared" si="163"/>
        <v>66.844618055554747</v>
      </c>
      <c r="V2113">
        <f t="shared" si="164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 s="10">
        <f t="shared" si="160"/>
        <v>27.27</v>
      </c>
      <c r="Q2114" s="11" t="s">
        <v>8323</v>
      </c>
      <c r="R2114" s="11" t="s">
        <v>8327</v>
      </c>
      <c r="S2114" s="15">
        <f t="shared" si="161"/>
        <v>41365.928159722222</v>
      </c>
      <c r="T2114" s="15">
        <f t="shared" si="162"/>
        <v>41379.928159722222</v>
      </c>
      <c r="U2114">
        <f t="shared" si="163"/>
        <v>14</v>
      </c>
      <c r="V2114">
        <f t="shared" si="164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 s="10">
        <f t="shared" ref="P2115:P2178" si="165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66">(((J2115/60)/60)/24)+DATE(1970,1,1)</f>
        <v>41870.86546296296</v>
      </c>
      <c r="T2115" s="15">
        <f t="shared" ref="T2115:T2178" si="167">(((I2115/60)/60)/24)+DATE(1970,1,1)</f>
        <v>41905.86546296296</v>
      </c>
      <c r="U2115">
        <f t="shared" ref="U2115:U2178" si="168">T2115-S2115</f>
        <v>35</v>
      </c>
      <c r="V2115">
        <f t="shared" ref="V2115:V2178" si="169">YEAR((((J2115/60)/60)/24)+DATE(1970,1,1))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 s="10">
        <f t="shared" si="165"/>
        <v>35.61</v>
      </c>
      <c r="Q2116" s="11" t="s">
        <v>8323</v>
      </c>
      <c r="R2116" s="11" t="s">
        <v>8327</v>
      </c>
      <c r="S2116" s="15">
        <f t="shared" si="166"/>
        <v>40458.815625000003</v>
      </c>
      <c r="T2116" s="15">
        <f t="shared" si="167"/>
        <v>40521.207638888889</v>
      </c>
      <c r="U2116">
        <f t="shared" si="168"/>
        <v>62.39201388888614</v>
      </c>
      <c r="V2116">
        <f t="shared" si="169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 s="10">
        <f t="shared" si="165"/>
        <v>94.03</v>
      </c>
      <c r="Q2117" s="11" t="s">
        <v>8323</v>
      </c>
      <c r="R2117" s="11" t="s">
        <v>8327</v>
      </c>
      <c r="S2117" s="15">
        <f t="shared" si="166"/>
        <v>40564.081030092595</v>
      </c>
      <c r="T2117" s="15">
        <f t="shared" si="167"/>
        <v>40594.081030092595</v>
      </c>
      <c r="U2117">
        <f t="shared" si="168"/>
        <v>30</v>
      </c>
      <c r="V2117">
        <f t="shared" si="169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 s="10">
        <f t="shared" si="165"/>
        <v>526.46</v>
      </c>
      <c r="Q2118" s="11" t="s">
        <v>8323</v>
      </c>
      <c r="R2118" s="11" t="s">
        <v>8327</v>
      </c>
      <c r="S2118" s="15">
        <f t="shared" si="166"/>
        <v>41136.777812500004</v>
      </c>
      <c r="T2118" s="15">
        <f t="shared" si="167"/>
        <v>41184.777812500004</v>
      </c>
      <c r="U2118">
        <f t="shared" si="168"/>
        <v>48</v>
      </c>
      <c r="V2118">
        <f t="shared" si="169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 s="10">
        <f t="shared" si="165"/>
        <v>50.66</v>
      </c>
      <c r="Q2119" s="11" t="s">
        <v>8323</v>
      </c>
      <c r="R2119" s="11" t="s">
        <v>8327</v>
      </c>
      <c r="S2119" s="15">
        <f t="shared" si="166"/>
        <v>42290.059594907405</v>
      </c>
      <c r="T2119" s="15">
        <f t="shared" si="167"/>
        <v>42304.207638888889</v>
      </c>
      <c r="U2119">
        <f t="shared" si="168"/>
        <v>14.148043981484079</v>
      </c>
      <c r="V2119">
        <f t="shared" si="169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 s="10">
        <f t="shared" si="165"/>
        <v>79.180000000000007</v>
      </c>
      <c r="Q2120" s="11" t="s">
        <v>8323</v>
      </c>
      <c r="R2120" s="11" t="s">
        <v>8327</v>
      </c>
      <c r="S2120" s="15">
        <f t="shared" si="166"/>
        <v>40718.839537037034</v>
      </c>
      <c r="T2120" s="15">
        <f t="shared" si="167"/>
        <v>40748.839537037034</v>
      </c>
      <c r="U2120">
        <f t="shared" si="168"/>
        <v>30</v>
      </c>
      <c r="V2120">
        <f t="shared" si="169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 s="10">
        <f t="shared" si="165"/>
        <v>91.59</v>
      </c>
      <c r="Q2121" s="11" t="s">
        <v>8323</v>
      </c>
      <c r="R2121" s="11" t="s">
        <v>8327</v>
      </c>
      <c r="S2121" s="15">
        <f t="shared" si="166"/>
        <v>41107.130150462966</v>
      </c>
      <c r="T2121" s="15">
        <f t="shared" si="167"/>
        <v>41137.130150462966</v>
      </c>
      <c r="U2121">
        <f t="shared" si="168"/>
        <v>30</v>
      </c>
      <c r="V2121">
        <f t="shared" si="169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 s="10">
        <f t="shared" si="165"/>
        <v>116.96</v>
      </c>
      <c r="Q2122" s="11" t="s">
        <v>8323</v>
      </c>
      <c r="R2122" s="11" t="s">
        <v>8327</v>
      </c>
      <c r="S2122" s="15">
        <f t="shared" si="166"/>
        <v>41591.964537037034</v>
      </c>
      <c r="T2122" s="15">
        <f t="shared" si="167"/>
        <v>41640.964537037034</v>
      </c>
      <c r="U2122">
        <f t="shared" si="168"/>
        <v>49</v>
      </c>
      <c r="V2122">
        <f t="shared" si="169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 s="10">
        <f t="shared" si="165"/>
        <v>28.4</v>
      </c>
      <c r="Q2123" s="11" t="s">
        <v>8331</v>
      </c>
      <c r="R2123" s="11" t="s">
        <v>8332</v>
      </c>
      <c r="S2123" s="15">
        <f t="shared" si="166"/>
        <v>42716.7424537037</v>
      </c>
      <c r="T2123" s="15">
        <f t="shared" si="167"/>
        <v>42746.7424537037</v>
      </c>
      <c r="U2123">
        <f t="shared" si="168"/>
        <v>30</v>
      </c>
      <c r="V2123">
        <f t="shared" si="169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 s="10">
        <f t="shared" si="165"/>
        <v>103.33</v>
      </c>
      <c r="Q2124" s="11" t="s">
        <v>8331</v>
      </c>
      <c r="R2124" s="11" t="s">
        <v>8332</v>
      </c>
      <c r="S2124" s="15">
        <f t="shared" si="166"/>
        <v>42712.300567129627</v>
      </c>
      <c r="T2124" s="15">
        <f t="shared" si="167"/>
        <v>42742.300567129627</v>
      </c>
      <c r="U2124">
        <f t="shared" si="168"/>
        <v>30</v>
      </c>
      <c r="V2124">
        <f t="shared" si="169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 s="10">
        <f t="shared" si="165"/>
        <v>10</v>
      </c>
      <c r="Q2125" s="11" t="s">
        <v>8331</v>
      </c>
      <c r="R2125" s="11" t="s">
        <v>8332</v>
      </c>
      <c r="S2125" s="15">
        <f t="shared" si="166"/>
        <v>40198.424849537041</v>
      </c>
      <c r="T2125" s="15">
        <f t="shared" si="167"/>
        <v>40252.290972222225</v>
      </c>
      <c r="U2125">
        <f t="shared" si="168"/>
        <v>53.866122685183655</v>
      </c>
      <c r="V2125">
        <f t="shared" si="169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 s="10">
        <f t="shared" si="165"/>
        <v>23</v>
      </c>
      <c r="Q2126" s="11" t="s">
        <v>8331</v>
      </c>
      <c r="R2126" s="11" t="s">
        <v>8332</v>
      </c>
      <c r="S2126" s="15">
        <f t="shared" si="166"/>
        <v>40464.028182870366</v>
      </c>
      <c r="T2126" s="15">
        <f t="shared" si="167"/>
        <v>40512.208333333336</v>
      </c>
      <c r="U2126">
        <f t="shared" si="168"/>
        <v>48.180150462969323</v>
      </c>
      <c r="V2126">
        <f t="shared" si="169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 s="10">
        <f t="shared" si="165"/>
        <v>31.56</v>
      </c>
      <c r="Q2127" s="11" t="s">
        <v>8331</v>
      </c>
      <c r="R2127" s="11" t="s">
        <v>8332</v>
      </c>
      <c r="S2127" s="15">
        <f t="shared" si="166"/>
        <v>42191.023530092592</v>
      </c>
      <c r="T2127" s="15">
        <f t="shared" si="167"/>
        <v>42221.023530092592</v>
      </c>
      <c r="U2127">
        <f t="shared" si="168"/>
        <v>30</v>
      </c>
      <c r="V2127">
        <f t="shared" si="169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 s="10">
        <f t="shared" si="165"/>
        <v>5</v>
      </c>
      <c r="Q2128" s="11" t="s">
        <v>8331</v>
      </c>
      <c r="R2128" s="11" t="s">
        <v>8332</v>
      </c>
      <c r="S2128" s="15">
        <f t="shared" si="166"/>
        <v>41951.973229166666</v>
      </c>
      <c r="T2128" s="15">
        <f t="shared" si="167"/>
        <v>41981.973229166666</v>
      </c>
      <c r="U2128">
        <f t="shared" si="168"/>
        <v>30</v>
      </c>
      <c r="V2128">
        <f t="shared" si="169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 s="10">
        <f t="shared" si="165"/>
        <v>34.22</v>
      </c>
      <c r="Q2129" s="11" t="s">
        <v>8331</v>
      </c>
      <c r="R2129" s="11" t="s">
        <v>8332</v>
      </c>
      <c r="S2129" s="15">
        <f t="shared" si="166"/>
        <v>42045.50535879629</v>
      </c>
      <c r="T2129" s="15">
        <f t="shared" si="167"/>
        <v>42075.463692129633</v>
      </c>
      <c r="U2129">
        <f t="shared" si="168"/>
        <v>29.958333333343035</v>
      </c>
      <c r="V2129">
        <f t="shared" si="169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 s="10">
        <f t="shared" si="165"/>
        <v>25</v>
      </c>
      <c r="Q2130" s="11" t="s">
        <v>8331</v>
      </c>
      <c r="R2130" s="11" t="s">
        <v>8332</v>
      </c>
      <c r="S2130" s="15">
        <f t="shared" si="166"/>
        <v>41843.772789351853</v>
      </c>
      <c r="T2130" s="15">
        <f t="shared" si="167"/>
        <v>41903.772789351853</v>
      </c>
      <c r="U2130">
        <f t="shared" si="168"/>
        <v>60</v>
      </c>
      <c r="V2130">
        <f t="shared" si="169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 s="10">
        <f t="shared" si="165"/>
        <v>19.670000000000002</v>
      </c>
      <c r="Q2131" s="11" t="s">
        <v>8331</v>
      </c>
      <c r="R2131" s="11" t="s">
        <v>8332</v>
      </c>
      <c r="S2131" s="15">
        <f t="shared" si="166"/>
        <v>42409.024305555555</v>
      </c>
      <c r="T2131" s="15">
        <f t="shared" si="167"/>
        <v>42439.024305555555</v>
      </c>
      <c r="U2131">
        <f t="shared" si="168"/>
        <v>30</v>
      </c>
      <c r="V2131">
        <f t="shared" si="169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 s="10">
        <f t="shared" si="165"/>
        <v>21.25</v>
      </c>
      <c r="Q2132" s="11" t="s">
        <v>8331</v>
      </c>
      <c r="R2132" s="11" t="s">
        <v>8332</v>
      </c>
      <c r="S2132" s="15">
        <f t="shared" si="166"/>
        <v>41832.086377314816</v>
      </c>
      <c r="T2132" s="15">
        <f t="shared" si="167"/>
        <v>41867.086377314816</v>
      </c>
      <c r="U2132">
        <f t="shared" si="168"/>
        <v>35</v>
      </c>
      <c r="V2132">
        <f t="shared" si="169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 s="10">
        <f t="shared" si="165"/>
        <v>8.33</v>
      </c>
      <c r="Q2133" s="11" t="s">
        <v>8331</v>
      </c>
      <c r="R2133" s="11" t="s">
        <v>8332</v>
      </c>
      <c r="S2133" s="15">
        <f t="shared" si="166"/>
        <v>42167.207071759258</v>
      </c>
      <c r="T2133" s="15">
        <f t="shared" si="167"/>
        <v>42197.207071759258</v>
      </c>
      <c r="U2133">
        <f t="shared" si="168"/>
        <v>30</v>
      </c>
      <c r="V2133">
        <f t="shared" si="169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 s="10">
        <f t="shared" si="165"/>
        <v>21.34</v>
      </c>
      <c r="Q2134" s="11" t="s">
        <v>8331</v>
      </c>
      <c r="R2134" s="11" t="s">
        <v>8332</v>
      </c>
      <c r="S2134" s="15">
        <f t="shared" si="166"/>
        <v>41643.487175925926</v>
      </c>
      <c r="T2134" s="15">
        <f t="shared" si="167"/>
        <v>41673.487175925926</v>
      </c>
      <c r="U2134">
        <f t="shared" si="168"/>
        <v>30</v>
      </c>
      <c r="V2134">
        <f t="shared" si="169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 s="10">
        <f t="shared" si="165"/>
        <v>5.33</v>
      </c>
      <c r="Q2135" s="11" t="s">
        <v>8331</v>
      </c>
      <c r="R2135" s="11" t="s">
        <v>8332</v>
      </c>
      <c r="S2135" s="15">
        <f t="shared" si="166"/>
        <v>40619.097210648149</v>
      </c>
      <c r="T2135" s="15">
        <f t="shared" si="167"/>
        <v>40657.290972222225</v>
      </c>
      <c r="U2135">
        <f t="shared" si="168"/>
        <v>38.193761574075324</v>
      </c>
      <c r="V2135">
        <f t="shared" si="169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 s="10">
        <f t="shared" si="165"/>
        <v>34.67</v>
      </c>
      <c r="Q2136" s="11" t="s">
        <v>8331</v>
      </c>
      <c r="R2136" s="11" t="s">
        <v>8332</v>
      </c>
      <c r="S2136" s="15">
        <f t="shared" si="166"/>
        <v>41361.886469907404</v>
      </c>
      <c r="T2136" s="15">
        <f t="shared" si="167"/>
        <v>41391.886469907404</v>
      </c>
      <c r="U2136">
        <f t="shared" si="168"/>
        <v>30</v>
      </c>
      <c r="V2136">
        <f t="shared" si="169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 s="10">
        <f t="shared" si="165"/>
        <v>21.73</v>
      </c>
      <c r="Q2137" s="11" t="s">
        <v>8331</v>
      </c>
      <c r="R2137" s="11" t="s">
        <v>8332</v>
      </c>
      <c r="S2137" s="15">
        <f t="shared" si="166"/>
        <v>41156.963344907403</v>
      </c>
      <c r="T2137" s="15">
        <f t="shared" si="167"/>
        <v>41186.963344907403</v>
      </c>
      <c r="U2137">
        <f t="shared" si="168"/>
        <v>30</v>
      </c>
      <c r="V2137">
        <f t="shared" si="169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 s="10">
        <f t="shared" si="165"/>
        <v>11.92</v>
      </c>
      <c r="Q2138" s="11" t="s">
        <v>8331</v>
      </c>
      <c r="R2138" s="11" t="s">
        <v>8332</v>
      </c>
      <c r="S2138" s="15">
        <f t="shared" si="166"/>
        <v>41536.509097222224</v>
      </c>
      <c r="T2138" s="15">
        <f t="shared" si="167"/>
        <v>41566.509097222224</v>
      </c>
      <c r="U2138">
        <f t="shared" si="168"/>
        <v>30</v>
      </c>
      <c r="V2138">
        <f t="shared" si="169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 s="10">
        <f t="shared" si="165"/>
        <v>26.6</v>
      </c>
      <c r="Q2139" s="11" t="s">
        <v>8331</v>
      </c>
      <c r="R2139" s="11" t="s">
        <v>8332</v>
      </c>
      <c r="S2139" s="15">
        <f t="shared" si="166"/>
        <v>41948.771168981482</v>
      </c>
      <c r="T2139" s="15">
        <f t="shared" si="167"/>
        <v>41978.771168981482</v>
      </c>
      <c r="U2139">
        <f t="shared" si="168"/>
        <v>30</v>
      </c>
      <c r="V2139">
        <f t="shared" si="169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 s="10">
        <f t="shared" si="165"/>
        <v>10.67</v>
      </c>
      <c r="Q2140" s="11" t="s">
        <v>8331</v>
      </c>
      <c r="R2140" s="11" t="s">
        <v>8332</v>
      </c>
      <c r="S2140" s="15">
        <f t="shared" si="166"/>
        <v>41557.013182870374</v>
      </c>
      <c r="T2140" s="15">
        <f t="shared" si="167"/>
        <v>41587.054849537039</v>
      </c>
      <c r="U2140">
        <f t="shared" si="168"/>
        <v>30.041666666664241</v>
      </c>
      <c r="V2140">
        <f t="shared" si="169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 s="10">
        <f t="shared" si="165"/>
        <v>29.04</v>
      </c>
      <c r="Q2141" s="11" t="s">
        <v>8331</v>
      </c>
      <c r="R2141" s="11" t="s">
        <v>8332</v>
      </c>
      <c r="S2141" s="15">
        <f t="shared" si="166"/>
        <v>42647.750092592592</v>
      </c>
      <c r="T2141" s="15">
        <f t="shared" si="167"/>
        <v>42677.750092592592</v>
      </c>
      <c r="U2141">
        <f t="shared" si="168"/>
        <v>30</v>
      </c>
      <c r="V2141">
        <f t="shared" si="169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 s="10">
        <f t="shared" si="165"/>
        <v>50.91</v>
      </c>
      <c r="Q2142" s="11" t="s">
        <v>8331</v>
      </c>
      <c r="R2142" s="11" t="s">
        <v>8332</v>
      </c>
      <c r="S2142" s="15">
        <f t="shared" si="166"/>
        <v>41255.833611111113</v>
      </c>
      <c r="T2142" s="15">
        <f t="shared" si="167"/>
        <v>41285.833611111113</v>
      </c>
      <c r="U2142">
        <f t="shared" si="168"/>
        <v>30</v>
      </c>
      <c r="V2142">
        <f t="shared" si="169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 s="10">
        <f t="shared" si="165"/>
        <v>0</v>
      </c>
      <c r="Q2143" s="11" t="s">
        <v>8331</v>
      </c>
      <c r="R2143" s="11" t="s">
        <v>8332</v>
      </c>
      <c r="S2143" s="15">
        <f t="shared" si="166"/>
        <v>41927.235636574071</v>
      </c>
      <c r="T2143" s="15">
        <f t="shared" si="167"/>
        <v>41957.277303240742</v>
      </c>
      <c r="U2143">
        <f t="shared" si="168"/>
        <v>30.041666666671517</v>
      </c>
      <c r="V2143">
        <f t="shared" si="169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 s="10">
        <f t="shared" si="165"/>
        <v>50.08</v>
      </c>
      <c r="Q2144" s="11" t="s">
        <v>8331</v>
      </c>
      <c r="R2144" s="11" t="s">
        <v>8332</v>
      </c>
      <c r="S2144" s="15">
        <f t="shared" si="166"/>
        <v>42340.701504629629</v>
      </c>
      <c r="T2144" s="15">
        <f t="shared" si="167"/>
        <v>42368.701504629629</v>
      </c>
      <c r="U2144">
        <f t="shared" si="168"/>
        <v>28</v>
      </c>
      <c r="V2144">
        <f t="shared" si="169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 s="10">
        <f t="shared" si="165"/>
        <v>45</v>
      </c>
      <c r="Q2145" s="11" t="s">
        <v>8331</v>
      </c>
      <c r="R2145" s="11" t="s">
        <v>8332</v>
      </c>
      <c r="S2145" s="15">
        <f t="shared" si="166"/>
        <v>40332.886712962965</v>
      </c>
      <c r="T2145" s="15">
        <f t="shared" si="167"/>
        <v>40380.791666666664</v>
      </c>
      <c r="U2145">
        <f t="shared" si="168"/>
        <v>47.904953703698993</v>
      </c>
      <c r="V2145">
        <f t="shared" si="169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 s="10">
        <f t="shared" si="165"/>
        <v>25.29</v>
      </c>
      <c r="Q2146" s="11" t="s">
        <v>8331</v>
      </c>
      <c r="R2146" s="11" t="s">
        <v>8332</v>
      </c>
      <c r="S2146" s="15">
        <f t="shared" si="166"/>
        <v>41499.546759259261</v>
      </c>
      <c r="T2146" s="15">
        <f t="shared" si="167"/>
        <v>41531.546759259261</v>
      </c>
      <c r="U2146">
        <f t="shared" si="168"/>
        <v>32</v>
      </c>
      <c r="V2146">
        <f t="shared" si="169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 s="10">
        <f t="shared" si="165"/>
        <v>51.29</v>
      </c>
      <c r="Q2147" s="11" t="s">
        <v>8331</v>
      </c>
      <c r="R2147" s="11" t="s">
        <v>8332</v>
      </c>
      <c r="S2147" s="15">
        <f t="shared" si="166"/>
        <v>41575.237430555557</v>
      </c>
      <c r="T2147" s="15">
        <f t="shared" si="167"/>
        <v>41605.279097222221</v>
      </c>
      <c r="U2147">
        <f t="shared" si="168"/>
        <v>30.041666666664241</v>
      </c>
      <c r="V2147">
        <f t="shared" si="169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 s="10">
        <f t="shared" si="165"/>
        <v>1</v>
      </c>
      <c r="Q2148" s="11" t="s">
        <v>8331</v>
      </c>
      <c r="R2148" s="11" t="s">
        <v>8332</v>
      </c>
      <c r="S2148" s="15">
        <f t="shared" si="166"/>
        <v>42397.679513888885</v>
      </c>
      <c r="T2148" s="15">
        <f t="shared" si="167"/>
        <v>42411.679513888885</v>
      </c>
      <c r="U2148">
        <f t="shared" si="168"/>
        <v>14</v>
      </c>
      <c r="V2148">
        <f t="shared" si="169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 s="10">
        <f t="shared" si="165"/>
        <v>49.38</v>
      </c>
      <c r="Q2149" s="11" t="s">
        <v>8331</v>
      </c>
      <c r="R2149" s="11" t="s">
        <v>8332</v>
      </c>
      <c r="S2149" s="15">
        <f t="shared" si="166"/>
        <v>41927.295694444445</v>
      </c>
      <c r="T2149" s="15">
        <f t="shared" si="167"/>
        <v>41959.337361111116</v>
      </c>
      <c r="U2149">
        <f t="shared" si="168"/>
        <v>32.041666666671517</v>
      </c>
      <c r="V2149">
        <f t="shared" si="169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 s="10">
        <f t="shared" si="165"/>
        <v>1</v>
      </c>
      <c r="Q2150" s="11" t="s">
        <v>8331</v>
      </c>
      <c r="R2150" s="11" t="s">
        <v>8332</v>
      </c>
      <c r="S2150" s="15">
        <f t="shared" si="166"/>
        <v>42066.733587962968</v>
      </c>
      <c r="T2150" s="15">
        <f t="shared" si="167"/>
        <v>42096.691921296297</v>
      </c>
      <c r="U2150">
        <f t="shared" si="168"/>
        <v>29.958333333328483</v>
      </c>
      <c r="V2150">
        <f t="shared" si="169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 s="10">
        <f t="shared" si="165"/>
        <v>0</v>
      </c>
      <c r="Q2151" s="11" t="s">
        <v>8331</v>
      </c>
      <c r="R2151" s="11" t="s">
        <v>8332</v>
      </c>
      <c r="S2151" s="15">
        <f t="shared" si="166"/>
        <v>40355.024953703702</v>
      </c>
      <c r="T2151" s="15">
        <f t="shared" si="167"/>
        <v>40390</v>
      </c>
      <c r="U2151">
        <f t="shared" si="168"/>
        <v>34.975046296298387</v>
      </c>
      <c r="V2151">
        <f t="shared" si="169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 s="10">
        <f t="shared" si="165"/>
        <v>101.25</v>
      </c>
      <c r="Q2152" s="11" t="s">
        <v>8331</v>
      </c>
      <c r="R2152" s="11" t="s">
        <v>8332</v>
      </c>
      <c r="S2152" s="15">
        <f t="shared" si="166"/>
        <v>42534.284710648149</v>
      </c>
      <c r="T2152" s="15">
        <f t="shared" si="167"/>
        <v>42564.284710648149</v>
      </c>
      <c r="U2152">
        <f t="shared" si="168"/>
        <v>30</v>
      </c>
      <c r="V2152">
        <f t="shared" si="169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 s="10">
        <f t="shared" si="165"/>
        <v>19.670000000000002</v>
      </c>
      <c r="Q2153" s="11" t="s">
        <v>8331</v>
      </c>
      <c r="R2153" s="11" t="s">
        <v>8332</v>
      </c>
      <c r="S2153" s="15">
        <f t="shared" si="166"/>
        <v>42520.847384259265</v>
      </c>
      <c r="T2153" s="15">
        <f t="shared" si="167"/>
        <v>42550.847384259265</v>
      </c>
      <c r="U2153">
        <f t="shared" si="168"/>
        <v>30</v>
      </c>
      <c r="V2153">
        <f t="shared" si="169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 s="10">
        <f t="shared" si="165"/>
        <v>12.5</v>
      </c>
      <c r="Q2154" s="11" t="s">
        <v>8331</v>
      </c>
      <c r="R2154" s="11" t="s">
        <v>8332</v>
      </c>
      <c r="S2154" s="15">
        <f t="shared" si="166"/>
        <v>41683.832280092596</v>
      </c>
      <c r="T2154" s="15">
        <f t="shared" si="167"/>
        <v>41713.790613425925</v>
      </c>
      <c r="U2154">
        <f t="shared" si="168"/>
        <v>29.958333333328483</v>
      </c>
      <c r="V2154">
        <f t="shared" si="169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 s="10">
        <f t="shared" si="165"/>
        <v>8.5</v>
      </c>
      <c r="Q2155" s="11" t="s">
        <v>8331</v>
      </c>
      <c r="R2155" s="11" t="s">
        <v>8332</v>
      </c>
      <c r="S2155" s="15">
        <f t="shared" si="166"/>
        <v>41974.911087962959</v>
      </c>
      <c r="T2155" s="15">
        <f t="shared" si="167"/>
        <v>42014.332638888889</v>
      </c>
      <c r="U2155">
        <f t="shared" si="168"/>
        <v>39.421550925930205</v>
      </c>
      <c r="V2155">
        <f t="shared" si="169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 s="10">
        <f t="shared" si="165"/>
        <v>1</v>
      </c>
      <c r="Q2156" s="11" t="s">
        <v>8331</v>
      </c>
      <c r="R2156" s="11" t="s">
        <v>8332</v>
      </c>
      <c r="S2156" s="15">
        <f t="shared" si="166"/>
        <v>41647.632256944446</v>
      </c>
      <c r="T2156" s="15">
        <f t="shared" si="167"/>
        <v>41667.632256944446</v>
      </c>
      <c r="U2156">
        <f t="shared" si="168"/>
        <v>20</v>
      </c>
      <c r="V2156">
        <f t="shared" si="169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 s="10">
        <f t="shared" si="165"/>
        <v>23</v>
      </c>
      <c r="Q2157" s="11" t="s">
        <v>8331</v>
      </c>
      <c r="R2157" s="11" t="s">
        <v>8332</v>
      </c>
      <c r="S2157" s="15">
        <f t="shared" si="166"/>
        <v>42430.747511574074</v>
      </c>
      <c r="T2157" s="15">
        <f t="shared" si="167"/>
        <v>42460.70584490741</v>
      </c>
      <c r="U2157">
        <f t="shared" si="168"/>
        <v>29.958333333335759</v>
      </c>
      <c r="V2157">
        <f t="shared" si="169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 s="10">
        <f t="shared" si="165"/>
        <v>17.989999999999998</v>
      </c>
      <c r="Q2158" s="11" t="s">
        <v>8331</v>
      </c>
      <c r="R2158" s="11" t="s">
        <v>8332</v>
      </c>
      <c r="S2158" s="15">
        <f t="shared" si="166"/>
        <v>41488.85423611111</v>
      </c>
      <c r="T2158" s="15">
        <f t="shared" si="167"/>
        <v>41533.85423611111</v>
      </c>
      <c r="U2158">
        <f t="shared" si="168"/>
        <v>45</v>
      </c>
      <c r="V2158">
        <f t="shared" si="169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 s="10">
        <f t="shared" si="165"/>
        <v>370.95</v>
      </c>
      <c r="Q2159" s="11" t="s">
        <v>8331</v>
      </c>
      <c r="R2159" s="11" t="s">
        <v>8332</v>
      </c>
      <c r="S2159" s="15">
        <f t="shared" si="166"/>
        <v>42694.98128472222</v>
      </c>
      <c r="T2159" s="15">
        <f t="shared" si="167"/>
        <v>42727.332638888889</v>
      </c>
      <c r="U2159">
        <f t="shared" si="168"/>
        <v>32.351354166668898</v>
      </c>
      <c r="V2159">
        <f t="shared" si="169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 s="10">
        <f t="shared" si="165"/>
        <v>63.57</v>
      </c>
      <c r="Q2160" s="11" t="s">
        <v>8331</v>
      </c>
      <c r="R2160" s="11" t="s">
        <v>8332</v>
      </c>
      <c r="S2160" s="15">
        <f t="shared" si="166"/>
        <v>41264.853865740741</v>
      </c>
      <c r="T2160" s="15">
        <f t="shared" si="167"/>
        <v>41309.853865740741</v>
      </c>
      <c r="U2160">
        <f t="shared" si="168"/>
        <v>45</v>
      </c>
      <c r="V2160">
        <f t="shared" si="169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 s="10">
        <f t="shared" si="165"/>
        <v>13</v>
      </c>
      <c r="Q2161" s="11" t="s">
        <v>8331</v>
      </c>
      <c r="R2161" s="11" t="s">
        <v>8332</v>
      </c>
      <c r="S2161" s="15">
        <f t="shared" si="166"/>
        <v>40710.731180555551</v>
      </c>
      <c r="T2161" s="15">
        <f t="shared" si="167"/>
        <v>40740.731180555551</v>
      </c>
      <c r="U2161">
        <f t="shared" si="168"/>
        <v>30</v>
      </c>
      <c r="V2161">
        <f t="shared" si="169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 s="10">
        <f t="shared" si="165"/>
        <v>5.31</v>
      </c>
      <c r="Q2162" s="11" t="s">
        <v>8331</v>
      </c>
      <c r="R2162" s="11" t="s">
        <v>8332</v>
      </c>
      <c r="S2162" s="15">
        <f t="shared" si="166"/>
        <v>41018.711863425924</v>
      </c>
      <c r="T2162" s="15">
        <f t="shared" si="167"/>
        <v>41048.711863425924</v>
      </c>
      <c r="U2162">
        <f t="shared" si="168"/>
        <v>30</v>
      </c>
      <c r="V2162">
        <f t="shared" si="169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 s="10">
        <f t="shared" si="165"/>
        <v>35.619999999999997</v>
      </c>
      <c r="Q2163" s="11" t="s">
        <v>8323</v>
      </c>
      <c r="R2163" s="11" t="s">
        <v>8324</v>
      </c>
      <c r="S2163" s="15">
        <f t="shared" si="166"/>
        <v>42240.852534722217</v>
      </c>
      <c r="T2163" s="15">
        <f t="shared" si="167"/>
        <v>42270.852534722217</v>
      </c>
      <c r="U2163">
        <f t="shared" si="168"/>
        <v>30</v>
      </c>
      <c r="V2163">
        <f t="shared" si="169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 s="10">
        <f t="shared" si="165"/>
        <v>87.1</v>
      </c>
      <c r="Q2164" s="11" t="s">
        <v>8323</v>
      </c>
      <c r="R2164" s="11" t="s">
        <v>8324</v>
      </c>
      <c r="S2164" s="15">
        <f t="shared" si="166"/>
        <v>41813.766099537039</v>
      </c>
      <c r="T2164" s="15">
        <f t="shared" si="167"/>
        <v>41844.766099537039</v>
      </c>
      <c r="U2164">
        <f t="shared" si="168"/>
        <v>31</v>
      </c>
      <c r="V2164">
        <f t="shared" si="169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 s="10">
        <f t="shared" si="165"/>
        <v>75.11</v>
      </c>
      <c r="Q2165" s="11" t="s">
        <v>8323</v>
      </c>
      <c r="R2165" s="11" t="s">
        <v>8324</v>
      </c>
      <c r="S2165" s="15">
        <f t="shared" si="166"/>
        <v>42111.899537037039</v>
      </c>
      <c r="T2165" s="15">
        <f t="shared" si="167"/>
        <v>42163.159722222219</v>
      </c>
      <c r="U2165">
        <f t="shared" si="168"/>
        <v>51.26018518517958</v>
      </c>
      <c r="V2165">
        <f t="shared" si="169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 s="10">
        <f t="shared" si="165"/>
        <v>68.010000000000005</v>
      </c>
      <c r="Q2166" s="11" t="s">
        <v>8323</v>
      </c>
      <c r="R2166" s="11" t="s">
        <v>8324</v>
      </c>
      <c r="S2166" s="15">
        <f t="shared" si="166"/>
        <v>42515.71775462963</v>
      </c>
      <c r="T2166" s="15">
        <f t="shared" si="167"/>
        <v>42546.165972222225</v>
      </c>
      <c r="U2166">
        <f t="shared" si="168"/>
        <v>30.448217592595029</v>
      </c>
      <c r="V2166">
        <f t="shared" si="169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 s="10">
        <f t="shared" si="165"/>
        <v>29.62</v>
      </c>
      <c r="Q2167" s="11" t="s">
        <v>8323</v>
      </c>
      <c r="R2167" s="11" t="s">
        <v>8324</v>
      </c>
      <c r="S2167" s="15">
        <f t="shared" si="166"/>
        <v>42438.667071759264</v>
      </c>
      <c r="T2167" s="15">
        <f t="shared" si="167"/>
        <v>42468.625405092593</v>
      </c>
      <c r="U2167">
        <f t="shared" si="168"/>
        <v>29.958333333328483</v>
      </c>
      <c r="V2167">
        <f t="shared" si="169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 s="10">
        <f t="shared" si="165"/>
        <v>91.63</v>
      </c>
      <c r="Q2168" s="11" t="s">
        <v>8323</v>
      </c>
      <c r="R2168" s="11" t="s">
        <v>8324</v>
      </c>
      <c r="S2168" s="15">
        <f t="shared" si="166"/>
        <v>41933.838171296295</v>
      </c>
      <c r="T2168" s="15">
        <f t="shared" si="167"/>
        <v>41978.879837962959</v>
      </c>
      <c r="U2168">
        <f t="shared" si="168"/>
        <v>45.041666666664241</v>
      </c>
      <c r="V2168">
        <f t="shared" si="169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 s="10">
        <f t="shared" si="165"/>
        <v>22.5</v>
      </c>
      <c r="Q2169" s="11" t="s">
        <v>8323</v>
      </c>
      <c r="R2169" s="11" t="s">
        <v>8324</v>
      </c>
      <c r="S2169" s="15">
        <f t="shared" si="166"/>
        <v>41153.066400462965</v>
      </c>
      <c r="T2169" s="15">
        <f t="shared" si="167"/>
        <v>41167.066400462965</v>
      </c>
      <c r="U2169">
        <f t="shared" si="168"/>
        <v>14</v>
      </c>
      <c r="V2169">
        <f t="shared" si="169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 s="10">
        <f t="shared" si="165"/>
        <v>64.37</v>
      </c>
      <c r="Q2170" s="11" t="s">
        <v>8323</v>
      </c>
      <c r="R2170" s="11" t="s">
        <v>8324</v>
      </c>
      <c r="S2170" s="15">
        <f t="shared" si="166"/>
        <v>42745.600243055553</v>
      </c>
      <c r="T2170" s="15">
        <f t="shared" si="167"/>
        <v>42776.208333333328</v>
      </c>
      <c r="U2170">
        <f t="shared" si="168"/>
        <v>30.608090277775773</v>
      </c>
      <c r="V2170">
        <f t="shared" si="169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 s="10">
        <f t="shared" si="165"/>
        <v>21.86</v>
      </c>
      <c r="Q2171" s="11" t="s">
        <v>8323</v>
      </c>
      <c r="R2171" s="11" t="s">
        <v>8324</v>
      </c>
      <c r="S2171" s="15">
        <f t="shared" si="166"/>
        <v>42793.700821759259</v>
      </c>
      <c r="T2171" s="15">
        <f t="shared" si="167"/>
        <v>42796.700821759259</v>
      </c>
      <c r="U2171">
        <f t="shared" si="168"/>
        <v>3</v>
      </c>
      <c r="V2171">
        <f t="shared" si="169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 s="10">
        <f t="shared" si="165"/>
        <v>33.32</v>
      </c>
      <c r="Q2172" s="11" t="s">
        <v>8323</v>
      </c>
      <c r="R2172" s="11" t="s">
        <v>8324</v>
      </c>
      <c r="S2172" s="15">
        <f t="shared" si="166"/>
        <v>42198.750254629631</v>
      </c>
      <c r="T2172" s="15">
        <f t="shared" si="167"/>
        <v>42238.750254629631</v>
      </c>
      <c r="U2172">
        <f t="shared" si="168"/>
        <v>40</v>
      </c>
      <c r="V2172">
        <f t="shared" si="169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 s="10">
        <f t="shared" si="165"/>
        <v>90.28</v>
      </c>
      <c r="Q2173" s="11" t="s">
        <v>8323</v>
      </c>
      <c r="R2173" s="11" t="s">
        <v>8324</v>
      </c>
      <c r="S2173" s="15">
        <f t="shared" si="166"/>
        <v>42141.95711805555</v>
      </c>
      <c r="T2173" s="15">
        <f t="shared" si="167"/>
        <v>42177.208333333328</v>
      </c>
      <c r="U2173">
        <f t="shared" si="168"/>
        <v>35.251215277778101</v>
      </c>
      <c r="V2173">
        <f t="shared" si="169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 s="10">
        <f t="shared" si="165"/>
        <v>76.92</v>
      </c>
      <c r="Q2174" s="11" t="s">
        <v>8323</v>
      </c>
      <c r="R2174" s="11" t="s">
        <v>8324</v>
      </c>
      <c r="S2174" s="15">
        <f t="shared" si="166"/>
        <v>42082.580092592587</v>
      </c>
      <c r="T2174" s="15">
        <f t="shared" si="167"/>
        <v>42112.580092592587</v>
      </c>
      <c r="U2174">
        <f t="shared" si="168"/>
        <v>30</v>
      </c>
      <c r="V2174">
        <f t="shared" si="169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 s="10">
        <f t="shared" si="165"/>
        <v>59.23</v>
      </c>
      <c r="Q2175" s="11" t="s">
        <v>8323</v>
      </c>
      <c r="R2175" s="11" t="s">
        <v>8324</v>
      </c>
      <c r="S2175" s="15">
        <f t="shared" si="166"/>
        <v>41495.692627314813</v>
      </c>
      <c r="T2175" s="15">
        <f t="shared" si="167"/>
        <v>41527.165972222225</v>
      </c>
      <c r="U2175">
        <f t="shared" si="168"/>
        <v>31.473344907411956</v>
      </c>
      <c r="V2175">
        <f t="shared" si="169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 s="10">
        <f t="shared" si="165"/>
        <v>65.38</v>
      </c>
      <c r="Q2176" s="11" t="s">
        <v>8323</v>
      </c>
      <c r="R2176" s="11" t="s">
        <v>8324</v>
      </c>
      <c r="S2176" s="15">
        <f t="shared" si="166"/>
        <v>42465.542905092589</v>
      </c>
      <c r="T2176" s="15">
        <f t="shared" si="167"/>
        <v>42495.542905092589</v>
      </c>
      <c r="U2176">
        <f t="shared" si="168"/>
        <v>30</v>
      </c>
      <c r="V2176">
        <f t="shared" si="169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 s="10">
        <f t="shared" si="165"/>
        <v>67.31</v>
      </c>
      <c r="Q2177" s="11" t="s">
        <v>8323</v>
      </c>
      <c r="R2177" s="11" t="s">
        <v>8324</v>
      </c>
      <c r="S2177" s="15">
        <f t="shared" si="166"/>
        <v>42565.009097222224</v>
      </c>
      <c r="T2177" s="15">
        <f t="shared" si="167"/>
        <v>42572.009097222224</v>
      </c>
      <c r="U2177">
        <f t="shared" si="168"/>
        <v>7</v>
      </c>
      <c r="V2177">
        <f t="shared" si="169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 s="10">
        <f t="shared" si="165"/>
        <v>88.75</v>
      </c>
      <c r="Q2178" s="11" t="s">
        <v>8323</v>
      </c>
      <c r="R2178" s="11" t="s">
        <v>8324</v>
      </c>
      <c r="S2178" s="15">
        <f t="shared" si="166"/>
        <v>42096.633206018523</v>
      </c>
      <c r="T2178" s="15">
        <f t="shared" si="167"/>
        <v>42126.633206018523</v>
      </c>
      <c r="U2178">
        <f t="shared" si="168"/>
        <v>30</v>
      </c>
      <c r="V2178">
        <f t="shared" si="169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 s="10">
        <f t="shared" ref="P2179:P2242" si="170">IFERROR(ROUND(E2179/L2179,2),0)</f>
        <v>65.87</v>
      </c>
      <c r="Q2179" s="11" t="s">
        <v>8323</v>
      </c>
      <c r="R2179" s="11" t="s">
        <v>8324</v>
      </c>
      <c r="S2179" s="15">
        <f t="shared" ref="S2179:S2242" si="171">(((J2179/60)/60)/24)+DATE(1970,1,1)</f>
        <v>42502.250775462962</v>
      </c>
      <c r="T2179" s="15">
        <f t="shared" ref="T2179:T2242" si="172">(((I2179/60)/60)/24)+DATE(1970,1,1)</f>
        <v>42527.250775462962</v>
      </c>
      <c r="U2179">
        <f t="shared" ref="U2179:U2242" si="173">T2179-S2179</f>
        <v>25</v>
      </c>
      <c r="V2179">
        <f t="shared" ref="V2179:V2242" si="174">YEAR((((J2179/60)/60)/24)+DATE(1970,1,1))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 s="10">
        <f t="shared" si="170"/>
        <v>40.35</v>
      </c>
      <c r="Q2180" s="11" t="s">
        <v>8323</v>
      </c>
      <c r="R2180" s="11" t="s">
        <v>8324</v>
      </c>
      <c r="S2180" s="15">
        <f t="shared" si="171"/>
        <v>42723.63653935185</v>
      </c>
      <c r="T2180" s="15">
        <f t="shared" si="172"/>
        <v>42753.63653935185</v>
      </c>
      <c r="U2180">
        <f t="shared" si="173"/>
        <v>30</v>
      </c>
      <c r="V2180">
        <f t="shared" si="174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 s="10">
        <f t="shared" si="170"/>
        <v>76.86</v>
      </c>
      <c r="Q2181" s="11" t="s">
        <v>8323</v>
      </c>
      <c r="R2181" s="11" t="s">
        <v>8324</v>
      </c>
      <c r="S2181" s="15">
        <f t="shared" si="171"/>
        <v>42075.171203703707</v>
      </c>
      <c r="T2181" s="15">
        <f t="shared" si="172"/>
        <v>42105.171203703707</v>
      </c>
      <c r="U2181">
        <f t="shared" si="173"/>
        <v>30</v>
      </c>
      <c r="V2181">
        <f t="shared" si="174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 s="10">
        <f t="shared" si="170"/>
        <v>68.709999999999994</v>
      </c>
      <c r="Q2182" s="11" t="s">
        <v>8323</v>
      </c>
      <c r="R2182" s="11" t="s">
        <v>8324</v>
      </c>
      <c r="S2182" s="15">
        <f t="shared" si="171"/>
        <v>42279.669768518521</v>
      </c>
      <c r="T2182" s="15">
        <f t="shared" si="172"/>
        <v>42321.711435185185</v>
      </c>
      <c r="U2182">
        <f t="shared" si="173"/>
        <v>42.041666666664241</v>
      </c>
      <c r="V2182">
        <f t="shared" si="174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 s="10">
        <f t="shared" si="170"/>
        <v>57.77</v>
      </c>
      <c r="Q2183" s="11" t="s">
        <v>8331</v>
      </c>
      <c r="R2183" s="11" t="s">
        <v>8349</v>
      </c>
      <c r="S2183" s="15">
        <f t="shared" si="171"/>
        <v>42773.005243055552</v>
      </c>
      <c r="T2183" s="15">
        <f t="shared" si="172"/>
        <v>42787.005243055552</v>
      </c>
      <c r="U2183">
        <f t="shared" si="173"/>
        <v>14</v>
      </c>
      <c r="V2183">
        <f t="shared" si="174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 s="10">
        <f t="shared" si="170"/>
        <v>44.17</v>
      </c>
      <c r="Q2184" s="11" t="s">
        <v>8331</v>
      </c>
      <c r="R2184" s="11" t="s">
        <v>8349</v>
      </c>
      <c r="S2184" s="15">
        <f t="shared" si="171"/>
        <v>41879.900752314818</v>
      </c>
      <c r="T2184" s="15">
        <f t="shared" si="172"/>
        <v>41914.900752314818</v>
      </c>
      <c r="U2184">
        <f t="shared" si="173"/>
        <v>35</v>
      </c>
      <c r="V2184">
        <f t="shared" si="174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 s="10">
        <f t="shared" si="170"/>
        <v>31.57</v>
      </c>
      <c r="Q2185" s="11" t="s">
        <v>8331</v>
      </c>
      <c r="R2185" s="11" t="s">
        <v>8349</v>
      </c>
      <c r="S2185" s="15">
        <f t="shared" si="171"/>
        <v>42745.365474537044</v>
      </c>
      <c r="T2185" s="15">
        <f t="shared" si="172"/>
        <v>42775.208333333328</v>
      </c>
      <c r="U2185">
        <f t="shared" si="173"/>
        <v>29.842858796284418</v>
      </c>
      <c r="V2185">
        <f t="shared" si="174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 s="10">
        <f t="shared" si="170"/>
        <v>107.05</v>
      </c>
      <c r="Q2186" s="11" t="s">
        <v>8331</v>
      </c>
      <c r="R2186" s="11" t="s">
        <v>8349</v>
      </c>
      <c r="S2186" s="15">
        <f t="shared" si="171"/>
        <v>42380.690289351856</v>
      </c>
      <c r="T2186" s="15">
        <f t="shared" si="172"/>
        <v>42394.666666666672</v>
      </c>
      <c r="U2186">
        <f t="shared" si="173"/>
        <v>13.976377314815181</v>
      </c>
      <c r="V2186">
        <f t="shared" si="174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 s="10">
        <f t="shared" si="170"/>
        <v>149.03</v>
      </c>
      <c r="Q2187" s="11" t="s">
        <v>8331</v>
      </c>
      <c r="R2187" s="11" t="s">
        <v>8349</v>
      </c>
      <c r="S2187" s="15">
        <f t="shared" si="171"/>
        <v>41319.349988425929</v>
      </c>
      <c r="T2187" s="15">
        <f t="shared" si="172"/>
        <v>41359.349988425929</v>
      </c>
      <c r="U2187">
        <f t="shared" si="173"/>
        <v>40</v>
      </c>
      <c r="V2187">
        <f t="shared" si="174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 s="10">
        <f t="shared" si="170"/>
        <v>55.96</v>
      </c>
      <c r="Q2188" s="11" t="s">
        <v>8331</v>
      </c>
      <c r="R2188" s="11" t="s">
        <v>8349</v>
      </c>
      <c r="S2188" s="15">
        <f t="shared" si="171"/>
        <v>42583.615081018521</v>
      </c>
      <c r="T2188" s="15">
        <f t="shared" si="172"/>
        <v>42620.083333333328</v>
      </c>
      <c r="U2188">
        <f t="shared" si="173"/>
        <v>36.468252314807614</v>
      </c>
      <c r="V2188">
        <f t="shared" si="174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 s="10">
        <f t="shared" si="170"/>
        <v>56.97</v>
      </c>
      <c r="Q2189" s="11" t="s">
        <v>8331</v>
      </c>
      <c r="R2189" s="11" t="s">
        <v>8349</v>
      </c>
      <c r="S2189" s="15">
        <f t="shared" si="171"/>
        <v>42068.209097222221</v>
      </c>
      <c r="T2189" s="15">
        <f t="shared" si="172"/>
        <v>42097.165972222225</v>
      </c>
      <c r="U2189">
        <f t="shared" si="173"/>
        <v>28.956875000003492</v>
      </c>
      <c r="V2189">
        <f t="shared" si="174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 s="10">
        <f t="shared" si="170"/>
        <v>44.06</v>
      </c>
      <c r="Q2190" s="11" t="s">
        <v>8331</v>
      </c>
      <c r="R2190" s="11" t="s">
        <v>8349</v>
      </c>
      <c r="S2190" s="15">
        <f t="shared" si="171"/>
        <v>42633.586122685185</v>
      </c>
      <c r="T2190" s="15">
        <f t="shared" si="172"/>
        <v>42668.708333333328</v>
      </c>
      <c r="U2190">
        <f t="shared" si="173"/>
        <v>35.122210648143664</v>
      </c>
      <c r="V2190">
        <f t="shared" si="174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 s="10">
        <f t="shared" si="170"/>
        <v>68.63</v>
      </c>
      <c r="Q2191" s="11" t="s">
        <v>8331</v>
      </c>
      <c r="R2191" s="11" t="s">
        <v>8349</v>
      </c>
      <c r="S2191" s="15">
        <f t="shared" si="171"/>
        <v>42467.788194444445</v>
      </c>
      <c r="T2191" s="15">
        <f t="shared" si="172"/>
        <v>42481.916666666672</v>
      </c>
      <c r="U2191">
        <f t="shared" si="173"/>
        <v>14.128472222226264</v>
      </c>
      <c r="V2191">
        <f t="shared" si="174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 s="10">
        <f t="shared" si="170"/>
        <v>65.319999999999993</v>
      </c>
      <c r="Q2192" s="11" t="s">
        <v>8331</v>
      </c>
      <c r="R2192" s="11" t="s">
        <v>8349</v>
      </c>
      <c r="S2192" s="15">
        <f t="shared" si="171"/>
        <v>42417.625046296293</v>
      </c>
      <c r="T2192" s="15">
        <f t="shared" si="172"/>
        <v>42452.290972222225</v>
      </c>
      <c r="U2192">
        <f t="shared" si="173"/>
        <v>34.665925925932243</v>
      </c>
      <c r="V2192">
        <f t="shared" si="174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 s="10">
        <f t="shared" si="170"/>
        <v>35.92</v>
      </c>
      <c r="Q2193" s="11" t="s">
        <v>8331</v>
      </c>
      <c r="R2193" s="11" t="s">
        <v>8349</v>
      </c>
      <c r="S2193" s="15">
        <f t="shared" si="171"/>
        <v>42768.833645833336</v>
      </c>
      <c r="T2193" s="15">
        <f t="shared" si="172"/>
        <v>42780.833645833336</v>
      </c>
      <c r="U2193">
        <f t="shared" si="173"/>
        <v>12</v>
      </c>
      <c r="V2193">
        <f t="shared" si="174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 s="10">
        <f t="shared" si="170"/>
        <v>40.07</v>
      </c>
      <c r="Q2194" s="11" t="s">
        <v>8331</v>
      </c>
      <c r="R2194" s="11" t="s">
        <v>8349</v>
      </c>
      <c r="S2194" s="15">
        <f t="shared" si="171"/>
        <v>42691.8512037037</v>
      </c>
      <c r="T2194" s="15">
        <f t="shared" si="172"/>
        <v>42719.958333333328</v>
      </c>
      <c r="U2194">
        <f t="shared" si="173"/>
        <v>28.107129629628616</v>
      </c>
      <c r="V2194">
        <f t="shared" si="174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 s="10">
        <f t="shared" si="170"/>
        <v>75.650000000000006</v>
      </c>
      <c r="Q2195" s="11" t="s">
        <v>8331</v>
      </c>
      <c r="R2195" s="11" t="s">
        <v>8349</v>
      </c>
      <c r="S2195" s="15">
        <f t="shared" si="171"/>
        <v>42664.405925925923</v>
      </c>
      <c r="T2195" s="15">
        <f t="shared" si="172"/>
        <v>42695.207638888889</v>
      </c>
      <c r="U2195">
        <f t="shared" si="173"/>
        <v>30.801712962966121</v>
      </c>
      <c r="V2195">
        <f t="shared" si="174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 s="10">
        <f t="shared" si="170"/>
        <v>61.2</v>
      </c>
      <c r="Q2196" s="11" t="s">
        <v>8331</v>
      </c>
      <c r="R2196" s="11" t="s">
        <v>8349</v>
      </c>
      <c r="S2196" s="15">
        <f t="shared" si="171"/>
        <v>42425.757986111115</v>
      </c>
      <c r="T2196" s="15">
        <f t="shared" si="172"/>
        <v>42455.716319444444</v>
      </c>
      <c r="U2196">
        <f t="shared" si="173"/>
        <v>29.958333333328483</v>
      </c>
      <c r="V2196">
        <f t="shared" si="174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 s="10">
        <f t="shared" si="170"/>
        <v>48.13</v>
      </c>
      <c r="Q2197" s="11" t="s">
        <v>8331</v>
      </c>
      <c r="R2197" s="11" t="s">
        <v>8349</v>
      </c>
      <c r="S2197" s="15">
        <f t="shared" si="171"/>
        <v>42197.771990740745</v>
      </c>
      <c r="T2197" s="15">
        <f t="shared" si="172"/>
        <v>42227.771990740745</v>
      </c>
      <c r="U2197">
        <f t="shared" si="173"/>
        <v>30</v>
      </c>
      <c r="V2197">
        <f t="shared" si="174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 s="10">
        <f t="shared" si="170"/>
        <v>68.11</v>
      </c>
      <c r="Q2198" s="11" t="s">
        <v>8331</v>
      </c>
      <c r="R2198" s="11" t="s">
        <v>8349</v>
      </c>
      <c r="S2198" s="15">
        <f t="shared" si="171"/>
        <v>42675.487291666665</v>
      </c>
      <c r="T2198" s="15">
        <f t="shared" si="172"/>
        <v>42706.291666666672</v>
      </c>
      <c r="U2198">
        <f t="shared" si="173"/>
        <v>30.804375000006985</v>
      </c>
      <c r="V2198">
        <f t="shared" si="174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 s="10">
        <f t="shared" si="170"/>
        <v>65.89</v>
      </c>
      <c r="Q2199" s="11" t="s">
        <v>8331</v>
      </c>
      <c r="R2199" s="11" t="s">
        <v>8349</v>
      </c>
      <c r="S2199" s="15">
        <f t="shared" si="171"/>
        <v>42033.584016203706</v>
      </c>
      <c r="T2199" s="15">
        <f t="shared" si="172"/>
        <v>42063.584016203706</v>
      </c>
      <c r="U2199">
        <f t="shared" si="173"/>
        <v>30</v>
      </c>
      <c r="V2199">
        <f t="shared" si="174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 s="10">
        <f t="shared" si="170"/>
        <v>81.650000000000006</v>
      </c>
      <c r="Q2200" s="11" t="s">
        <v>8331</v>
      </c>
      <c r="R2200" s="11" t="s">
        <v>8349</v>
      </c>
      <c r="S2200" s="15">
        <f t="shared" si="171"/>
        <v>42292.513888888891</v>
      </c>
      <c r="T2200" s="15">
        <f t="shared" si="172"/>
        <v>42322.555555555555</v>
      </c>
      <c r="U2200">
        <f t="shared" si="173"/>
        <v>30.041666666664241</v>
      </c>
      <c r="V2200">
        <f t="shared" si="174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 s="10">
        <f t="shared" si="170"/>
        <v>52.7</v>
      </c>
      <c r="Q2201" s="11" t="s">
        <v>8331</v>
      </c>
      <c r="R2201" s="11" t="s">
        <v>8349</v>
      </c>
      <c r="S2201" s="15">
        <f t="shared" si="171"/>
        <v>42262.416643518518</v>
      </c>
      <c r="T2201" s="15">
        <f t="shared" si="172"/>
        <v>42292.416643518518</v>
      </c>
      <c r="U2201">
        <f t="shared" si="173"/>
        <v>30</v>
      </c>
      <c r="V2201">
        <f t="shared" si="174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 s="10">
        <f t="shared" si="170"/>
        <v>41.23</v>
      </c>
      <c r="Q2202" s="11" t="s">
        <v>8331</v>
      </c>
      <c r="R2202" s="11" t="s">
        <v>8349</v>
      </c>
      <c r="S2202" s="15">
        <f t="shared" si="171"/>
        <v>42163.625787037032</v>
      </c>
      <c r="T2202" s="15">
        <f t="shared" si="172"/>
        <v>42191.125</v>
      </c>
      <c r="U2202">
        <f t="shared" si="173"/>
        <v>27.499212962968159</v>
      </c>
      <c r="V2202">
        <f t="shared" si="174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 s="10">
        <f t="shared" si="170"/>
        <v>15.04</v>
      </c>
      <c r="Q2203" s="11" t="s">
        <v>8323</v>
      </c>
      <c r="R2203" s="11" t="s">
        <v>8328</v>
      </c>
      <c r="S2203" s="15">
        <f t="shared" si="171"/>
        <v>41276.846817129634</v>
      </c>
      <c r="T2203" s="15">
        <f t="shared" si="172"/>
        <v>41290.846817129634</v>
      </c>
      <c r="U2203">
        <f t="shared" si="173"/>
        <v>14</v>
      </c>
      <c r="V2203">
        <f t="shared" si="174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 s="10">
        <f t="shared" si="170"/>
        <v>39.07</v>
      </c>
      <c r="Q2204" s="11" t="s">
        <v>8323</v>
      </c>
      <c r="R2204" s="11" t="s">
        <v>8328</v>
      </c>
      <c r="S2204" s="15">
        <f t="shared" si="171"/>
        <v>41184.849166666667</v>
      </c>
      <c r="T2204" s="15">
        <f t="shared" si="172"/>
        <v>41214.849166666667</v>
      </c>
      <c r="U2204">
        <f t="shared" si="173"/>
        <v>30</v>
      </c>
      <c r="V2204">
        <f t="shared" si="174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 s="10">
        <f t="shared" si="170"/>
        <v>43.82</v>
      </c>
      <c r="Q2205" s="11" t="s">
        <v>8323</v>
      </c>
      <c r="R2205" s="11" t="s">
        <v>8328</v>
      </c>
      <c r="S2205" s="15">
        <f t="shared" si="171"/>
        <v>42241.85974537037</v>
      </c>
      <c r="T2205" s="15">
        <f t="shared" si="172"/>
        <v>42271.85974537037</v>
      </c>
      <c r="U2205">
        <f t="shared" si="173"/>
        <v>30</v>
      </c>
      <c r="V2205">
        <f t="shared" si="174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 s="10">
        <f t="shared" si="170"/>
        <v>27.3</v>
      </c>
      <c r="Q2206" s="11" t="s">
        <v>8323</v>
      </c>
      <c r="R2206" s="11" t="s">
        <v>8328</v>
      </c>
      <c r="S2206" s="15">
        <f t="shared" si="171"/>
        <v>41312.311562499999</v>
      </c>
      <c r="T2206" s="15">
        <f t="shared" si="172"/>
        <v>41342.311562499999</v>
      </c>
      <c r="U2206">
        <f t="shared" si="173"/>
        <v>30</v>
      </c>
      <c r="V2206">
        <f t="shared" si="174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 s="10">
        <f t="shared" si="170"/>
        <v>42.22</v>
      </c>
      <c r="Q2207" s="11" t="s">
        <v>8323</v>
      </c>
      <c r="R2207" s="11" t="s">
        <v>8328</v>
      </c>
      <c r="S2207" s="15">
        <f t="shared" si="171"/>
        <v>41031.82163194444</v>
      </c>
      <c r="T2207" s="15">
        <f t="shared" si="172"/>
        <v>41061.82163194444</v>
      </c>
      <c r="U2207">
        <f t="shared" si="173"/>
        <v>30</v>
      </c>
      <c r="V2207">
        <f t="shared" si="174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 s="10">
        <f t="shared" si="170"/>
        <v>33.24</v>
      </c>
      <c r="Q2208" s="11" t="s">
        <v>8323</v>
      </c>
      <c r="R2208" s="11" t="s">
        <v>8328</v>
      </c>
      <c r="S2208" s="15">
        <f t="shared" si="171"/>
        <v>40997.257222222222</v>
      </c>
      <c r="T2208" s="15">
        <f t="shared" si="172"/>
        <v>41015.257222222222</v>
      </c>
      <c r="U2208">
        <f t="shared" si="173"/>
        <v>18</v>
      </c>
      <c r="V2208">
        <f t="shared" si="174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 s="10">
        <f t="shared" si="170"/>
        <v>285.70999999999998</v>
      </c>
      <c r="Q2209" s="11" t="s">
        <v>8323</v>
      </c>
      <c r="R2209" s="11" t="s">
        <v>8328</v>
      </c>
      <c r="S2209" s="15">
        <f t="shared" si="171"/>
        <v>41564.194131944445</v>
      </c>
      <c r="T2209" s="15">
        <f t="shared" si="172"/>
        <v>41594.235798611109</v>
      </c>
      <c r="U2209">
        <f t="shared" si="173"/>
        <v>30.041666666664241</v>
      </c>
      <c r="V2209">
        <f t="shared" si="174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 s="10">
        <f t="shared" si="170"/>
        <v>42.33</v>
      </c>
      <c r="Q2210" s="11" t="s">
        <v>8323</v>
      </c>
      <c r="R2210" s="11" t="s">
        <v>8328</v>
      </c>
      <c r="S2210" s="15">
        <f t="shared" si="171"/>
        <v>40946.882245370369</v>
      </c>
      <c r="T2210" s="15">
        <f t="shared" si="172"/>
        <v>41006.166666666664</v>
      </c>
      <c r="U2210">
        <f t="shared" si="173"/>
        <v>59.284421296295477</v>
      </c>
      <c r="V2210">
        <f t="shared" si="174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 s="10">
        <f t="shared" si="170"/>
        <v>50.27</v>
      </c>
      <c r="Q2211" s="11" t="s">
        <v>8323</v>
      </c>
      <c r="R2211" s="11" t="s">
        <v>8328</v>
      </c>
      <c r="S2211" s="15">
        <f t="shared" si="171"/>
        <v>41732.479675925926</v>
      </c>
      <c r="T2211" s="15">
        <f t="shared" si="172"/>
        <v>41743.958333333336</v>
      </c>
      <c r="U2211">
        <f t="shared" si="173"/>
        <v>11.478657407409628</v>
      </c>
      <c r="V2211">
        <f t="shared" si="174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 s="10">
        <f t="shared" si="170"/>
        <v>61.9</v>
      </c>
      <c r="Q2212" s="11" t="s">
        <v>8323</v>
      </c>
      <c r="R2212" s="11" t="s">
        <v>8328</v>
      </c>
      <c r="S2212" s="15">
        <f t="shared" si="171"/>
        <v>40956.066087962965</v>
      </c>
      <c r="T2212" s="15">
        <f t="shared" si="172"/>
        <v>41013.73333333333</v>
      </c>
      <c r="U2212">
        <f t="shared" si="173"/>
        <v>57.667245370364981</v>
      </c>
      <c r="V2212">
        <f t="shared" si="174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 s="10">
        <f t="shared" si="170"/>
        <v>40.75</v>
      </c>
      <c r="Q2213" s="11" t="s">
        <v>8323</v>
      </c>
      <c r="R2213" s="11" t="s">
        <v>8328</v>
      </c>
      <c r="S2213" s="15">
        <f t="shared" si="171"/>
        <v>41716.785011574073</v>
      </c>
      <c r="T2213" s="15">
        <f t="shared" si="172"/>
        <v>41739.290972222225</v>
      </c>
      <c r="U2213">
        <f t="shared" si="173"/>
        <v>22.505960648151813</v>
      </c>
      <c r="V2213">
        <f t="shared" si="174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 s="10">
        <f t="shared" si="170"/>
        <v>55.8</v>
      </c>
      <c r="Q2214" s="11" t="s">
        <v>8323</v>
      </c>
      <c r="R2214" s="11" t="s">
        <v>8328</v>
      </c>
      <c r="S2214" s="15">
        <f t="shared" si="171"/>
        <v>41548.747418981482</v>
      </c>
      <c r="T2214" s="15">
        <f t="shared" si="172"/>
        <v>41582.041666666664</v>
      </c>
      <c r="U2214">
        <f t="shared" si="173"/>
        <v>33.294247685182199</v>
      </c>
      <c r="V2214">
        <f t="shared" si="174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 s="10">
        <f t="shared" si="170"/>
        <v>10</v>
      </c>
      <c r="Q2215" s="11" t="s">
        <v>8323</v>
      </c>
      <c r="R2215" s="11" t="s">
        <v>8328</v>
      </c>
      <c r="S2215" s="15">
        <f t="shared" si="171"/>
        <v>42109.826145833329</v>
      </c>
      <c r="T2215" s="15">
        <f t="shared" si="172"/>
        <v>42139.826145833329</v>
      </c>
      <c r="U2215">
        <f t="shared" si="173"/>
        <v>30</v>
      </c>
      <c r="V2215">
        <f t="shared" si="174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 s="10">
        <f t="shared" si="170"/>
        <v>73.13</v>
      </c>
      <c r="Q2216" s="11" t="s">
        <v>8323</v>
      </c>
      <c r="R2216" s="11" t="s">
        <v>8328</v>
      </c>
      <c r="S2216" s="15">
        <f t="shared" si="171"/>
        <v>41646.792222222226</v>
      </c>
      <c r="T2216" s="15">
        <f t="shared" si="172"/>
        <v>41676.792222222226</v>
      </c>
      <c r="U2216">
        <f t="shared" si="173"/>
        <v>30</v>
      </c>
      <c r="V2216">
        <f t="shared" si="174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 s="10">
        <f t="shared" si="170"/>
        <v>26.06</v>
      </c>
      <c r="Q2217" s="11" t="s">
        <v>8323</v>
      </c>
      <c r="R2217" s="11" t="s">
        <v>8328</v>
      </c>
      <c r="S2217" s="15">
        <f t="shared" si="171"/>
        <v>40958.717268518521</v>
      </c>
      <c r="T2217" s="15">
        <f t="shared" si="172"/>
        <v>40981.290972222225</v>
      </c>
      <c r="U2217">
        <f t="shared" si="173"/>
        <v>22.573703703703359</v>
      </c>
      <c r="V2217">
        <f t="shared" si="174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 s="10">
        <f t="shared" si="170"/>
        <v>22.64</v>
      </c>
      <c r="Q2218" s="11" t="s">
        <v>8323</v>
      </c>
      <c r="R2218" s="11" t="s">
        <v>8328</v>
      </c>
      <c r="S2218" s="15">
        <f t="shared" si="171"/>
        <v>42194.751678240747</v>
      </c>
      <c r="T2218" s="15">
        <f t="shared" si="172"/>
        <v>42208.751678240747</v>
      </c>
      <c r="U2218">
        <f t="shared" si="173"/>
        <v>14</v>
      </c>
      <c r="V2218">
        <f t="shared" si="174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 s="10">
        <f t="shared" si="170"/>
        <v>47.22</v>
      </c>
      <c r="Q2219" s="11" t="s">
        <v>8323</v>
      </c>
      <c r="R2219" s="11" t="s">
        <v>8328</v>
      </c>
      <c r="S2219" s="15">
        <f t="shared" si="171"/>
        <v>42299.776770833334</v>
      </c>
      <c r="T2219" s="15">
        <f t="shared" si="172"/>
        <v>42310.333333333328</v>
      </c>
      <c r="U2219">
        <f t="shared" si="173"/>
        <v>10.55656249999447</v>
      </c>
      <c r="V2219">
        <f t="shared" si="174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 s="10">
        <f t="shared" si="170"/>
        <v>32.32</v>
      </c>
      <c r="Q2220" s="11" t="s">
        <v>8323</v>
      </c>
      <c r="R2220" s="11" t="s">
        <v>8328</v>
      </c>
      <c r="S2220" s="15">
        <f t="shared" si="171"/>
        <v>41127.812303240738</v>
      </c>
      <c r="T2220" s="15">
        <f t="shared" si="172"/>
        <v>41150</v>
      </c>
      <c r="U2220">
        <f t="shared" si="173"/>
        <v>22.187696759261598</v>
      </c>
      <c r="V2220">
        <f t="shared" si="174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 s="10">
        <f t="shared" si="170"/>
        <v>53.42</v>
      </c>
      <c r="Q2221" s="11" t="s">
        <v>8323</v>
      </c>
      <c r="R2221" s="11" t="s">
        <v>8328</v>
      </c>
      <c r="S2221" s="15">
        <f t="shared" si="171"/>
        <v>42205.718888888892</v>
      </c>
      <c r="T2221" s="15">
        <f t="shared" si="172"/>
        <v>42235.718888888892</v>
      </c>
      <c r="U2221">
        <f t="shared" si="173"/>
        <v>30</v>
      </c>
      <c r="V2221">
        <f t="shared" si="174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 s="10">
        <f t="shared" si="170"/>
        <v>51.3</v>
      </c>
      <c r="Q2222" s="11" t="s">
        <v>8323</v>
      </c>
      <c r="R2222" s="11" t="s">
        <v>8328</v>
      </c>
      <c r="S2222" s="15">
        <f t="shared" si="171"/>
        <v>41452.060601851852</v>
      </c>
      <c r="T2222" s="15">
        <f t="shared" si="172"/>
        <v>41482.060601851852</v>
      </c>
      <c r="U2222">
        <f t="shared" si="173"/>
        <v>30</v>
      </c>
      <c r="V2222">
        <f t="shared" si="174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 s="10">
        <f t="shared" si="170"/>
        <v>37.200000000000003</v>
      </c>
      <c r="Q2223" s="11" t="s">
        <v>8331</v>
      </c>
      <c r="R2223" s="11" t="s">
        <v>8349</v>
      </c>
      <c r="S2223" s="15">
        <f t="shared" si="171"/>
        <v>42452.666770833333</v>
      </c>
      <c r="T2223" s="15">
        <f t="shared" si="172"/>
        <v>42483</v>
      </c>
      <c r="U2223">
        <f t="shared" si="173"/>
        <v>30.33322916666657</v>
      </c>
      <c r="V2223">
        <f t="shared" si="174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 s="10">
        <f t="shared" si="170"/>
        <v>27.1</v>
      </c>
      <c r="Q2224" s="11" t="s">
        <v>8331</v>
      </c>
      <c r="R2224" s="11" t="s">
        <v>8349</v>
      </c>
      <c r="S2224" s="15">
        <f t="shared" si="171"/>
        <v>40906.787581018521</v>
      </c>
      <c r="T2224" s="15">
        <f t="shared" si="172"/>
        <v>40936.787581018521</v>
      </c>
      <c r="U2224">
        <f t="shared" si="173"/>
        <v>30</v>
      </c>
      <c r="V2224">
        <f t="shared" si="174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 s="10">
        <f t="shared" si="170"/>
        <v>206.31</v>
      </c>
      <c r="Q2225" s="11" t="s">
        <v>8331</v>
      </c>
      <c r="R2225" s="11" t="s">
        <v>8349</v>
      </c>
      <c r="S2225" s="15">
        <f t="shared" si="171"/>
        <v>42152.640833333338</v>
      </c>
      <c r="T2225" s="15">
        <f t="shared" si="172"/>
        <v>42182.640833333338</v>
      </c>
      <c r="U2225">
        <f t="shared" si="173"/>
        <v>30</v>
      </c>
      <c r="V2225">
        <f t="shared" si="174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 s="10">
        <f t="shared" si="170"/>
        <v>82.15</v>
      </c>
      <c r="Q2226" s="11" t="s">
        <v>8331</v>
      </c>
      <c r="R2226" s="11" t="s">
        <v>8349</v>
      </c>
      <c r="S2226" s="15">
        <f t="shared" si="171"/>
        <v>42644.667534722219</v>
      </c>
      <c r="T2226" s="15">
        <f t="shared" si="172"/>
        <v>42672.791666666672</v>
      </c>
      <c r="U2226">
        <f t="shared" si="173"/>
        <v>28.124131944452529</v>
      </c>
      <c r="V2226">
        <f t="shared" si="174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 s="10">
        <f t="shared" si="170"/>
        <v>164.8</v>
      </c>
      <c r="Q2227" s="11" t="s">
        <v>8331</v>
      </c>
      <c r="R2227" s="11" t="s">
        <v>8349</v>
      </c>
      <c r="S2227" s="15">
        <f t="shared" si="171"/>
        <v>41873.79184027778</v>
      </c>
      <c r="T2227" s="15">
        <f t="shared" si="172"/>
        <v>41903.79184027778</v>
      </c>
      <c r="U2227">
        <f t="shared" si="173"/>
        <v>30</v>
      </c>
      <c r="V2227">
        <f t="shared" si="174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 s="10">
        <f t="shared" si="170"/>
        <v>60.82</v>
      </c>
      <c r="Q2228" s="11" t="s">
        <v>8331</v>
      </c>
      <c r="R2228" s="11" t="s">
        <v>8349</v>
      </c>
      <c r="S2228" s="15">
        <f t="shared" si="171"/>
        <v>42381.79886574074</v>
      </c>
      <c r="T2228" s="15">
        <f t="shared" si="172"/>
        <v>42412.207638888889</v>
      </c>
      <c r="U2228">
        <f t="shared" si="173"/>
        <v>30.408773148148612</v>
      </c>
      <c r="V2228">
        <f t="shared" si="174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 s="10">
        <f t="shared" si="170"/>
        <v>67.97</v>
      </c>
      <c r="Q2229" s="11" t="s">
        <v>8331</v>
      </c>
      <c r="R2229" s="11" t="s">
        <v>8349</v>
      </c>
      <c r="S2229" s="15">
        <f t="shared" si="171"/>
        <v>41561.807349537034</v>
      </c>
      <c r="T2229" s="15">
        <f t="shared" si="172"/>
        <v>41591.849016203705</v>
      </c>
      <c r="U2229">
        <f t="shared" si="173"/>
        <v>30.041666666671517</v>
      </c>
      <c r="V2229">
        <f t="shared" si="174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 s="10">
        <f t="shared" si="170"/>
        <v>81.56</v>
      </c>
      <c r="Q2230" s="11" t="s">
        <v>8331</v>
      </c>
      <c r="R2230" s="11" t="s">
        <v>8349</v>
      </c>
      <c r="S2230" s="15">
        <f t="shared" si="171"/>
        <v>42202.278194444443</v>
      </c>
      <c r="T2230" s="15">
        <f t="shared" si="172"/>
        <v>42232.278194444443</v>
      </c>
      <c r="U2230">
        <f t="shared" si="173"/>
        <v>30</v>
      </c>
      <c r="V2230">
        <f t="shared" si="174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 s="10">
        <f t="shared" si="170"/>
        <v>25.43</v>
      </c>
      <c r="Q2231" s="11" t="s">
        <v>8331</v>
      </c>
      <c r="R2231" s="11" t="s">
        <v>8349</v>
      </c>
      <c r="S2231" s="15">
        <f t="shared" si="171"/>
        <v>41484.664247685185</v>
      </c>
      <c r="T2231" s="15">
        <f t="shared" si="172"/>
        <v>41520.166666666664</v>
      </c>
      <c r="U2231">
        <f t="shared" si="173"/>
        <v>35.502418981479423</v>
      </c>
      <c r="V2231">
        <f t="shared" si="174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 s="10">
        <f t="shared" si="170"/>
        <v>21.5</v>
      </c>
      <c r="Q2232" s="11" t="s">
        <v>8331</v>
      </c>
      <c r="R2232" s="11" t="s">
        <v>8349</v>
      </c>
      <c r="S2232" s="15">
        <f t="shared" si="171"/>
        <v>41724.881099537037</v>
      </c>
      <c r="T2232" s="15">
        <f t="shared" si="172"/>
        <v>41754.881099537037</v>
      </c>
      <c r="U2232">
        <f t="shared" si="173"/>
        <v>30</v>
      </c>
      <c r="V2232">
        <f t="shared" si="174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 s="10">
        <f t="shared" si="170"/>
        <v>27.23</v>
      </c>
      <c r="Q2233" s="11" t="s">
        <v>8331</v>
      </c>
      <c r="R2233" s="11" t="s">
        <v>8349</v>
      </c>
      <c r="S2233" s="15">
        <f t="shared" si="171"/>
        <v>41423.910891203705</v>
      </c>
      <c r="T2233" s="15">
        <f t="shared" si="172"/>
        <v>41450.208333333336</v>
      </c>
      <c r="U2233">
        <f t="shared" si="173"/>
        <v>26.297442129631236</v>
      </c>
      <c r="V2233">
        <f t="shared" si="174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 s="10">
        <f t="shared" si="170"/>
        <v>25.09</v>
      </c>
      <c r="Q2234" s="11" t="s">
        <v>8331</v>
      </c>
      <c r="R2234" s="11" t="s">
        <v>8349</v>
      </c>
      <c r="S2234" s="15">
        <f t="shared" si="171"/>
        <v>41806.794074074074</v>
      </c>
      <c r="T2234" s="15">
        <f t="shared" si="172"/>
        <v>41839.125</v>
      </c>
      <c r="U2234">
        <f t="shared" si="173"/>
        <v>32.33092592592584</v>
      </c>
      <c r="V2234">
        <f t="shared" si="174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 s="10">
        <f t="shared" si="170"/>
        <v>21.23</v>
      </c>
      <c r="Q2235" s="11" t="s">
        <v>8331</v>
      </c>
      <c r="R2235" s="11" t="s">
        <v>8349</v>
      </c>
      <c r="S2235" s="15">
        <f t="shared" si="171"/>
        <v>42331.378923611104</v>
      </c>
      <c r="T2235" s="15">
        <f t="shared" si="172"/>
        <v>42352</v>
      </c>
      <c r="U2235">
        <f t="shared" si="173"/>
        <v>20.621076388895744</v>
      </c>
      <c r="V2235">
        <f t="shared" si="174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 s="10">
        <f t="shared" si="170"/>
        <v>41.61</v>
      </c>
      <c r="Q2236" s="11" t="s">
        <v>8331</v>
      </c>
      <c r="R2236" s="11" t="s">
        <v>8349</v>
      </c>
      <c r="S2236" s="15">
        <f t="shared" si="171"/>
        <v>42710.824618055558</v>
      </c>
      <c r="T2236" s="15">
        <f t="shared" si="172"/>
        <v>42740.824618055558</v>
      </c>
      <c r="U2236">
        <f t="shared" si="173"/>
        <v>30</v>
      </c>
      <c r="V2236">
        <f t="shared" si="174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 s="10">
        <f t="shared" si="170"/>
        <v>135.59</v>
      </c>
      <c r="Q2237" s="11" t="s">
        <v>8331</v>
      </c>
      <c r="R2237" s="11" t="s">
        <v>8349</v>
      </c>
      <c r="S2237" s="15">
        <f t="shared" si="171"/>
        <v>42062.022118055553</v>
      </c>
      <c r="T2237" s="15">
        <f t="shared" si="172"/>
        <v>42091.980451388896</v>
      </c>
      <c r="U2237">
        <f t="shared" si="173"/>
        <v>29.958333333343035</v>
      </c>
      <c r="V2237">
        <f t="shared" si="174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 s="10">
        <f t="shared" si="170"/>
        <v>22.12</v>
      </c>
      <c r="Q2238" s="11" t="s">
        <v>8331</v>
      </c>
      <c r="R2238" s="11" t="s">
        <v>8349</v>
      </c>
      <c r="S2238" s="15">
        <f t="shared" si="171"/>
        <v>42371.617164351846</v>
      </c>
      <c r="T2238" s="15">
        <f t="shared" si="172"/>
        <v>42401.617164351846</v>
      </c>
      <c r="U2238">
        <f t="shared" si="173"/>
        <v>30</v>
      </c>
      <c r="V2238">
        <f t="shared" si="174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 s="10">
        <f t="shared" si="170"/>
        <v>64.63</v>
      </c>
      <c r="Q2239" s="11" t="s">
        <v>8331</v>
      </c>
      <c r="R2239" s="11" t="s">
        <v>8349</v>
      </c>
      <c r="S2239" s="15">
        <f t="shared" si="171"/>
        <v>41915.003275462965</v>
      </c>
      <c r="T2239" s="15">
        <f t="shared" si="172"/>
        <v>41955.332638888889</v>
      </c>
      <c r="U2239">
        <f t="shared" si="173"/>
        <v>40.329363425924385</v>
      </c>
      <c r="V2239">
        <f t="shared" si="174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 s="10">
        <f t="shared" si="170"/>
        <v>69.569999999999993</v>
      </c>
      <c r="Q2240" s="11" t="s">
        <v>8331</v>
      </c>
      <c r="R2240" s="11" t="s">
        <v>8349</v>
      </c>
      <c r="S2240" s="15">
        <f t="shared" si="171"/>
        <v>42774.621712962966</v>
      </c>
      <c r="T2240" s="15">
        <f t="shared" si="172"/>
        <v>42804.621712962966</v>
      </c>
      <c r="U2240">
        <f t="shared" si="173"/>
        <v>30</v>
      </c>
      <c r="V2240">
        <f t="shared" si="174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 s="10">
        <f t="shared" si="170"/>
        <v>75.13</v>
      </c>
      <c r="Q2241" s="11" t="s">
        <v>8331</v>
      </c>
      <c r="R2241" s="11" t="s">
        <v>8349</v>
      </c>
      <c r="S2241" s="15">
        <f t="shared" si="171"/>
        <v>41572.958495370374</v>
      </c>
      <c r="T2241" s="15">
        <f t="shared" si="172"/>
        <v>41609.168055555558</v>
      </c>
      <c r="U2241">
        <f t="shared" si="173"/>
        <v>36.209560185183364</v>
      </c>
      <c r="V2241">
        <f t="shared" si="174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 s="10">
        <f t="shared" si="170"/>
        <v>140.97999999999999</v>
      </c>
      <c r="Q2242" s="11" t="s">
        <v>8331</v>
      </c>
      <c r="R2242" s="11" t="s">
        <v>8349</v>
      </c>
      <c r="S2242" s="15">
        <f t="shared" si="171"/>
        <v>42452.825740740736</v>
      </c>
      <c r="T2242" s="15">
        <f t="shared" si="172"/>
        <v>42482.825740740736</v>
      </c>
      <c r="U2242">
        <f t="shared" si="173"/>
        <v>30</v>
      </c>
      <c r="V2242">
        <f t="shared" si="174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 s="10">
        <f t="shared" ref="P2243:P2306" si="175">IFERROR(ROUND(E2243/L2243,2),0)</f>
        <v>49.47</v>
      </c>
      <c r="Q2243" s="11" t="s">
        <v>8331</v>
      </c>
      <c r="R2243" s="11" t="s">
        <v>8349</v>
      </c>
      <c r="S2243" s="15">
        <f t="shared" ref="S2243:S2306" si="176">(((J2243/60)/60)/24)+DATE(1970,1,1)</f>
        <v>42766.827546296292</v>
      </c>
      <c r="T2243" s="15">
        <f t="shared" ref="T2243:T2306" si="177">(((I2243/60)/60)/24)+DATE(1970,1,1)</f>
        <v>42796.827546296292</v>
      </c>
      <c r="U2243">
        <f t="shared" ref="U2243:U2306" si="178">T2243-S2243</f>
        <v>30</v>
      </c>
      <c r="V2243">
        <f t="shared" ref="V2243:V2306" si="179">YEAR((((J2243/60)/60)/24)+DATE(1970,1,1))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 s="10">
        <f t="shared" si="175"/>
        <v>53.87</v>
      </c>
      <c r="Q2244" s="11" t="s">
        <v>8331</v>
      </c>
      <c r="R2244" s="11" t="s">
        <v>8349</v>
      </c>
      <c r="S2244" s="15">
        <f t="shared" si="176"/>
        <v>41569.575613425928</v>
      </c>
      <c r="T2244" s="15">
        <f t="shared" si="177"/>
        <v>41605.126388888886</v>
      </c>
      <c r="U2244">
        <f t="shared" si="178"/>
        <v>35.550775462957972</v>
      </c>
      <c r="V2244">
        <f t="shared" si="179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 s="10">
        <f t="shared" si="175"/>
        <v>4.57</v>
      </c>
      <c r="Q2245" s="11" t="s">
        <v>8331</v>
      </c>
      <c r="R2245" s="11" t="s">
        <v>8349</v>
      </c>
      <c r="S2245" s="15">
        <f t="shared" si="176"/>
        <v>42800.751041666663</v>
      </c>
      <c r="T2245" s="15">
        <f t="shared" si="177"/>
        <v>42807.125</v>
      </c>
      <c r="U2245">
        <f t="shared" si="178"/>
        <v>6.3739583333372138</v>
      </c>
      <c r="V2245">
        <f t="shared" si="179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 s="10">
        <f t="shared" si="175"/>
        <v>65</v>
      </c>
      <c r="Q2246" s="11" t="s">
        <v>8331</v>
      </c>
      <c r="R2246" s="11" t="s">
        <v>8349</v>
      </c>
      <c r="S2246" s="15">
        <f t="shared" si="176"/>
        <v>42647.818819444445</v>
      </c>
      <c r="T2246" s="15">
        <f t="shared" si="177"/>
        <v>42659.854166666672</v>
      </c>
      <c r="U2246">
        <f t="shared" si="178"/>
        <v>12.035347222226846</v>
      </c>
      <c r="V2246">
        <f t="shared" si="179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 s="10">
        <f t="shared" si="175"/>
        <v>53.48</v>
      </c>
      <c r="Q2247" s="11" t="s">
        <v>8331</v>
      </c>
      <c r="R2247" s="11" t="s">
        <v>8349</v>
      </c>
      <c r="S2247" s="15">
        <f t="shared" si="176"/>
        <v>41660.708530092597</v>
      </c>
      <c r="T2247" s="15">
        <f t="shared" si="177"/>
        <v>41691.75</v>
      </c>
      <c r="U2247">
        <f t="shared" si="178"/>
        <v>31.041469907402643</v>
      </c>
      <c r="V2247">
        <f t="shared" si="179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 s="10">
        <f t="shared" si="175"/>
        <v>43.91</v>
      </c>
      <c r="Q2248" s="11" t="s">
        <v>8331</v>
      </c>
      <c r="R2248" s="11" t="s">
        <v>8349</v>
      </c>
      <c r="S2248" s="15">
        <f t="shared" si="176"/>
        <v>42221.79178240741</v>
      </c>
      <c r="T2248" s="15">
        <f t="shared" si="177"/>
        <v>42251.79178240741</v>
      </c>
      <c r="U2248">
        <f t="shared" si="178"/>
        <v>30</v>
      </c>
      <c r="V2248">
        <f t="shared" si="179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 s="10">
        <f t="shared" si="175"/>
        <v>50.85</v>
      </c>
      <c r="Q2249" s="11" t="s">
        <v>8331</v>
      </c>
      <c r="R2249" s="11" t="s">
        <v>8349</v>
      </c>
      <c r="S2249" s="15">
        <f t="shared" si="176"/>
        <v>42200.666261574079</v>
      </c>
      <c r="T2249" s="15">
        <f t="shared" si="177"/>
        <v>42214.666261574079</v>
      </c>
      <c r="U2249">
        <f t="shared" si="178"/>
        <v>14</v>
      </c>
      <c r="V2249">
        <f t="shared" si="179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 s="10">
        <f t="shared" si="175"/>
        <v>58.63</v>
      </c>
      <c r="Q2250" s="11" t="s">
        <v>8331</v>
      </c>
      <c r="R2250" s="11" t="s">
        <v>8349</v>
      </c>
      <c r="S2250" s="15">
        <f t="shared" si="176"/>
        <v>42688.875902777778</v>
      </c>
      <c r="T2250" s="15">
        <f t="shared" si="177"/>
        <v>42718.875902777778</v>
      </c>
      <c r="U2250">
        <f t="shared" si="178"/>
        <v>30</v>
      </c>
      <c r="V2250">
        <f t="shared" si="179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 s="10">
        <f t="shared" si="175"/>
        <v>32.82</v>
      </c>
      <c r="Q2251" s="11" t="s">
        <v>8331</v>
      </c>
      <c r="R2251" s="11" t="s">
        <v>8349</v>
      </c>
      <c r="S2251" s="15">
        <f t="shared" si="176"/>
        <v>41336.703298611108</v>
      </c>
      <c r="T2251" s="15">
        <f t="shared" si="177"/>
        <v>41366.661631944444</v>
      </c>
      <c r="U2251">
        <f t="shared" si="178"/>
        <v>29.958333333335759</v>
      </c>
      <c r="V2251">
        <f t="shared" si="179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 s="10">
        <f t="shared" si="175"/>
        <v>426.93</v>
      </c>
      <c r="Q2252" s="11" t="s">
        <v>8331</v>
      </c>
      <c r="R2252" s="11" t="s">
        <v>8349</v>
      </c>
      <c r="S2252" s="15">
        <f t="shared" si="176"/>
        <v>42677.005474537036</v>
      </c>
      <c r="T2252" s="15">
        <f t="shared" si="177"/>
        <v>42707.0471412037</v>
      </c>
      <c r="U2252">
        <f t="shared" si="178"/>
        <v>30.041666666664241</v>
      </c>
      <c r="V2252">
        <f t="shared" si="179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 s="10">
        <f t="shared" si="175"/>
        <v>23.81</v>
      </c>
      <c r="Q2253" s="11" t="s">
        <v>8331</v>
      </c>
      <c r="R2253" s="11" t="s">
        <v>8349</v>
      </c>
      <c r="S2253" s="15">
        <f t="shared" si="176"/>
        <v>41846.34579861111</v>
      </c>
      <c r="T2253" s="15">
        <f t="shared" si="177"/>
        <v>41867.34579861111</v>
      </c>
      <c r="U2253">
        <f t="shared" si="178"/>
        <v>21</v>
      </c>
      <c r="V2253">
        <f t="shared" si="179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 s="10">
        <f t="shared" si="175"/>
        <v>98.41</v>
      </c>
      <c r="Q2254" s="11" t="s">
        <v>8331</v>
      </c>
      <c r="R2254" s="11" t="s">
        <v>8349</v>
      </c>
      <c r="S2254" s="15">
        <f t="shared" si="176"/>
        <v>42573.327986111108</v>
      </c>
      <c r="T2254" s="15">
        <f t="shared" si="177"/>
        <v>42588.327986111108</v>
      </c>
      <c r="U2254">
        <f t="shared" si="178"/>
        <v>15</v>
      </c>
      <c r="V2254">
        <f t="shared" si="179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 s="10">
        <f t="shared" si="175"/>
        <v>107.32</v>
      </c>
      <c r="Q2255" s="11" t="s">
        <v>8331</v>
      </c>
      <c r="R2255" s="11" t="s">
        <v>8349</v>
      </c>
      <c r="S2255" s="15">
        <f t="shared" si="176"/>
        <v>42296.631331018521</v>
      </c>
      <c r="T2255" s="15">
        <f t="shared" si="177"/>
        <v>42326.672997685186</v>
      </c>
      <c r="U2255">
        <f t="shared" si="178"/>
        <v>30.041666666664241</v>
      </c>
      <c r="V2255">
        <f t="shared" si="179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 s="10">
        <f t="shared" si="175"/>
        <v>11.67</v>
      </c>
      <c r="Q2256" s="11" t="s">
        <v>8331</v>
      </c>
      <c r="R2256" s="11" t="s">
        <v>8349</v>
      </c>
      <c r="S2256" s="15">
        <f t="shared" si="176"/>
        <v>42752.647777777776</v>
      </c>
      <c r="T2256" s="15">
        <f t="shared" si="177"/>
        <v>42759.647777777776</v>
      </c>
      <c r="U2256">
        <f t="shared" si="178"/>
        <v>7</v>
      </c>
      <c r="V2256">
        <f t="shared" si="179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 s="10">
        <f t="shared" si="175"/>
        <v>41.78</v>
      </c>
      <c r="Q2257" s="11" t="s">
        <v>8331</v>
      </c>
      <c r="R2257" s="11" t="s">
        <v>8349</v>
      </c>
      <c r="S2257" s="15">
        <f t="shared" si="176"/>
        <v>42467.951979166668</v>
      </c>
      <c r="T2257" s="15">
        <f t="shared" si="177"/>
        <v>42497.951979166668</v>
      </c>
      <c r="U2257">
        <f t="shared" si="178"/>
        <v>30</v>
      </c>
      <c r="V2257">
        <f t="shared" si="179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 s="10">
        <f t="shared" si="175"/>
        <v>21.38</v>
      </c>
      <c r="Q2258" s="11" t="s">
        <v>8331</v>
      </c>
      <c r="R2258" s="11" t="s">
        <v>8349</v>
      </c>
      <c r="S2258" s="15">
        <f t="shared" si="176"/>
        <v>42682.451921296291</v>
      </c>
      <c r="T2258" s="15">
        <f t="shared" si="177"/>
        <v>42696.451921296291</v>
      </c>
      <c r="U2258">
        <f t="shared" si="178"/>
        <v>14</v>
      </c>
      <c r="V2258">
        <f t="shared" si="179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 s="10">
        <f t="shared" si="175"/>
        <v>94.1</v>
      </c>
      <c r="Q2259" s="11" t="s">
        <v>8331</v>
      </c>
      <c r="R2259" s="11" t="s">
        <v>8349</v>
      </c>
      <c r="S2259" s="15">
        <f t="shared" si="176"/>
        <v>42505.936678240745</v>
      </c>
      <c r="T2259" s="15">
        <f t="shared" si="177"/>
        <v>42540.958333333328</v>
      </c>
      <c r="U2259">
        <f t="shared" si="178"/>
        <v>35.021655092583387</v>
      </c>
      <c r="V2259">
        <f t="shared" si="179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 s="10">
        <f t="shared" si="175"/>
        <v>15.72</v>
      </c>
      <c r="Q2260" s="11" t="s">
        <v>8331</v>
      </c>
      <c r="R2260" s="11" t="s">
        <v>8349</v>
      </c>
      <c r="S2260" s="15">
        <f t="shared" si="176"/>
        <v>42136.75100694444</v>
      </c>
      <c r="T2260" s="15">
        <f t="shared" si="177"/>
        <v>42166.75100694444</v>
      </c>
      <c r="U2260">
        <f t="shared" si="178"/>
        <v>30</v>
      </c>
      <c r="V2260">
        <f t="shared" si="179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 s="10">
        <f t="shared" si="175"/>
        <v>90.64</v>
      </c>
      <c r="Q2261" s="11" t="s">
        <v>8331</v>
      </c>
      <c r="R2261" s="11" t="s">
        <v>8349</v>
      </c>
      <c r="S2261" s="15">
        <f t="shared" si="176"/>
        <v>42702.804814814815</v>
      </c>
      <c r="T2261" s="15">
        <f t="shared" si="177"/>
        <v>42712.804814814815</v>
      </c>
      <c r="U2261">
        <f t="shared" si="178"/>
        <v>10</v>
      </c>
      <c r="V2261">
        <f t="shared" si="179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 s="10">
        <f t="shared" si="175"/>
        <v>97.3</v>
      </c>
      <c r="Q2262" s="11" t="s">
        <v>8331</v>
      </c>
      <c r="R2262" s="11" t="s">
        <v>8349</v>
      </c>
      <c r="S2262" s="15">
        <f t="shared" si="176"/>
        <v>41695.016782407409</v>
      </c>
      <c r="T2262" s="15">
        <f t="shared" si="177"/>
        <v>41724.975115740745</v>
      </c>
      <c r="U2262">
        <f t="shared" si="178"/>
        <v>29.958333333335759</v>
      </c>
      <c r="V2262">
        <f t="shared" si="179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 s="10">
        <f t="shared" si="175"/>
        <v>37.119999999999997</v>
      </c>
      <c r="Q2263" s="11" t="s">
        <v>8331</v>
      </c>
      <c r="R2263" s="11" t="s">
        <v>8349</v>
      </c>
      <c r="S2263" s="15">
        <f t="shared" si="176"/>
        <v>42759.724768518514</v>
      </c>
      <c r="T2263" s="15">
        <f t="shared" si="177"/>
        <v>42780.724768518514</v>
      </c>
      <c r="U2263">
        <f t="shared" si="178"/>
        <v>21</v>
      </c>
      <c r="V2263">
        <f t="shared" si="179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 s="10">
        <f t="shared" si="175"/>
        <v>28.1</v>
      </c>
      <c r="Q2264" s="11" t="s">
        <v>8331</v>
      </c>
      <c r="R2264" s="11" t="s">
        <v>8349</v>
      </c>
      <c r="S2264" s="15">
        <f t="shared" si="176"/>
        <v>41926.585162037038</v>
      </c>
      <c r="T2264" s="15">
        <f t="shared" si="177"/>
        <v>41961</v>
      </c>
      <c r="U2264">
        <f t="shared" si="178"/>
        <v>34.414837962962338</v>
      </c>
      <c r="V2264">
        <f t="shared" si="179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 s="10">
        <f t="shared" si="175"/>
        <v>144.43</v>
      </c>
      <c r="Q2265" s="11" t="s">
        <v>8331</v>
      </c>
      <c r="R2265" s="11" t="s">
        <v>8349</v>
      </c>
      <c r="S2265" s="15">
        <f t="shared" si="176"/>
        <v>42014.832326388889</v>
      </c>
      <c r="T2265" s="15">
        <f t="shared" si="177"/>
        <v>42035.832326388889</v>
      </c>
      <c r="U2265">
        <f t="shared" si="178"/>
        <v>21</v>
      </c>
      <c r="V2265">
        <f t="shared" si="179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 s="10">
        <f t="shared" si="175"/>
        <v>24.27</v>
      </c>
      <c r="Q2266" s="11" t="s">
        <v>8331</v>
      </c>
      <c r="R2266" s="11" t="s">
        <v>8349</v>
      </c>
      <c r="S2266" s="15">
        <f t="shared" si="176"/>
        <v>42496.582337962958</v>
      </c>
      <c r="T2266" s="15">
        <f t="shared" si="177"/>
        <v>42513.125</v>
      </c>
      <c r="U2266">
        <f t="shared" si="178"/>
        <v>16.542662037041737</v>
      </c>
      <c r="V2266">
        <f t="shared" si="179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 s="10">
        <f t="shared" si="175"/>
        <v>35.119999999999997</v>
      </c>
      <c r="Q2267" s="11" t="s">
        <v>8331</v>
      </c>
      <c r="R2267" s="11" t="s">
        <v>8349</v>
      </c>
      <c r="S2267" s="15">
        <f t="shared" si="176"/>
        <v>42689.853090277778</v>
      </c>
      <c r="T2267" s="15">
        <f t="shared" si="177"/>
        <v>42696.853090277778</v>
      </c>
      <c r="U2267">
        <f t="shared" si="178"/>
        <v>7</v>
      </c>
      <c r="V2267">
        <f t="shared" si="179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 s="10">
        <f t="shared" si="175"/>
        <v>24.76</v>
      </c>
      <c r="Q2268" s="11" t="s">
        <v>8331</v>
      </c>
      <c r="R2268" s="11" t="s">
        <v>8349</v>
      </c>
      <c r="S2268" s="15">
        <f t="shared" si="176"/>
        <v>42469.874907407408</v>
      </c>
      <c r="T2268" s="15">
        <f t="shared" si="177"/>
        <v>42487.083333333328</v>
      </c>
      <c r="U2268">
        <f t="shared" si="178"/>
        <v>17.208425925920892</v>
      </c>
      <c r="V2268">
        <f t="shared" si="179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 s="10">
        <f t="shared" si="175"/>
        <v>188.38</v>
      </c>
      <c r="Q2269" s="11" t="s">
        <v>8331</v>
      </c>
      <c r="R2269" s="11" t="s">
        <v>8349</v>
      </c>
      <c r="S2269" s="15">
        <f t="shared" si="176"/>
        <v>41968.829826388886</v>
      </c>
      <c r="T2269" s="15">
        <f t="shared" si="177"/>
        <v>41994.041666666672</v>
      </c>
      <c r="U2269">
        <f t="shared" si="178"/>
        <v>25.211840277785086</v>
      </c>
      <c r="V2269">
        <f t="shared" si="179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 s="10">
        <f t="shared" si="175"/>
        <v>148.08000000000001</v>
      </c>
      <c r="Q2270" s="11" t="s">
        <v>8331</v>
      </c>
      <c r="R2270" s="11" t="s">
        <v>8349</v>
      </c>
      <c r="S2270" s="15">
        <f t="shared" si="176"/>
        <v>42776.082349537035</v>
      </c>
      <c r="T2270" s="15">
        <f t="shared" si="177"/>
        <v>42806.082349537035</v>
      </c>
      <c r="U2270">
        <f t="shared" si="178"/>
        <v>30</v>
      </c>
      <c r="V2270">
        <f t="shared" si="179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 s="10">
        <f t="shared" si="175"/>
        <v>49.93</v>
      </c>
      <c r="Q2271" s="11" t="s">
        <v>8331</v>
      </c>
      <c r="R2271" s="11" t="s">
        <v>8349</v>
      </c>
      <c r="S2271" s="15">
        <f t="shared" si="176"/>
        <v>42776.704432870371</v>
      </c>
      <c r="T2271" s="15">
        <f t="shared" si="177"/>
        <v>42801.208333333328</v>
      </c>
      <c r="U2271">
        <f t="shared" si="178"/>
        <v>24.503900462957972</v>
      </c>
      <c r="V2271">
        <f t="shared" si="179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 s="10">
        <f t="shared" si="175"/>
        <v>107.82</v>
      </c>
      <c r="Q2272" s="11" t="s">
        <v>8331</v>
      </c>
      <c r="R2272" s="11" t="s">
        <v>8349</v>
      </c>
      <c r="S2272" s="15">
        <f t="shared" si="176"/>
        <v>42725.869363425925</v>
      </c>
      <c r="T2272" s="15">
        <f t="shared" si="177"/>
        <v>42745.915972222225</v>
      </c>
      <c r="U2272">
        <f t="shared" si="178"/>
        <v>20.046608796299552</v>
      </c>
      <c r="V2272">
        <f t="shared" si="179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 s="10">
        <f t="shared" si="175"/>
        <v>42.63</v>
      </c>
      <c r="Q2273" s="11" t="s">
        <v>8331</v>
      </c>
      <c r="R2273" s="11" t="s">
        <v>8349</v>
      </c>
      <c r="S2273" s="15">
        <f t="shared" si="176"/>
        <v>42684.000046296293</v>
      </c>
      <c r="T2273" s="15">
        <f t="shared" si="177"/>
        <v>42714.000046296293</v>
      </c>
      <c r="U2273">
        <f t="shared" si="178"/>
        <v>30</v>
      </c>
      <c r="V2273">
        <f t="shared" si="179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 s="10">
        <f t="shared" si="175"/>
        <v>14.37</v>
      </c>
      <c r="Q2274" s="11" t="s">
        <v>8331</v>
      </c>
      <c r="R2274" s="11" t="s">
        <v>8349</v>
      </c>
      <c r="S2274" s="15">
        <f t="shared" si="176"/>
        <v>42315.699490740735</v>
      </c>
      <c r="T2274" s="15">
        <f t="shared" si="177"/>
        <v>42345.699490740735</v>
      </c>
      <c r="U2274">
        <f t="shared" si="178"/>
        <v>30</v>
      </c>
      <c r="V2274">
        <f t="shared" si="179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 s="10">
        <f t="shared" si="175"/>
        <v>37.479999999999997</v>
      </c>
      <c r="Q2275" s="11" t="s">
        <v>8331</v>
      </c>
      <c r="R2275" s="11" t="s">
        <v>8349</v>
      </c>
      <c r="S2275" s="15">
        <f t="shared" si="176"/>
        <v>42781.549097222218</v>
      </c>
      <c r="T2275" s="15">
        <f t="shared" si="177"/>
        <v>42806.507430555561</v>
      </c>
      <c r="U2275">
        <f t="shared" si="178"/>
        <v>24.958333333343035</v>
      </c>
      <c r="V2275">
        <f t="shared" si="179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 s="10">
        <f t="shared" si="175"/>
        <v>30.2</v>
      </c>
      <c r="Q2276" s="11" t="s">
        <v>8331</v>
      </c>
      <c r="R2276" s="11" t="s">
        <v>8349</v>
      </c>
      <c r="S2276" s="15">
        <f t="shared" si="176"/>
        <v>41663.500659722224</v>
      </c>
      <c r="T2276" s="15">
        <f t="shared" si="177"/>
        <v>41693.500659722224</v>
      </c>
      <c r="U2276">
        <f t="shared" si="178"/>
        <v>30</v>
      </c>
      <c r="V2276">
        <f t="shared" si="179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 s="10">
        <f t="shared" si="175"/>
        <v>33.549999999999997</v>
      </c>
      <c r="Q2277" s="11" t="s">
        <v>8331</v>
      </c>
      <c r="R2277" s="11" t="s">
        <v>8349</v>
      </c>
      <c r="S2277" s="15">
        <f t="shared" si="176"/>
        <v>41965.616655092599</v>
      </c>
      <c r="T2277" s="15">
        <f t="shared" si="177"/>
        <v>41995.616655092599</v>
      </c>
      <c r="U2277">
        <f t="shared" si="178"/>
        <v>30</v>
      </c>
      <c r="V2277">
        <f t="shared" si="179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 s="10">
        <f t="shared" si="175"/>
        <v>64.75</v>
      </c>
      <c r="Q2278" s="11" t="s">
        <v>8331</v>
      </c>
      <c r="R2278" s="11" t="s">
        <v>8349</v>
      </c>
      <c r="S2278" s="15">
        <f t="shared" si="176"/>
        <v>41614.651493055557</v>
      </c>
      <c r="T2278" s="15">
        <f t="shared" si="177"/>
        <v>41644.651493055557</v>
      </c>
      <c r="U2278">
        <f t="shared" si="178"/>
        <v>30</v>
      </c>
      <c r="V2278">
        <f t="shared" si="179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 s="10">
        <f t="shared" si="175"/>
        <v>57.93</v>
      </c>
      <c r="Q2279" s="11" t="s">
        <v>8331</v>
      </c>
      <c r="R2279" s="11" t="s">
        <v>8349</v>
      </c>
      <c r="S2279" s="15">
        <f t="shared" si="176"/>
        <v>40936.678506944445</v>
      </c>
      <c r="T2279" s="15">
        <f t="shared" si="177"/>
        <v>40966.678506944445</v>
      </c>
      <c r="U2279">
        <f t="shared" si="178"/>
        <v>30</v>
      </c>
      <c r="V2279">
        <f t="shared" si="179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 s="10">
        <f t="shared" si="175"/>
        <v>53.08</v>
      </c>
      <c r="Q2280" s="11" t="s">
        <v>8331</v>
      </c>
      <c r="R2280" s="11" t="s">
        <v>8349</v>
      </c>
      <c r="S2280" s="15">
        <f t="shared" si="176"/>
        <v>42338.709108796291</v>
      </c>
      <c r="T2280" s="15">
        <f t="shared" si="177"/>
        <v>42372.957638888889</v>
      </c>
      <c r="U2280">
        <f t="shared" si="178"/>
        <v>34.24853009259823</v>
      </c>
      <c r="V2280">
        <f t="shared" si="179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 s="10">
        <f t="shared" si="175"/>
        <v>48.06</v>
      </c>
      <c r="Q2281" s="11" t="s">
        <v>8331</v>
      </c>
      <c r="R2281" s="11" t="s">
        <v>8349</v>
      </c>
      <c r="S2281" s="15">
        <f t="shared" si="176"/>
        <v>42020.806701388887</v>
      </c>
      <c r="T2281" s="15">
        <f t="shared" si="177"/>
        <v>42039.166666666672</v>
      </c>
      <c r="U2281">
        <f t="shared" si="178"/>
        <v>18.359965277784795</v>
      </c>
      <c r="V2281">
        <f t="shared" si="179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 s="10">
        <f t="shared" si="175"/>
        <v>82.4</v>
      </c>
      <c r="Q2282" s="11" t="s">
        <v>8331</v>
      </c>
      <c r="R2282" s="11" t="s">
        <v>8349</v>
      </c>
      <c r="S2282" s="15">
        <f t="shared" si="176"/>
        <v>42234.624895833331</v>
      </c>
      <c r="T2282" s="15">
        <f t="shared" si="177"/>
        <v>42264.624895833331</v>
      </c>
      <c r="U2282">
        <f t="shared" si="178"/>
        <v>30</v>
      </c>
      <c r="V2282">
        <f t="shared" si="179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 s="10">
        <f t="shared" si="175"/>
        <v>50.45</v>
      </c>
      <c r="Q2283" s="11" t="s">
        <v>8323</v>
      </c>
      <c r="R2283" s="11" t="s">
        <v>8324</v>
      </c>
      <c r="S2283" s="15">
        <f t="shared" si="176"/>
        <v>40687.285844907405</v>
      </c>
      <c r="T2283" s="15">
        <f t="shared" si="177"/>
        <v>40749.284722222219</v>
      </c>
      <c r="U2283">
        <f t="shared" si="178"/>
        <v>61.998877314814308</v>
      </c>
      <c r="V2283">
        <f t="shared" si="179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 s="10">
        <f t="shared" si="175"/>
        <v>115.83</v>
      </c>
      <c r="Q2284" s="11" t="s">
        <v>8323</v>
      </c>
      <c r="R2284" s="11" t="s">
        <v>8324</v>
      </c>
      <c r="S2284" s="15">
        <f t="shared" si="176"/>
        <v>42323.17460648148</v>
      </c>
      <c r="T2284" s="15">
        <f t="shared" si="177"/>
        <v>42383.17460648148</v>
      </c>
      <c r="U2284">
        <f t="shared" si="178"/>
        <v>60</v>
      </c>
      <c r="V2284">
        <f t="shared" si="179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 s="10">
        <f t="shared" si="175"/>
        <v>63.03</v>
      </c>
      <c r="Q2285" s="11" t="s">
        <v>8323</v>
      </c>
      <c r="R2285" s="11" t="s">
        <v>8324</v>
      </c>
      <c r="S2285" s="15">
        <f t="shared" si="176"/>
        <v>40978.125046296293</v>
      </c>
      <c r="T2285" s="15">
        <f t="shared" si="177"/>
        <v>41038.083379629628</v>
      </c>
      <c r="U2285">
        <f t="shared" si="178"/>
        <v>59.958333333335759</v>
      </c>
      <c r="V2285">
        <f t="shared" si="179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 s="10">
        <f t="shared" si="175"/>
        <v>108.02</v>
      </c>
      <c r="Q2286" s="11" t="s">
        <v>8323</v>
      </c>
      <c r="R2286" s="11" t="s">
        <v>8324</v>
      </c>
      <c r="S2286" s="15">
        <f t="shared" si="176"/>
        <v>40585.796817129631</v>
      </c>
      <c r="T2286" s="15">
        <f t="shared" si="177"/>
        <v>40614.166666666664</v>
      </c>
      <c r="U2286">
        <f t="shared" si="178"/>
        <v>28.369849537033588</v>
      </c>
      <c r="V2286">
        <f t="shared" si="179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 s="10">
        <f t="shared" si="175"/>
        <v>46.09</v>
      </c>
      <c r="Q2287" s="11" t="s">
        <v>8323</v>
      </c>
      <c r="R2287" s="11" t="s">
        <v>8324</v>
      </c>
      <c r="S2287" s="15">
        <f t="shared" si="176"/>
        <v>41059.185682870368</v>
      </c>
      <c r="T2287" s="15">
        <f t="shared" si="177"/>
        <v>41089.185682870368</v>
      </c>
      <c r="U2287">
        <f t="shared" si="178"/>
        <v>30</v>
      </c>
      <c r="V2287">
        <f t="shared" si="179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 s="10">
        <f t="shared" si="175"/>
        <v>107.21</v>
      </c>
      <c r="Q2288" s="11" t="s">
        <v>8323</v>
      </c>
      <c r="R2288" s="11" t="s">
        <v>8324</v>
      </c>
      <c r="S2288" s="15">
        <f t="shared" si="176"/>
        <v>41494.963587962964</v>
      </c>
      <c r="T2288" s="15">
        <f t="shared" si="177"/>
        <v>41523.165972222225</v>
      </c>
      <c r="U2288">
        <f t="shared" si="178"/>
        <v>28.202384259260725</v>
      </c>
      <c r="V2288">
        <f t="shared" si="179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 s="10">
        <f t="shared" si="175"/>
        <v>50.93</v>
      </c>
      <c r="Q2289" s="11" t="s">
        <v>8323</v>
      </c>
      <c r="R2289" s="11" t="s">
        <v>8324</v>
      </c>
      <c r="S2289" s="15">
        <f t="shared" si="176"/>
        <v>41792.667361111111</v>
      </c>
      <c r="T2289" s="15">
        <f t="shared" si="177"/>
        <v>41813.667361111111</v>
      </c>
      <c r="U2289">
        <f t="shared" si="178"/>
        <v>21</v>
      </c>
      <c r="V2289">
        <f t="shared" si="179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 s="10">
        <f t="shared" si="175"/>
        <v>40.04</v>
      </c>
      <c r="Q2290" s="11" t="s">
        <v>8323</v>
      </c>
      <c r="R2290" s="11" t="s">
        <v>8324</v>
      </c>
      <c r="S2290" s="15">
        <f t="shared" si="176"/>
        <v>41067.827418981484</v>
      </c>
      <c r="T2290" s="15">
        <f t="shared" si="177"/>
        <v>41086.75</v>
      </c>
      <c r="U2290">
        <f t="shared" si="178"/>
        <v>18.922581018516212</v>
      </c>
      <c r="V2290">
        <f t="shared" si="179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 s="10">
        <f t="shared" si="175"/>
        <v>64.44</v>
      </c>
      <c r="Q2291" s="11" t="s">
        <v>8323</v>
      </c>
      <c r="R2291" s="11" t="s">
        <v>8324</v>
      </c>
      <c r="S2291" s="15">
        <f t="shared" si="176"/>
        <v>41571.998379629629</v>
      </c>
      <c r="T2291" s="15">
        <f t="shared" si="177"/>
        <v>41614.973611111112</v>
      </c>
      <c r="U2291">
        <f t="shared" si="178"/>
        <v>42.975231481483206</v>
      </c>
      <c r="V2291">
        <f t="shared" si="179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 s="10">
        <f t="shared" si="175"/>
        <v>53.83</v>
      </c>
      <c r="Q2292" s="11" t="s">
        <v>8323</v>
      </c>
      <c r="R2292" s="11" t="s">
        <v>8324</v>
      </c>
      <c r="S2292" s="15">
        <f t="shared" si="176"/>
        <v>40070.253819444442</v>
      </c>
      <c r="T2292" s="15">
        <f t="shared" si="177"/>
        <v>40148.708333333336</v>
      </c>
      <c r="U2292">
        <f t="shared" si="178"/>
        <v>78.454513888893416</v>
      </c>
      <c r="V2292">
        <f t="shared" si="179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 s="10">
        <f t="shared" si="175"/>
        <v>100.47</v>
      </c>
      <c r="Q2293" s="11" t="s">
        <v>8323</v>
      </c>
      <c r="R2293" s="11" t="s">
        <v>8324</v>
      </c>
      <c r="S2293" s="15">
        <f t="shared" si="176"/>
        <v>40987.977060185185</v>
      </c>
      <c r="T2293" s="15">
        <f t="shared" si="177"/>
        <v>41022.166666666664</v>
      </c>
      <c r="U2293">
        <f t="shared" si="178"/>
        <v>34.189606481479132</v>
      </c>
      <c r="V2293">
        <f t="shared" si="179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 s="10">
        <f t="shared" si="175"/>
        <v>46.63</v>
      </c>
      <c r="Q2294" s="11" t="s">
        <v>8323</v>
      </c>
      <c r="R2294" s="11" t="s">
        <v>8324</v>
      </c>
      <c r="S2294" s="15">
        <f t="shared" si="176"/>
        <v>40987.697638888887</v>
      </c>
      <c r="T2294" s="15">
        <f t="shared" si="177"/>
        <v>41017.697638888887</v>
      </c>
      <c r="U2294">
        <f t="shared" si="178"/>
        <v>30</v>
      </c>
      <c r="V2294">
        <f t="shared" si="179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 s="10">
        <f t="shared" si="175"/>
        <v>34.07</v>
      </c>
      <c r="Q2295" s="11" t="s">
        <v>8323</v>
      </c>
      <c r="R2295" s="11" t="s">
        <v>8324</v>
      </c>
      <c r="S2295" s="15">
        <f t="shared" si="176"/>
        <v>41151.708321759259</v>
      </c>
      <c r="T2295" s="15">
        <f t="shared" si="177"/>
        <v>41177.165972222225</v>
      </c>
      <c r="U2295">
        <f t="shared" si="178"/>
        <v>25.45765046296583</v>
      </c>
      <c r="V2295">
        <f t="shared" si="179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 s="10">
        <f t="shared" si="175"/>
        <v>65.209999999999994</v>
      </c>
      <c r="Q2296" s="11" t="s">
        <v>8323</v>
      </c>
      <c r="R2296" s="11" t="s">
        <v>8324</v>
      </c>
      <c r="S2296" s="15">
        <f t="shared" si="176"/>
        <v>41264.72314814815</v>
      </c>
      <c r="T2296" s="15">
        <f t="shared" si="177"/>
        <v>41294.72314814815</v>
      </c>
      <c r="U2296">
        <f t="shared" si="178"/>
        <v>30</v>
      </c>
      <c r="V2296">
        <f t="shared" si="179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 s="10">
        <f t="shared" si="175"/>
        <v>44.21</v>
      </c>
      <c r="Q2297" s="11" t="s">
        <v>8323</v>
      </c>
      <c r="R2297" s="11" t="s">
        <v>8324</v>
      </c>
      <c r="S2297" s="15">
        <f t="shared" si="176"/>
        <v>41270.954351851848</v>
      </c>
      <c r="T2297" s="15">
        <f t="shared" si="177"/>
        <v>41300.954351851848</v>
      </c>
      <c r="U2297">
        <f t="shared" si="178"/>
        <v>30</v>
      </c>
      <c r="V2297">
        <f t="shared" si="179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 s="10">
        <f t="shared" si="175"/>
        <v>71.97</v>
      </c>
      <c r="Q2298" s="11" t="s">
        <v>8323</v>
      </c>
      <c r="R2298" s="11" t="s">
        <v>8324</v>
      </c>
      <c r="S2298" s="15">
        <f t="shared" si="176"/>
        <v>40927.731782407405</v>
      </c>
      <c r="T2298" s="15">
        <f t="shared" si="177"/>
        <v>40962.731782407405</v>
      </c>
      <c r="U2298">
        <f t="shared" si="178"/>
        <v>35</v>
      </c>
      <c r="V2298">
        <f t="shared" si="179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 s="10">
        <f t="shared" si="175"/>
        <v>52.95</v>
      </c>
      <c r="Q2299" s="11" t="s">
        <v>8323</v>
      </c>
      <c r="R2299" s="11" t="s">
        <v>8324</v>
      </c>
      <c r="S2299" s="15">
        <f t="shared" si="176"/>
        <v>40948.042233796295</v>
      </c>
      <c r="T2299" s="15">
        <f t="shared" si="177"/>
        <v>40982.165972222225</v>
      </c>
      <c r="U2299">
        <f t="shared" si="178"/>
        <v>34.123738425929332</v>
      </c>
      <c r="V2299">
        <f t="shared" si="179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 s="10">
        <f t="shared" si="175"/>
        <v>109.45</v>
      </c>
      <c r="Q2300" s="11" t="s">
        <v>8323</v>
      </c>
      <c r="R2300" s="11" t="s">
        <v>8324</v>
      </c>
      <c r="S2300" s="15">
        <f t="shared" si="176"/>
        <v>41694.84065972222</v>
      </c>
      <c r="T2300" s="15">
        <f t="shared" si="177"/>
        <v>41724.798993055556</v>
      </c>
      <c r="U2300">
        <f t="shared" si="178"/>
        <v>29.958333333335759</v>
      </c>
      <c r="V2300">
        <f t="shared" si="179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 s="10">
        <f t="shared" si="175"/>
        <v>75.040000000000006</v>
      </c>
      <c r="Q2301" s="11" t="s">
        <v>8323</v>
      </c>
      <c r="R2301" s="11" t="s">
        <v>8324</v>
      </c>
      <c r="S2301" s="15">
        <f t="shared" si="176"/>
        <v>40565.032511574071</v>
      </c>
      <c r="T2301" s="15">
        <f t="shared" si="177"/>
        <v>40580.032511574071</v>
      </c>
      <c r="U2301">
        <f t="shared" si="178"/>
        <v>15</v>
      </c>
      <c r="V2301">
        <f t="shared" si="179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 s="10">
        <f t="shared" si="175"/>
        <v>115.71</v>
      </c>
      <c r="Q2302" s="11" t="s">
        <v>8323</v>
      </c>
      <c r="R2302" s="11" t="s">
        <v>8324</v>
      </c>
      <c r="S2302" s="15">
        <f t="shared" si="176"/>
        <v>41074.727037037039</v>
      </c>
      <c r="T2302" s="15">
        <f t="shared" si="177"/>
        <v>41088.727037037039</v>
      </c>
      <c r="U2302">
        <f t="shared" si="178"/>
        <v>14</v>
      </c>
      <c r="V2302">
        <f t="shared" si="179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 s="10">
        <f t="shared" si="175"/>
        <v>31.66</v>
      </c>
      <c r="Q2303" s="11" t="s">
        <v>8323</v>
      </c>
      <c r="R2303" s="11" t="s">
        <v>8327</v>
      </c>
      <c r="S2303" s="15">
        <f t="shared" si="176"/>
        <v>41416.146944444445</v>
      </c>
      <c r="T2303" s="15">
        <f t="shared" si="177"/>
        <v>41446.146944444445</v>
      </c>
      <c r="U2303">
        <f t="shared" si="178"/>
        <v>30</v>
      </c>
      <c r="V2303">
        <f t="shared" si="179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 s="10">
        <f t="shared" si="175"/>
        <v>46.18</v>
      </c>
      <c r="Q2304" s="11" t="s">
        <v>8323</v>
      </c>
      <c r="R2304" s="11" t="s">
        <v>8327</v>
      </c>
      <c r="S2304" s="15">
        <f t="shared" si="176"/>
        <v>41605.868449074071</v>
      </c>
      <c r="T2304" s="15">
        <f t="shared" si="177"/>
        <v>41639.291666666664</v>
      </c>
      <c r="U2304">
        <f t="shared" si="178"/>
        <v>33.423217592593573</v>
      </c>
      <c r="V2304">
        <f t="shared" si="179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 s="10">
        <f t="shared" si="175"/>
        <v>68.48</v>
      </c>
      <c r="Q2305" s="11" t="s">
        <v>8323</v>
      </c>
      <c r="R2305" s="11" t="s">
        <v>8327</v>
      </c>
      <c r="S2305" s="15">
        <f t="shared" si="176"/>
        <v>40850.111064814817</v>
      </c>
      <c r="T2305" s="15">
        <f t="shared" si="177"/>
        <v>40890.152731481481</v>
      </c>
      <c r="U2305">
        <f t="shared" si="178"/>
        <v>40.041666666664241</v>
      </c>
      <c r="V2305">
        <f t="shared" si="179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 s="10">
        <f t="shared" si="175"/>
        <v>53.47</v>
      </c>
      <c r="Q2306" s="11" t="s">
        <v>8323</v>
      </c>
      <c r="R2306" s="11" t="s">
        <v>8327</v>
      </c>
      <c r="S2306" s="15">
        <f t="shared" si="176"/>
        <v>40502.815868055557</v>
      </c>
      <c r="T2306" s="15">
        <f t="shared" si="177"/>
        <v>40544.207638888889</v>
      </c>
      <c r="U2306">
        <f t="shared" si="178"/>
        <v>41.391770833331975</v>
      </c>
      <c r="V2306">
        <f t="shared" si="179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 s="10">
        <f t="shared" ref="P2307:P2370" si="180">IFERROR(ROUND(E2307/L2307,2),0)</f>
        <v>109.11</v>
      </c>
      <c r="Q2307" s="11" t="s">
        <v>8323</v>
      </c>
      <c r="R2307" s="11" t="s">
        <v>8327</v>
      </c>
      <c r="S2307" s="15">
        <f t="shared" ref="S2307:S2370" si="181">(((J2307/60)/60)/24)+DATE(1970,1,1)</f>
        <v>41834.695277777777</v>
      </c>
      <c r="T2307" s="15">
        <f t="shared" ref="T2307:T2370" si="182">(((I2307/60)/60)/24)+DATE(1970,1,1)</f>
        <v>41859.75</v>
      </c>
      <c r="U2307">
        <f t="shared" ref="U2307:U2370" si="183">T2307-S2307</f>
        <v>25.054722222223063</v>
      </c>
      <c r="V2307">
        <f t="shared" ref="V2307:V2370" si="184">YEAR((((J2307/60)/60)/24)+DATE(1970,1,1))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 s="10">
        <f t="shared" si="180"/>
        <v>51.19</v>
      </c>
      <c r="Q2308" s="11" t="s">
        <v>8323</v>
      </c>
      <c r="R2308" s="11" t="s">
        <v>8327</v>
      </c>
      <c r="S2308" s="15">
        <f t="shared" si="181"/>
        <v>40948.16815972222</v>
      </c>
      <c r="T2308" s="15">
        <f t="shared" si="182"/>
        <v>40978.16815972222</v>
      </c>
      <c r="U2308">
        <f t="shared" si="183"/>
        <v>30</v>
      </c>
      <c r="V2308">
        <f t="shared" si="184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 s="10">
        <f t="shared" si="180"/>
        <v>27.94</v>
      </c>
      <c r="Q2309" s="11" t="s">
        <v>8323</v>
      </c>
      <c r="R2309" s="11" t="s">
        <v>8327</v>
      </c>
      <c r="S2309" s="15">
        <f t="shared" si="181"/>
        <v>41004.802465277775</v>
      </c>
      <c r="T2309" s="15">
        <f t="shared" si="182"/>
        <v>41034.802407407406</v>
      </c>
      <c r="U2309">
        <f t="shared" si="183"/>
        <v>29.999942129630654</v>
      </c>
      <c r="V2309">
        <f t="shared" si="184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 s="10">
        <f t="shared" si="180"/>
        <v>82.5</v>
      </c>
      <c r="Q2310" s="11" t="s">
        <v>8323</v>
      </c>
      <c r="R2310" s="11" t="s">
        <v>8327</v>
      </c>
      <c r="S2310" s="15">
        <f t="shared" si="181"/>
        <v>41851.962916666671</v>
      </c>
      <c r="T2310" s="15">
        <f t="shared" si="182"/>
        <v>41880.041666666664</v>
      </c>
      <c r="U2310">
        <f t="shared" si="183"/>
        <v>28.078749999993306</v>
      </c>
      <c r="V2310">
        <f t="shared" si="184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 s="10">
        <f t="shared" si="180"/>
        <v>59.82</v>
      </c>
      <c r="Q2311" s="11" t="s">
        <v>8323</v>
      </c>
      <c r="R2311" s="11" t="s">
        <v>8327</v>
      </c>
      <c r="S2311" s="15">
        <f t="shared" si="181"/>
        <v>41307.987696759257</v>
      </c>
      <c r="T2311" s="15">
        <f t="shared" si="182"/>
        <v>41342.987696759257</v>
      </c>
      <c r="U2311">
        <f t="shared" si="183"/>
        <v>35</v>
      </c>
      <c r="V2311">
        <f t="shared" si="184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 s="10">
        <f t="shared" si="180"/>
        <v>64.819999999999993</v>
      </c>
      <c r="Q2312" s="11" t="s">
        <v>8323</v>
      </c>
      <c r="R2312" s="11" t="s">
        <v>8327</v>
      </c>
      <c r="S2312" s="15">
        <f t="shared" si="181"/>
        <v>41324.79415509259</v>
      </c>
      <c r="T2312" s="15">
        <f t="shared" si="182"/>
        <v>41354.752488425926</v>
      </c>
      <c r="U2312">
        <f t="shared" si="183"/>
        <v>29.958333333335759</v>
      </c>
      <c r="V2312">
        <f t="shared" si="184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 s="10">
        <f t="shared" si="180"/>
        <v>90.1</v>
      </c>
      <c r="Q2313" s="11" t="s">
        <v>8323</v>
      </c>
      <c r="R2313" s="11" t="s">
        <v>8327</v>
      </c>
      <c r="S2313" s="15">
        <f t="shared" si="181"/>
        <v>41736.004502314812</v>
      </c>
      <c r="T2313" s="15">
        <f t="shared" si="182"/>
        <v>41766.004502314812</v>
      </c>
      <c r="U2313">
        <f t="shared" si="183"/>
        <v>30</v>
      </c>
      <c r="V2313">
        <f t="shared" si="184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 s="10">
        <f t="shared" si="180"/>
        <v>40.96</v>
      </c>
      <c r="Q2314" s="11" t="s">
        <v>8323</v>
      </c>
      <c r="R2314" s="11" t="s">
        <v>8327</v>
      </c>
      <c r="S2314" s="15">
        <f t="shared" si="181"/>
        <v>41716.632847222223</v>
      </c>
      <c r="T2314" s="15">
        <f t="shared" si="182"/>
        <v>41747.958333333336</v>
      </c>
      <c r="U2314">
        <f t="shared" si="183"/>
        <v>31.325486111112696</v>
      </c>
      <c r="V2314">
        <f t="shared" si="184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 s="10">
        <f t="shared" si="180"/>
        <v>56</v>
      </c>
      <c r="Q2315" s="11" t="s">
        <v>8323</v>
      </c>
      <c r="R2315" s="11" t="s">
        <v>8327</v>
      </c>
      <c r="S2315" s="15">
        <f t="shared" si="181"/>
        <v>41002.958634259259</v>
      </c>
      <c r="T2315" s="15">
        <f t="shared" si="182"/>
        <v>41032.958634259259</v>
      </c>
      <c r="U2315">
        <f t="shared" si="183"/>
        <v>30</v>
      </c>
      <c r="V2315">
        <f t="shared" si="184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 s="10">
        <f t="shared" si="180"/>
        <v>37.67</v>
      </c>
      <c r="Q2316" s="11" t="s">
        <v>8323</v>
      </c>
      <c r="R2316" s="11" t="s">
        <v>8327</v>
      </c>
      <c r="S2316" s="15">
        <f t="shared" si="181"/>
        <v>41037.551585648151</v>
      </c>
      <c r="T2316" s="15">
        <f t="shared" si="182"/>
        <v>41067.551585648151</v>
      </c>
      <c r="U2316">
        <f t="shared" si="183"/>
        <v>30</v>
      </c>
      <c r="V2316">
        <f t="shared" si="184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 s="10">
        <f t="shared" si="180"/>
        <v>40.08</v>
      </c>
      <c r="Q2317" s="11" t="s">
        <v>8323</v>
      </c>
      <c r="R2317" s="11" t="s">
        <v>8327</v>
      </c>
      <c r="S2317" s="15">
        <f t="shared" si="181"/>
        <v>41004.72619212963</v>
      </c>
      <c r="T2317" s="15">
        <f t="shared" si="182"/>
        <v>41034.72619212963</v>
      </c>
      <c r="U2317">
        <f t="shared" si="183"/>
        <v>30</v>
      </c>
      <c r="V2317">
        <f t="shared" si="184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 s="10">
        <f t="shared" si="180"/>
        <v>78.03</v>
      </c>
      <c r="Q2318" s="11" t="s">
        <v>8323</v>
      </c>
      <c r="R2318" s="11" t="s">
        <v>8327</v>
      </c>
      <c r="S2318" s="15">
        <f t="shared" si="181"/>
        <v>40079.725115740745</v>
      </c>
      <c r="T2318" s="15">
        <f t="shared" si="182"/>
        <v>40156.76666666667</v>
      </c>
      <c r="U2318">
        <f t="shared" si="183"/>
        <v>77.041550925925549</v>
      </c>
      <c r="V2318">
        <f t="shared" si="184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 s="10">
        <f t="shared" si="180"/>
        <v>18.91</v>
      </c>
      <c r="Q2319" s="11" t="s">
        <v>8323</v>
      </c>
      <c r="R2319" s="11" t="s">
        <v>8327</v>
      </c>
      <c r="S2319" s="15">
        <f t="shared" si="181"/>
        <v>40192.542233796295</v>
      </c>
      <c r="T2319" s="15">
        <f t="shared" si="182"/>
        <v>40224.208333333336</v>
      </c>
      <c r="U2319">
        <f t="shared" si="183"/>
        <v>31.666099537040282</v>
      </c>
      <c r="V2319">
        <f t="shared" si="184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 s="10">
        <f t="shared" si="180"/>
        <v>37.130000000000003</v>
      </c>
      <c r="Q2320" s="11" t="s">
        <v>8323</v>
      </c>
      <c r="R2320" s="11" t="s">
        <v>8327</v>
      </c>
      <c r="S2320" s="15">
        <f t="shared" si="181"/>
        <v>40050.643680555557</v>
      </c>
      <c r="T2320" s="15">
        <f t="shared" si="182"/>
        <v>40082.165972222225</v>
      </c>
      <c r="U2320">
        <f t="shared" si="183"/>
        <v>31.522291666668025</v>
      </c>
      <c r="V2320">
        <f t="shared" si="184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 s="10">
        <f t="shared" si="180"/>
        <v>41.96</v>
      </c>
      <c r="Q2321" s="11" t="s">
        <v>8323</v>
      </c>
      <c r="R2321" s="11" t="s">
        <v>8327</v>
      </c>
      <c r="S2321" s="15">
        <f t="shared" si="181"/>
        <v>41593.082002314812</v>
      </c>
      <c r="T2321" s="15">
        <f t="shared" si="182"/>
        <v>41623.082002314812</v>
      </c>
      <c r="U2321">
        <f t="shared" si="183"/>
        <v>30</v>
      </c>
      <c r="V2321">
        <f t="shared" si="184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 s="10">
        <f t="shared" si="180"/>
        <v>61.04</v>
      </c>
      <c r="Q2322" s="11" t="s">
        <v>8323</v>
      </c>
      <c r="R2322" s="11" t="s">
        <v>8327</v>
      </c>
      <c r="S2322" s="15">
        <f t="shared" si="181"/>
        <v>41696.817129629628</v>
      </c>
      <c r="T2322" s="15">
        <f t="shared" si="182"/>
        <v>41731.775462962964</v>
      </c>
      <c r="U2322">
        <f t="shared" si="183"/>
        <v>34.958333333335759</v>
      </c>
      <c r="V2322">
        <f t="shared" si="184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 s="10">
        <f t="shared" si="180"/>
        <v>64.53</v>
      </c>
      <c r="Q2323" s="11" t="s">
        <v>8334</v>
      </c>
      <c r="R2323" s="11" t="s">
        <v>8350</v>
      </c>
      <c r="S2323" s="15">
        <f t="shared" si="181"/>
        <v>42799.260428240741</v>
      </c>
      <c r="T2323" s="15">
        <f t="shared" si="182"/>
        <v>42829.21876157407</v>
      </c>
      <c r="U2323">
        <f t="shared" si="183"/>
        <v>29.958333333328483</v>
      </c>
      <c r="V2323">
        <f t="shared" si="184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 s="10">
        <f t="shared" si="180"/>
        <v>21.25</v>
      </c>
      <c r="Q2324" s="11" t="s">
        <v>8334</v>
      </c>
      <c r="R2324" s="11" t="s">
        <v>8350</v>
      </c>
      <c r="S2324" s="15">
        <f t="shared" si="181"/>
        <v>42804.895474537043</v>
      </c>
      <c r="T2324" s="15">
        <f t="shared" si="182"/>
        <v>42834.853807870371</v>
      </c>
      <c r="U2324">
        <f t="shared" si="183"/>
        <v>29.958333333328483</v>
      </c>
      <c r="V2324">
        <f t="shared" si="184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 s="10">
        <f t="shared" si="180"/>
        <v>30</v>
      </c>
      <c r="Q2325" s="11" t="s">
        <v>8334</v>
      </c>
      <c r="R2325" s="11" t="s">
        <v>8350</v>
      </c>
      <c r="S2325" s="15">
        <f t="shared" si="181"/>
        <v>42807.755173611105</v>
      </c>
      <c r="T2325" s="15">
        <f t="shared" si="182"/>
        <v>42814.755173611105</v>
      </c>
      <c r="U2325">
        <f t="shared" si="183"/>
        <v>7</v>
      </c>
      <c r="V2325">
        <f t="shared" si="184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 s="10">
        <f t="shared" si="180"/>
        <v>25.49</v>
      </c>
      <c r="Q2326" s="11" t="s">
        <v>8334</v>
      </c>
      <c r="R2326" s="11" t="s">
        <v>8350</v>
      </c>
      <c r="S2326" s="15">
        <f t="shared" si="181"/>
        <v>42790.885243055556</v>
      </c>
      <c r="T2326" s="15">
        <f t="shared" si="182"/>
        <v>42820.843576388885</v>
      </c>
      <c r="U2326">
        <f t="shared" si="183"/>
        <v>29.958333333328483</v>
      </c>
      <c r="V2326">
        <f t="shared" si="184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 s="10">
        <f t="shared" si="180"/>
        <v>11.43</v>
      </c>
      <c r="Q2327" s="11" t="s">
        <v>8334</v>
      </c>
      <c r="R2327" s="11" t="s">
        <v>8350</v>
      </c>
      <c r="S2327" s="15">
        <f t="shared" si="181"/>
        <v>42794.022349537037</v>
      </c>
      <c r="T2327" s="15">
        <f t="shared" si="182"/>
        <v>42823.980682870373</v>
      </c>
      <c r="U2327">
        <f t="shared" si="183"/>
        <v>29.958333333335759</v>
      </c>
      <c r="V2327">
        <f t="shared" si="184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 s="10">
        <f t="shared" si="180"/>
        <v>108</v>
      </c>
      <c r="Q2328" s="11" t="s">
        <v>8334</v>
      </c>
      <c r="R2328" s="11" t="s">
        <v>8350</v>
      </c>
      <c r="S2328" s="15">
        <f t="shared" si="181"/>
        <v>42804.034120370372</v>
      </c>
      <c r="T2328" s="15">
        <f t="shared" si="182"/>
        <v>42855.708333333328</v>
      </c>
      <c r="U2328">
        <f t="shared" si="183"/>
        <v>51.674212962956517</v>
      </c>
      <c r="V2328">
        <f t="shared" si="184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 s="10">
        <f t="shared" si="180"/>
        <v>54.88</v>
      </c>
      <c r="Q2329" s="11" t="s">
        <v>8334</v>
      </c>
      <c r="R2329" s="11" t="s">
        <v>8350</v>
      </c>
      <c r="S2329" s="15">
        <f t="shared" si="181"/>
        <v>41842.917129629634</v>
      </c>
      <c r="T2329" s="15">
        <f t="shared" si="182"/>
        <v>41877.917129629634</v>
      </c>
      <c r="U2329">
        <f t="shared" si="183"/>
        <v>35</v>
      </c>
      <c r="V2329">
        <f t="shared" si="184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 s="10">
        <f t="shared" si="180"/>
        <v>47.38</v>
      </c>
      <c r="Q2330" s="11" t="s">
        <v>8334</v>
      </c>
      <c r="R2330" s="11" t="s">
        <v>8350</v>
      </c>
      <c r="S2330" s="15">
        <f t="shared" si="181"/>
        <v>42139.781678240746</v>
      </c>
      <c r="T2330" s="15">
        <f t="shared" si="182"/>
        <v>42169.781678240746</v>
      </c>
      <c r="U2330">
        <f t="shared" si="183"/>
        <v>30</v>
      </c>
      <c r="V2330">
        <f t="shared" si="184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 s="10">
        <f t="shared" si="180"/>
        <v>211.84</v>
      </c>
      <c r="Q2331" s="11" t="s">
        <v>8334</v>
      </c>
      <c r="R2331" s="11" t="s">
        <v>8350</v>
      </c>
      <c r="S2331" s="15">
        <f t="shared" si="181"/>
        <v>41807.624374999999</v>
      </c>
      <c r="T2331" s="15">
        <f t="shared" si="182"/>
        <v>41837.624374999999</v>
      </c>
      <c r="U2331">
        <f t="shared" si="183"/>
        <v>30</v>
      </c>
      <c r="V2331">
        <f t="shared" si="184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 s="10">
        <f t="shared" si="180"/>
        <v>219.93</v>
      </c>
      <c r="Q2332" s="11" t="s">
        <v>8334</v>
      </c>
      <c r="R2332" s="11" t="s">
        <v>8350</v>
      </c>
      <c r="S2332" s="15">
        <f t="shared" si="181"/>
        <v>42332.89980324074</v>
      </c>
      <c r="T2332" s="15">
        <f t="shared" si="182"/>
        <v>42363</v>
      </c>
      <c r="U2332">
        <f t="shared" si="183"/>
        <v>30.100196759260143</v>
      </c>
      <c r="V2332">
        <f t="shared" si="184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 s="10">
        <f t="shared" si="180"/>
        <v>40.799999999999997</v>
      </c>
      <c r="Q2333" s="11" t="s">
        <v>8334</v>
      </c>
      <c r="R2333" s="11" t="s">
        <v>8350</v>
      </c>
      <c r="S2333" s="15">
        <f t="shared" si="181"/>
        <v>41839.005671296298</v>
      </c>
      <c r="T2333" s="15">
        <f t="shared" si="182"/>
        <v>41869.005671296298</v>
      </c>
      <c r="U2333">
        <f t="shared" si="183"/>
        <v>30</v>
      </c>
      <c r="V2333">
        <f t="shared" si="184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 s="10">
        <f t="shared" si="180"/>
        <v>75.5</v>
      </c>
      <c r="Q2334" s="11" t="s">
        <v>8334</v>
      </c>
      <c r="R2334" s="11" t="s">
        <v>8350</v>
      </c>
      <c r="S2334" s="15">
        <f t="shared" si="181"/>
        <v>42011.628136574072</v>
      </c>
      <c r="T2334" s="15">
        <f t="shared" si="182"/>
        <v>42041.628136574072</v>
      </c>
      <c r="U2334">
        <f t="shared" si="183"/>
        <v>30</v>
      </c>
      <c r="V2334">
        <f t="shared" si="184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 s="10">
        <f t="shared" si="180"/>
        <v>13.54</v>
      </c>
      <c r="Q2335" s="11" t="s">
        <v>8334</v>
      </c>
      <c r="R2335" s="11" t="s">
        <v>8350</v>
      </c>
      <c r="S2335" s="15">
        <f t="shared" si="181"/>
        <v>41767.650347222225</v>
      </c>
      <c r="T2335" s="15">
        <f t="shared" si="182"/>
        <v>41788.743055555555</v>
      </c>
      <c r="U2335">
        <f t="shared" si="183"/>
        <v>21.092708333329938</v>
      </c>
      <c r="V2335">
        <f t="shared" si="184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 s="10">
        <f t="shared" si="180"/>
        <v>60.87</v>
      </c>
      <c r="Q2336" s="11" t="s">
        <v>8334</v>
      </c>
      <c r="R2336" s="11" t="s">
        <v>8350</v>
      </c>
      <c r="S2336" s="15">
        <f t="shared" si="181"/>
        <v>41918.670115740737</v>
      </c>
      <c r="T2336" s="15">
        <f t="shared" si="182"/>
        <v>41948.731944444444</v>
      </c>
      <c r="U2336">
        <f t="shared" si="183"/>
        <v>30.061828703706851</v>
      </c>
      <c r="V2336">
        <f t="shared" si="184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 s="10">
        <f t="shared" si="180"/>
        <v>115.69</v>
      </c>
      <c r="Q2337" s="11" t="s">
        <v>8334</v>
      </c>
      <c r="R2337" s="11" t="s">
        <v>8350</v>
      </c>
      <c r="S2337" s="15">
        <f t="shared" si="181"/>
        <v>41771.572256944448</v>
      </c>
      <c r="T2337" s="15">
        <f t="shared" si="182"/>
        <v>41801.572256944448</v>
      </c>
      <c r="U2337">
        <f t="shared" si="183"/>
        <v>30</v>
      </c>
      <c r="V2337">
        <f t="shared" si="184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 s="10">
        <f t="shared" si="180"/>
        <v>48.1</v>
      </c>
      <c r="Q2338" s="11" t="s">
        <v>8334</v>
      </c>
      <c r="R2338" s="11" t="s">
        <v>8350</v>
      </c>
      <c r="S2338" s="15">
        <f t="shared" si="181"/>
        <v>41666.924710648149</v>
      </c>
      <c r="T2338" s="15">
        <f t="shared" si="182"/>
        <v>41706.924710648149</v>
      </c>
      <c r="U2338">
        <f t="shared" si="183"/>
        <v>40</v>
      </c>
      <c r="V2338">
        <f t="shared" si="184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 s="10">
        <f t="shared" si="180"/>
        <v>74.180000000000007</v>
      </c>
      <c r="Q2339" s="11" t="s">
        <v>8334</v>
      </c>
      <c r="R2339" s="11" t="s">
        <v>8350</v>
      </c>
      <c r="S2339" s="15">
        <f t="shared" si="181"/>
        <v>41786.640543981484</v>
      </c>
      <c r="T2339" s="15">
        <f t="shared" si="182"/>
        <v>41816.640543981484</v>
      </c>
      <c r="U2339">
        <f t="shared" si="183"/>
        <v>30</v>
      </c>
      <c r="V2339">
        <f t="shared" si="184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 s="10">
        <f t="shared" si="180"/>
        <v>123.35</v>
      </c>
      <c r="Q2340" s="11" t="s">
        <v>8334</v>
      </c>
      <c r="R2340" s="11" t="s">
        <v>8350</v>
      </c>
      <c r="S2340" s="15">
        <f t="shared" si="181"/>
        <v>41789.896805555552</v>
      </c>
      <c r="T2340" s="15">
        <f t="shared" si="182"/>
        <v>41819.896805555552</v>
      </c>
      <c r="U2340">
        <f t="shared" si="183"/>
        <v>30</v>
      </c>
      <c r="V2340">
        <f t="shared" si="184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 s="10">
        <f t="shared" si="180"/>
        <v>66.62</v>
      </c>
      <c r="Q2341" s="11" t="s">
        <v>8334</v>
      </c>
      <c r="R2341" s="11" t="s">
        <v>8350</v>
      </c>
      <c r="S2341" s="15">
        <f t="shared" si="181"/>
        <v>42692.79987268518</v>
      </c>
      <c r="T2341" s="15">
        <f t="shared" si="182"/>
        <v>42723.332638888889</v>
      </c>
      <c r="U2341">
        <f t="shared" si="183"/>
        <v>30.532766203708888</v>
      </c>
      <c r="V2341">
        <f t="shared" si="184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 s="10">
        <f t="shared" si="180"/>
        <v>104.99</v>
      </c>
      <c r="Q2342" s="11" t="s">
        <v>8334</v>
      </c>
      <c r="R2342" s="11" t="s">
        <v>8350</v>
      </c>
      <c r="S2342" s="15">
        <f t="shared" si="181"/>
        <v>42643.642800925925</v>
      </c>
      <c r="T2342" s="15">
        <f t="shared" si="182"/>
        <v>42673.642800925925</v>
      </c>
      <c r="U2342">
        <f t="shared" si="183"/>
        <v>30</v>
      </c>
      <c r="V2342">
        <f t="shared" si="184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 s="10">
        <f t="shared" si="180"/>
        <v>0</v>
      </c>
      <c r="Q2343" s="11" t="s">
        <v>8317</v>
      </c>
      <c r="R2343" s="11" t="s">
        <v>8318</v>
      </c>
      <c r="S2343" s="15">
        <f t="shared" si="181"/>
        <v>42167.813703703709</v>
      </c>
      <c r="T2343" s="15">
        <f t="shared" si="182"/>
        <v>42197.813703703709</v>
      </c>
      <c r="U2343">
        <f t="shared" si="183"/>
        <v>30</v>
      </c>
      <c r="V2343">
        <f t="shared" si="184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 s="10">
        <f t="shared" si="180"/>
        <v>0</v>
      </c>
      <c r="Q2344" s="11" t="s">
        <v>8317</v>
      </c>
      <c r="R2344" s="11" t="s">
        <v>8318</v>
      </c>
      <c r="S2344" s="15">
        <f t="shared" si="181"/>
        <v>41897.702199074076</v>
      </c>
      <c r="T2344" s="15">
        <f t="shared" si="182"/>
        <v>41918.208333333336</v>
      </c>
      <c r="U2344">
        <f t="shared" si="183"/>
        <v>20.506134259259852</v>
      </c>
      <c r="V2344">
        <f t="shared" si="184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 s="10">
        <f t="shared" si="180"/>
        <v>300</v>
      </c>
      <c r="Q2345" s="11" t="s">
        <v>8317</v>
      </c>
      <c r="R2345" s="11" t="s">
        <v>8318</v>
      </c>
      <c r="S2345" s="15">
        <f t="shared" si="181"/>
        <v>42327.825289351851</v>
      </c>
      <c r="T2345" s="15">
        <f t="shared" si="182"/>
        <v>42377.82430555555</v>
      </c>
      <c r="U2345">
        <f t="shared" si="183"/>
        <v>49.999016203699284</v>
      </c>
      <c r="V2345">
        <f t="shared" si="184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 s="10">
        <f t="shared" si="180"/>
        <v>1</v>
      </c>
      <c r="Q2346" s="11" t="s">
        <v>8317</v>
      </c>
      <c r="R2346" s="11" t="s">
        <v>8318</v>
      </c>
      <c r="S2346" s="15">
        <f t="shared" si="181"/>
        <v>42515.727650462963</v>
      </c>
      <c r="T2346" s="15">
        <f t="shared" si="182"/>
        <v>42545.727650462963</v>
      </c>
      <c r="U2346">
        <f t="shared" si="183"/>
        <v>30</v>
      </c>
      <c r="V2346">
        <f t="shared" si="184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 s="10">
        <f t="shared" si="180"/>
        <v>0</v>
      </c>
      <c r="Q2347" s="11" t="s">
        <v>8317</v>
      </c>
      <c r="R2347" s="11" t="s">
        <v>8318</v>
      </c>
      <c r="S2347" s="15">
        <f t="shared" si="181"/>
        <v>42060.001805555556</v>
      </c>
      <c r="T2347" s="15">
        <f t="shared" si="182"/>
        <v>42094.985416666663</v>
      </c>
      <c r="U2347">
        <f t="shared" si="183"/>
        <v>34.983611111107166</v>
      </c>
      <c r="V2347">
        <f t="shared" si="184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 s="10">
        <f t="shared" si="180"/>
        <v>13</v>
      </c>
      <c r="Q2348" s="11" t="s">
        <v>8317</v>
      </c>
      <c r="R2348" s="11" t="s">
        <v>8318</v>
      </c>
      <c r="S2348" s="15">
        <f t="shared" si="181"/>
        <v>42615.79896990741</v>
      </c>
      <c r="T2348" s="15">
        <f t="shared" si="182"/>
        <v>42660.79896990741</v>
      </c>
      <c r="U2348">
        <f t="shared" si="183"/>
        <v>45</v>
      </c>
      <c r="V2348">
        <f t="shared" si="184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 s="10">
        <f t="shared" si="180"/>
        <v>15</v>
      </c>
      <c r="Q2349" s="11" t="s">
        <v>8317</v>
      </c>
      <c r="R2349" s="11" t="s">
        <v>8318</v>
      </c>
      <c r="S2349" s="15">
        <f t="shared" si="181"/>
        <v>42577.607361111113</v>
      </c>
      <c r="T2349" s="15">
        <f t="shared" si="182"/>
        <v>42607.607361111113</v>
      </c>
      <c r="U2349">
        <f t="shared" si="183"/>
        <v>30</v>
      </c>
      <c r="V2349">
        <f t="shared" si="184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 s="10">
        <f t="shared" si="180"/>
        <v>54</v>
      </c>
      <c r="Q2350" s="11" t="s">
        <v>8317</v>
      </c>
      <c r="R2350" s="11" t="s">
        <v>8318</v>
      </c>
      <c r="S2350" s="15">
        <f t="shared" si="181"/>
        <v>42360.932152777779</v>
      </c>
      <c r="T2350" s="15">
        <f t="shared" si="182"/>
        <v>42420.932152777779</v>
      </c>
      <c r="U2350">
        <f t="shared" si="183"/>
        <v>60</v>
      </c>
      <c r="V2350">
        <f t="shared" si="184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 s="10">
        <f t="shared" si="180"/>
        <v>0</v>
      </c>
      <c r="Q2351" s="11" t="s">
        <v>8317</v>
      </c>
      <c r="R2351" s="11" t="s">
        <v>8318</v>
      </c>
      <c r="S2351" s="15">
        <f t="shared" si="181"/>
        <v>42198.775787037041</v>
      </c>
      <c r="T2351" s="15">
        <f t="shared" si="182"/>
        <v>42227.775787037041</v>
      </c>
      <c r="U2351">
        <f t="shared" si="183"/>
        <v>29</v>
      </c>
      <c r="V2351">
        <f t="shared" si="184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 s="10">
        <f t="shared" si="180"/>
        <v>0</v>
      </c>
      <c r="Q2352" s="11" t="s">
        <v>8317</v>
      </c>
      <c r="R2352" s="11" t="s">
        <v>8318</v>
      </c>
      <c r="S2352" s="15">
        <f t="shared" si="181"/>
        <v>42708.842245370368</v>
      </c>
      <c r="T2352" s="15">
        <f t="shared" si="182"/>
        <v>42738.842245370368</v>
      </c>
      <c r="U2352">
        <f t="shared" si="183"/>
        <v>30</v>
      </c>
      <c r="V2352">
        <f t="shared" si="184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 s="10">
        <f t="shared" si="180"/>
        <v>15.43</v>
      </c>
      <c r="Q2353" s="11" t="s">
        <v>8317</v>
      </c>
      <c r="R2353" s="11" t="s">
        <v>8318</v>
      </c>
      <c r="S2353" s="15">
        <f t="shared" si="181"/>
        <v>42094.101145833338</v>
      </c>
      <c r="T2353" s="15">
        <f t="shared" si="182"/>
        <v>42124.101145833338</v>
      </c>
      <c r="U2353">
        <f t="shared" si="183"/>
        <v>30</v>
      </c>
      <c r="V2353">
        <f t="shared" si="184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 s="10">
        <f t="shared" si="180"/>
        <v>0</v>
      </c>
      <c r="Q2354" s="11" t="s">
        <v>8317</v>
      </c>
      <c r="R2354" s="11" t="s">
        <v>8318</v>
      </c>
      <c r="S2354" s="15">
        <f t="shared" si="181"/>
        <v>42101.633703703701</v>
      </c>
      <c r="T2354" s="15">
        <f t="shared" si="182"/>
        <v>42161.633703703701</v>
      </c>
      <c r="U2354">
        <f t="shared" si="183"/>
        <v>60</v>
      </c>
      <c r="V2354">
        <f t="shared" si="184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 s="10">
        <f t="shared" si="180"/>
        <v>0</v>
      </c>
      <c r="Q2355" s="11" t="s">
        <v>8317</v>
      </c>
      <c r="R2355" s="11" t="s">
        <v>8318</v>
      </c>
      <c r="S2355" s="15">
        <f t="shared" si="181"/>
        <v>42103.676180555558</v>
      </c>
      <c r="T2355" s="15">
        <f t="shared" si="182"/>
        <v>42115.676180555558</v>
      </c>
      <c r="U2355">
        <f t="shared" si="183"/>
        <v>12</v>
      </c>
      <c r="V2355">
        <f t="shared" si="184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 s="10">
        <f t="shared" si="180"/>
        <v>25</v>
      </c>
      <c r="Q2356" s="11" t="s">
        <v>8317</v>
      </c>
      <c r="R2356" s="11" t="s">
        <v>8318</v>
      </c>
      <c r="S2356" s="15">
        <f t="shared" si="181"/>
        <v>41954.722916666666</v>
      </c>
      <c r="T2356" s="15">
        <f t="shared" si="182"/>
        <v>42014.722916666666</v>
      </c>
      <c r="U2356">
        <f t="shared" si="183"/>
        <v>60</v>
      </c>
      <c r="V2356">
        <f t="shared" si="184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 s="10">
        <f t="shared" si="180"/>
        <v>27.5</v>
      </c>
      <c r="Q2357" s="11" t="s">
        <v>8317</v>
      </c>
      <c r="R2357" s="11" t="s">
        <v>8318</v>
      </c>
      <c r="S2357" s="15">
        <f t="shared" si="181"/>
        <v>42096.918240740735</v>
      </c>
      <c r="T2357" s="15">
        <f t="shared" si="182"/>
        <v>42126.918240740735</v>
      </c>
      <c r="U2357">
        <f t="shared" si="183"/>
        <v>30</v>
      </c>
      <c r="V2357">
        <f t="shared" si="184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 s="10">
        <f t="shared" si="180"/>
        <v>0</v>
      </c>
      <c r="Q2358" s="11" t="s">
        <v>8317</v>
      </c>
      <c r="R2358" s="11" t="s">
        <v>8318</v>
      </c>
      <c r="S2358" s="15">
        <f t="shared" si="181"/>
        <v>42130.78361111111</v>
      </c>
      <c r="T2358" s="15">
        <f t="shared" si="182"/>
        <v>42160.78361111111</v>
      </c>
      <c r="U2358">
        <f t="shared" si="183"/>
        <v>30</v>
      </c>
      <c r="V2358">
        <f t="shared" si="184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 s="10">
        <f t="shared" si="180"/>
        <v>0</v>
      </c>
      <c r="Q2359" s="11" t="s">
        <v>8317</v>
      </c>
      <c r="R2359" s="11" t="s">
        <v>8318</v>
      </c>
      <c r="S2359" s="15">
        <f t="shared" si="181"/>
        <v>42264.620115740734</v>
      </c>
      <c r="T2359" s="15">
        <f t="shared" si="182"/>
        <v>42294.620115740734</v>
      </c>
      <c r="U2359">
        <f t="shared" si="183"/>
        <v>30</v>
      </c>
      <c r="V2359">
        <f t="shared" si="184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 s="10">
        <f t="shared" si="180"/>
        <v>0</v>
      </c>
      <c r="Q2360" s="11" t="s">
        <v>8317</v>
      </c>
      <c r="R2360" s="11" t="s">
        <v>8318</v>
      </c>
      <c r="S2360" s="15">
        <f t="shared" si="181"/>
        <v>41978.930972222224</v>
      </c>
      <c r="T2360" s="15">
        <f t="shared" si="182"/>
        <v>42035.027083333334</v>
      </c>
      <c r="U2360">
        <f t="shared" si="183"/>
        <v>56.096111111110076</v>
      </c>
      <c r="V2360">
        <f t="shared" si="184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 s="10">
        <f t="shared" si="180"/>
        <v>367</v>
      </c>
      <c r="Q2361" s="11" t="s">
        <v>8317</v>
      </c>
      <c r="R2361" s="11" t="s">
        <v>8318</v>
      </c>
      <c r="S2361" s="15">
        <f t="shared" si="181"/>
        <v>42159.649583333332</v>
      </c>
      <c r="T2361" s="15">
        <f t="shared" si="182"/>
        <v>42219.649583333332</v>
      </c>
      <c r="U2361">
        <f t="shared" si="183"/>
        <v>60</v>
      </c>
      <c r="V2361">
        <f t="shared" si="184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 s="10">
        <f t="shared" si="180"/>
        <v>2</v>
      </c>
      <c r="Q2362" s="11" t="s">
        <v>8317</v>
      </c>
      <c r="R2362" s="11" t="s">
        <v>8318</v>
      </c>
      <c r="S2362" s="15">
        <f t="shared" si="181"/>
        <v>42377.70694444445</v>
      </c>
      <c r="T2362" s="15">
        <f t="shared" si="182"/>
        <v>42407.70694444445</v>
      </c>
      <c r="U2362">
        <f t="shared" si="183"/>
        <v>30</v>
      </c>
      <c r="V2362">
        <f t="shared" si="184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 s="10">
        <f t="shared" si="180"/>
        <v>0</v>
      </c>
      <c r="Q2363" s="11" t="s">
        <v>8317</v>
      </c>
      <c r="R2363" s="11" t="s">
        <v>8318</v>
      </c>
      <c r="S2363" s="15">
        <f t="shared" si="181"/>
        <v>42466.858888888892</v>
      </c>
      <c r="T2363" s="15">
        <f t="shared" si="182"/>
        <v>42490.916666666672</v>
      </c>
      <c r="U2363">
        <f t="shared" si="183"/>
        <v>24.057777777779847</v>
      </c>
      <c r="V2363">
        <f t="shared" si="184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 s="10">
        <f t="shared" si="180"/>
        <v>60</v>
      </c>
      <c r="Q2364" s="11" t="s">
        <v>8317</v>
      </c>
      <c r="R2364" s="11" t="s">
        <v>8318</v>
      </c>
      <c r="S2364" s="15">
        <f t="shared" si="181"/>
        <v>41954.688310185185</v>
      </c>
      <c r="T2364" s="15">
        <f t="shared" si="182"/>
        <v>41984.688310185185</v>
      </c>
      <c r="U2364">
        <f t="shared" si="183"/>
        <v>30</v>
      </c>
      <c r="V2364">
        <f t="shared" si="184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 s="10">
        <f t="shared" si="180"/>
        <v>0</v>
      </c>
      <c r="Q2365" s="11" t="s">
        <v>8317</v>
      </c>
      <c r="R2365" s="11" t="s">
        <v>8318</v>
      </c>
      <c r="S2365" s="15">
        <f t="shared" si="181"/>
        <v>42322.011574074073</v>
      </c>
      <c r="T2365" s="15">
        <f t="shared" si="182"/>
        <v>42367.011574074073</v>
      </c>
      <c r="U2365">
        <f t="shared" si="183"/>
        <v>45</v>
      </c>
      <c r="V2365">
        <f t="shared" si="184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 s="10">
        <f t="shared" si="180"/>
        <v>0</v>
      </c>
      <c r="Q2366" s="11" t="s">
        <v>8317</v>
      </c>
      <c r="R2366" s="11" t="s">
        <v>8318</v>
      </c>
      <c r="S2366" s="15">
        <f t="shared" si="181"/>
        <v>42248.934675925921</v>
      </c>
      <c r="T2366" s="15">
        <f t="shared" si="182"/>
        <v>42303.934675925921</v>
      </c>
      <c r="U2366">
        <f t="shared" si="183"/>
        <v>55</v>
      </c>
      <c r="V2366">
        <f t="shared" si="184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 s="10">
        <f t="shared" si="180"/>
        <v>0</v>
      </c>
      <c r="Q2367" s="11" t="s">
        <v>8317</v>
      </c>
      <c r="R2367" s="11" t="s">
        <v>8318</v>
      </c>
      <c r="S2367" s="15">
        <f t="shared" si="181"/>
        <v>42346.736400462964</v>
      </c>
      <c r="T2367" s="15">
        <f t="shared" si="182"/>
        <v>42386.958333333328</v>
      </c>
      <c r="U2367">
        <f t="shared" si="183"/>
        <v>40.221932870364981</v>
      </c>
      <c r="V2367">
        <f t="shared" si="184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 s="10">
        <f t="shared" si="180"/>
        <v>97.41</v>
      </c>
      <c r="Q2368" s="11" t="s">
        <v>8317</v>
      </c>
      <c r="R2368" s="11" t="s">
        <v>8318</v>
      </c>
      <c r="S2368" s="15">
        <f t="shared" si="181"/>
        <v>42268.531631944439</v>
      </c>
      <c r="T2368" s="15">
        <f t="shared" si="182"/>
        <v>42298.531631944439</v>
      </c>
      <c r="U2368">
        <f t="shared" si="183"/>
        <v>30</v>
      </c>
      <c r="V2368">
        <f t="shared" si="184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 s="10">
        <f t="shared" si="180"/>
        <v>47.86</v>
      </c>
      <c r="Q2369" s="11" t="s">
        <v>8317</v>
      </c>
      <c r="R2369" s="11" t="s">
        <v>8318</v>
      </c>
      <c r="S2369" s="15">
        <f t="shared" si="181"/>
        <v>42425.970092592594</v>
      </c>
      <c r="T2369" s="15">
        <f t="shared" si="182"/>
        <v>42485.928425925929</v>
      </c>
      <c r="U2369">
        <f t="shared" si="183"/>
        <v>59.958333333335759</v>
      </c>
      <c r="V2369">
        <f t="shared" si="184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 s="10">
        <f t="shared" si="180"/>
        <v>50</v>
      </c>
      <c r="Q2370" s="11" t="s">
        <v>8317</v>
      </c>
      <c r="R2370" s="11" t="s">
        <v>8318</v>
      </c>
      <c r="S2370" s="15">
        <f t="shared" si="181"/>
        <v>42063.721817129626</v>
      </c>
      <c r="T2370" s="15">
        <f t="shared" si="182"/>
        <v>42108.680150462969</v>
      </c>
      <c r="U2370">
        <f t="shared" si="183"/>
        <v>44.958333333343035</v>
      </c>
      <c r="V2370">
        <f t="shared" si="184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 s="10">
        <f t="shared" ref="P2371:P2434" si="185">IFERROR(ROUND(E2371/L2371,2),0)</f>
        <v>0</v>
      </c>
      <c r="Q2371" s="11" t="s">
        <v>8317</v>
      </c>
      <c r="R2371" s="11" t="s">
        <v>8318</v>
      </c>
      <c r="S2371" s="15">
        <f t="shared" ref="S2371:S2434" si="186">(((J2371/60)/60)/24)+DATE(1970,1,1)</f>
        <v>42380.812627314815</v>
      </c>
      <c r="T2371" s="15">
        <f t="shared" ref="T2371:T2434" si="187">(((I2371/60)/60)/24)+DATE(1970,1,1)</f>
        <v>42410.812627314815</v>
      </c>
      <c r="U2371">
        <f t="shared" ref="U2371:U2434" si="188">T2371-S2371</f>
        <v>30</v>
      </c>
      <c r="V2371">
        <f t="shared" ref="V2371:V2434" si="189">YEAR((((J2371/60)/60)/24)+DATE(1970,1,1))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 s="10">
        <f t="shared" si="185"/>
        <v>20.5</v>
      </c>
      <c r="Q2372" s="11" t="s">
        <v>8317</v>
      </c>
      <c r="R2372" s="11" t="s">
        <v>8318</v>
      </c>
      <c r="S2372" s="15">
        <f t="shared" si="186"/>
        <v>41961.18913194444</v>
      </c>
      <c r="T2372" s="15">
        <f t="shared" si="187"/>
        <v>41991.18913194444</v>
      </c>
      <c r="U2372">
        <f t="shared" si="188"/>
        <v>30</v>
      </c>
      <c r="V2372">
        <f t="shared" si="189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 s="10">
        <f t="shared" si="185"/>
        <v>0</v>
      </c>
      <c r="Q2373" s="11" t="s">
        <v>8317</v>
      </c>
      <c r="R2373" s="11" t="s">
        <v>8318</v>
      </c>
      <c r="S2373" s="15">
        <f t="shared" si="186"/>
        <v>42150.777731481481</v>
      </c>
      <c r="T2373" s="15">
        <f t="shared" si="187"/>
        <v>42180.777731481481</v>
      </c>
      <c r="U2373">
        <f t="shared" si="188"/>
        <v>30</v>
      </c>
      <c r="V2373">
        <f t="shared" si="189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 s="10">
        <f t="shared" si="185"/>
        <v>30</v>
      </c>
      <c r="Q2374" s="11" t="s">
        <v>8317</v>
      </c>
      <c r="R2374" s="11" t="s">
        <v>8318</v>
      </c>
      <c r="S2374" s="15">
        <f t="shared" si="186"/>
        <v>42088.069108796291</v>
      </c>
      <c r="T2374" s="15">
        <f t="shared" si="187"/>
        <v>42118.069108796291</v>
      </c>
      <c r="U2374">
        <f t="shared" si="188"/>
        <v>30</v>
      </c>
      <c r="V2374">
        <f t="shared" si="189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 s="10">
        <f t="shared" si="185"/>
        <v>50</v>
      </c>
      <c r="Q2375" s="11" t="s">
        <v>8317</v>
      </c>
      <c r="R2375" s="11" t="s">
        <v>8318</v>
      </c>
      <c r="S2375" s="15">
        <f t="shared" si="186"/>
        <v>42215.662314814821</v>
      </c>
      <c r="T2375" s="15">
        <f t="shared" si="187"/>
        <v>42245.662314814821</v>
      </c>
      <c r="U2375">
        <f t="shared" si="188"/>
        <v>30</v>
      </c>
      <c r="V2375">
        <f t="shared" si="189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 s="10">
        <f t="shared" si="185"/>
        <v>10</v>
      </c>
      <c r="Q2376" s="11" t="s">
        <v>8317</v>
      </c>
      <c r="R2376" s="11" t="s">
        <v>8318</v>
      </c>
      <c r="S2376" s="15">
        <f t="shared" si="186"/>
        <v>42017.843287037031</v>
      </c>
      <c r="T2376" s="15">
        <f t="shared" si="187"/>
        <v>42047.843287037031</v>
      </c>
      <c r="U2376">
        <f t="shared" si="188"/>
        <v>30</v>
      </c>
      <c r="V2376">
        <f t="shared" si="189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 s="10">
        <f t="shared" si="185"/>
        <v>0</v>
      </c>
      <c r="Q2377" s="11" t="s">
        <v>8317</v>
      </c>
      <c r="R2377" s="11" t="s">
        <v>8318</v>
      </c>
      <c r="S2377" s="15">
        <f t="shared" si="186"/>
        <v>42592.836076388892</v>
      </c>
      <c r="T2377" s="15">
        <f t="shared" si="187"/>
        <v>42622.836076388892</v>
      </c>
      <c r="U2377">
        <f t="shared" si="188"/>
        <v>30</v>
      </c>
      <c r="V2377">
        <f t="shared" si="189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 s="10">
        <f t="shared" si="185"/>
        <v>81.58</v>
      </c>
      <c r="Q2378" s="11" t="s">
        <v>8317</v>
      </c>
      <c r="R2378" s="11" t="s">
        <v>8318</v>
      </c>
      <c r="S2378" s="15">
        <f t="shared" si="186"/>
        <v>42318.925532407404</v>
      </c>
      <c r="T2378" s="15">
        <f t="shared" si="187"/>
        <v>42348.925532407404</v>
      </c>
      <c r="U2378">
        <f t="shared" si="188"/>
        <v>30</v>
      </c>
      <c r="V2378">
        <f t="shared" si="189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 s="10">
        <f t="shared" si="185"/>
        <v>0</v>
      </c>
      <c r="Q2379" s="11" t="s">
        <v>8317</v>
      </c>
      <c r="R2379" s="11" t="s">
        <v>8318</v>
      </c>
      <c r="S2379" s="15">
        <f t="shared" si="186"/>
        <v>42669.870173611111</v>
      </c>
      <c r="T2379" s="15">
        <f t="shared" si="187"/>
        <v>42699.911840277782</v>
      </c>
      <c r="U2379">
        <f t="shared" si="188"/>
        <v>30.041666666671517</v>
      </c>
      <c r="V2379">
        <f t="shared" si="189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 s="10">
        <f t="shared" si="185"/>
        <v>0</v>
      </c>
      <c r="Q2380" s="11" t="s">
        <v>8317</v>
      </c>
      <c r="R2380" s="11" t="s">
        <v>8318</v>
      </c>
      <c r="S2380" s="15">
        <f t="shared" si="186"/>
        <v>42213.013078703705</v>
      </c>
      <c r="T2380" s="15">
        <f t="shared" si="187"/>
        <v>42242.013078703705</v>
      </c>
      <c r="U2380">
        <f t="shared" si="188"/>
        <v>29</v>
      </c>
      <c r="V2380">
        <f t="shared" si="189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 s="10">
        <f t="shared" si="185"/>
        <v>0</v>
      </c>
      <c r="Q2381" s="11" t="s">
        <v>8317</v>
      </c>
      <c r="R2381" s="11" t="s">
        <v>8318</v>
      </c>
      <c r="S2381" s="15">
        <f t="shared" si="186"/>
        <v>42237.016388888893</v>
      </c>
      <c r="T2381" s="15">
        <f t="shared" si="187"/>
        <v>42282.016388888893</v>
      </c>
      <c r="U2381">
        <f t="shared" si="188"/>
        <v>45</v>
      </c>
      <c r="V2381">
        <f t="shared" si="189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 s="10">
        <f t="shared" si="185"/>
        <v>18.329999999999998</v>
      </c>
      <c r="Q2382" s="11" t="s">
        <v>8317</v>
      </c>
      <c r="R2382" s="11" t="s">
        <v>8318</v>
      </c>
      <c r="S2382" s="15">
        <f t="shared" si="186"/>
        <v>42248.793310185181</v>
      </c>
      <c r="T2382" s="15">
        <f t="shared" si="187"/>
        <v>42278.793310185181</v>
      </c>
      <c r="U2382">
        <f t="shared" si="188"/>
        <v>30</v>
      </c>
      <c r="V2382">
        <f t="shared" si="189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 s="10">
        <f t="shared" si="185"/>
        <v>224.43</v>
      </c>
      <c r="Q2383" s="11" t="s">
        <v>8317</v>
      </c>
      <c r="R2383" s="11" t="s">
        <v>8318</v>
      </c>
      <c r="S2383" s="15">
        <f t="shared" si="186"/>
        <v>42074.935740740737</v>
      </c>
      <c r="T2383" s="15">
        <f t="shared" si="187"/>
        <v>42104.935740740737</v>
      </c>
      <c r="U2383">
        <f t="shared" si="188"/>
        <v>30</v>
      </c>
      <c r="V2383">
        <f t="shared" si="189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 s="10">
        <f t="shared" si="185"/>
        <v>37.5</v>
      </c>
      <c r="Q2384" s="11" t="s">
        <v>8317</v>
      </c>
      <c r="R2384" s="11" t="s">
        <v>8318</v>
      </c>
      <c r="S2384" s="15">
        <f t="shared" si="186"/>
        <v>42195.187534722223</v>
      </c>
      <c r="T2384" s="15">
        <f t="shared" si="187"/>
        <v>42220.187534722223</v>
      </c>
      <c r="U2384">
        <f t="shared" si="188"/>
        <v>25</v>
      </c>
      <c r="V2384">
        <f t="shared" si="189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 s="10">
        <f t="shared" si="185"/>
        <v>145</v>
      </c>
      <c r="Q2385" s="11" t="s">
        <v>8317</v>
      </c>
      <c r="R2385" s="11" t="s">
        <v>8318</v>
      </c>
      <c r="S2385" s="15">
        <f t="shared" si="186"/>
        <v>42027.056793981479</v>
      </c>
      <c r="T2385" s="15">
        <f t="shared" si="187"/>
        <v>42057.056793981479</v>
      </c>
      <c r="U2385">
        <f t="shared" si="188"/>
        <v>30</v>
      </c>
      <c r="V2385">
        <f t="shared" si="189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 s="10">
        <f t="shared" si="185"/>
        <v>1</v>
      </c>
      <c r="Q2386" s="11" t="s">
        <v>8317</v>
      </c>
      <c r="R2386" s="11" t="s">
        <v>8318</v>
      </c>
      <c r="S2386" s="15">
        <f t="shared" si="186"/>
        <v>41927.067627314813</v>
      </c>
      <c r="T2386" s="15">
        <f t="shared" si="187"/>
        <v>41957.109293981484</v>
      </c>
      <c r="U2386">
        <f t="shared" si="188"/>
        <v>30.041666666671517</v>
      </c>
      <c r="V2386">
        <f t="shared" si="189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 s="10">
        <f t="shared" si="185"/>
        <v>112.57</v>
      </c>
      <c r="Q2387" s="11" t="s">
        <v>8317</v>
      </c>
      <c r="R2387" s="11" t="s">
        <v>8318</v>
      </c>
      <c r="S2387" s="15">
        <f t="shared" si="186"/>
        <v>42191.70175925926</v>
      </c>
      <c r="T2387" s="15">
        <f t="shared" si="187"/>
        <v>42221.70175925926</v>
      </c>
      <c r="U2387">
        <f t="shared" si="188"/>
        <v>30</v>
      </c>
      <c r="V2387">
        <f t="shared" si="189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 s="10">
        <f t="shared" si="185"/>
        <v>0</v>
      </c>
      <c r="Q2388" s="11" t="s">
        <v>8317</v>
      </c>
      <c r="R2388" s="11" t="s">
        <v>8318</v>
      </c>
      <c r="S2388" s="15">
        <f t="shared" si="186"/>
        <v>41954.838240740741</v>
      </c>
      <c r="T2388" s="15">
        <f t="shared" si="187"/>
        <v>42014.838240740741</v>
      </c>
      <c r="U2388">
        <f t="shared" si="188"/>
        <v>60</v>
      </c>
      <c r="V2388">
        <f t="shared" si="189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 s="10">
        <f t="shared" si="185"/>
        <v>342</v>
      </c>
      <c r="Q2389" s="11" t="s">
        <v>8317</v>
      </c>
      <c r="R2389" s="11" t="s">
        <v>8318</v>
      </c>
      <c r="S2389" s="15">
        <f t="shared" si="186"/>
        <v>42528.626620370371</v>
      </c>
      <c r="T2389" s="15">
        <f t="shared" si="187"/>
        <v>42573.626620370371</v>
      </c>
      <c r="U2389">
        <f t="shared" si="188"/>
        <v>45</v>
      </c>
      <c r="V2389">
        <f t="shared" si="189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 s="10">
        <f t="shared" si="185"/>
        <v>57.88</v>
      </c>
      <c r="Q2390" s="11" t="s">
        <v>8317</v>
      </c>
      <c r="R2390" s="11" t="s">
        <v>8318</v>
      </c>
      <c r="S2390" s="15">
        <f t="shared" si="186"/>
        <v>41989.853692129633</v>
      </c>
      <c r="T2390" s="15">
        <f t="shared" si="187"/>
        <v>42019.811805555553</v>
      </c>
      <c r="U2390">
        <f t="shared" si="188"/>
        <v>29.958113425920601</v>
      </c>
      <c r="V2390">
        <f t="shared" si="189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 s="10">
        <f t="shared" si="185"/>
        <v>30</v>
      </c>
      <c r="Q2391" s="11" t="s">
        <v>8317</v>
      </c>
      <c r="R2391" s="11" t="s">
        <v>8318</v>
      </c>
      <c r="S2391" s="15">
        <f t="shared" si="186"/>
        <v>42179.653379629628</v>
      </c>
      <c r="T2391" s="15">
        <f t="shared" si="187"/>
        <v>42210.915972222225</v>
      </c>
      <c r="U2391">
        <f t="shared" si="188"/>
        <v>31.262592592596775</v>
      </c>
      <c r="V2391">
        <f t="shared" si="189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 s="10">
        <f t="shared" si="185"/>
        <v>0</v>
      </c>
      <c r="Q2392" s="11" t="s">
        <v>8317</v>
      </c>
      <c r="R2392" s="11" t="s">
        <v>8318</v>
      </c>
      <c r="S2392" s="15">
        <f t="shared" si="186"/>
        <v>41968.262314814812</v>
      </c>
      <c r="T2392" s="15">
        <f t="shared" si="187"/>
        <v>42008.262314814812</v>
      </c>
      <c r="U2392">
        <f t="shared" si="188"/>
        <v>40</v>
      </c>
      <c r="V2392">
        <f t="shared" si="189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 s="10">
        <f t="shared" si="185"/>
        <v>25</v>
      </c>
      <c r="Q2393" s="11" t="s">
        <v>8317</v>
      </c>
      <c r="R2393" s="11" t="s">
        <v>8318</v>
      </c>
      <c r="S2393" s="15">
        <f t="shared" si="186"/>
        <v>42064.794490740736</v>
      </c>
      <c r="T2393" s="15">
        <f t="shared" si="187"/>
        <v>42094.752824074079</v>
      </c>
      <c r="U2393">
        <f t="shared" si="188"/>
        <v>29.958333333343035</v>
      </c>
      <c r="V2393">
        <f t="shared" si="189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 s="10">
        <f t="shared" si="185"/>
        <v>0</v>
      </c>
      <c r="Q2394" s="11" t="s">
        <v>8317</v>
      </c>
      <c r="R2394" s="11" t="s">
        <v>8318</v>
      </c>
      <c r="S2394" s="15">
        <f t="shared" si="186"/>
        <v>42276.120636574073</v>
      </c>
      <c r="T2394" s="15">
        <f t="shared" si="187"/>
        <v>42306.120636574073</v>
      </c>
      <c r="U2394">
        <f t="shared" si="188"/>
        <v>30</v>
      </c>
      <c r="V2394">
        <f t="shared" si="189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 s="10">
        <f t="shared" si="185"/>
        <v>50</v>
      </c>
      <c r="Q2395" s="11" t="s">
        <v>8317</v>
      </c>
      <c r="R2395" s="11" t="s">
        <v>8318</v>
      </c>
      <c r="S2395" s="15">
        <f t="shared" si="186"/>
        <v>42194.648344907408</v>
      </c>
      <c r="T2395" s="15">
        <f t="shared" si="187"/>
        <v>42224.648344907408</v>
      </c>
      <c r="U2395">
        <f t="shared" si="188"/>
        <v>30</v>
      </c>
      <c r="V2395">
        <f t="shared" si="189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 s="10">
        <f t="shared" si="185"/>
        <v>1.5</v>
      </c>
      <c r="Q2396" s="11" t="s">
        <v>8317</v>
      </c>
      <c r="R2396" s="11" t="s">
        <v>8318</v>
      </c>
      <c r="S2396" s="15">
        <f t="shared" si="186"/>
        <v>42031.362187499995</v>
      </c>
      <c r="T2396" s="15">
        <f t="shared" si="187"/>
        <v>42061.362187499995</v>
      </c>
      <c r="U2396">
        <f t="shared" si="188"/>
        <v>30</v>
      </c>
      <c r="V2396">
        <f t="shared" si="189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 s="10">
        <f t="shared" si="185"/>
        <v>0</v>
      </c>
      <c r="Q2397" s="11" t="s">
        <v>8317</v>
      </c>
      <c r="R2397" s="11" t="s">
        <v>8318</v>
      </c>
      <c r="S2397" s="15">
        <f t="shared" si="186"/>
        <v>42717.121377314819</v>
      </c>
      <c r="T2397" s="15">
        <f t="shared" si="187"/>
        <v>42745.372916666667</v>
      </c>
      <c r="U2397">
        <f t="shared" si="188"/>
        <v>28.251539351847896</v>
      </c>
      <c r="V2397">
        <f t="shared" si="189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 s="10">
        <f t="shared" si="185"/>
        <v>10</v>
      </c>
      <c r="Q2398" s="11" t="s">
        <v>8317</v>
      </c>
      <c r="R2398" s="11" t="s">
        <v>8318</v>
      </c>
      <c r="S2398" s="15">
        <f t="shared" si="186"/>
        <v>42262.849050925928</v>
      </c>
      <c r="T2398" s="15">
        <f t="shared" si="187"/>
        <v>42292.849050925928</v>
      </c>
      <c r="U2398">
        <f t="shared" si="188"/>
        <v>30</v>
      </c>
      <c r="V2398">
        <f t="shared" si="189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 s="10">
        <f t="shared" si="185"/>
        <v>0</v>
      </c>
      <c r="Q2399" s="11" t="s">
        <v>8317</v>
      </c>
      <c r="R2399" s="11" t="s">
        <v>8318</v>
      </c>
      <c r="S2399" s="15">
        <f t="shared" si="186"/>
        <v>41976.88490740741</v>
      </c>
      <c r="T2399" s="15">
        <f t="shared" si="187"/>
        <v>42006.88490740741</v>
      </c>
      <c r="U2399">
        <f t="shared" si="188"/>
        <v>30</v>
      </c>
      <c r="V2399">
        <f t="shared" si="189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 s="10">
        <f t="shared" si="185"/>
        <v>0</v>
      </c>
      <c r="Q2400" s="11" t="s">
        <v>8317</v>
      </c>
      <c r="R2400" s="11" t="s">
        <v>8318</v>
      </c>
      <c r="S2400" s="15">
        <f t="shared" si="186"/>
        <v>42157.916481481487</v>
      </c>
      <c r="T2400" s="15">
        <f t="shared" si="187"/>
        <v>42187.916481481487</v>
      </c>
      <c r="U2400">
        <f t="shared" si="188"/>
        <v>30</v>
      </c>
      <c r="V2400">
        <f t="shared" si="189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 s="10">
        <f t="shared" si="185"/>
        <v>0</v>
      </c>
      <c r="Q2401" s="11" t="s">
        <v>8317</v>
      </c>
      <c r="R2401" s="11" t="s">
        <v>8318</v>
      </c>
      <c r="S2401" s="15">
        <f t="shared" si="186"/>
        <v>41956.853078703702</v>
      </c>
      <c r="T2401" s="15">
        <f t="shared" si="187"/>
        <v>41991.853078703702</v>
      </c>
      <c r="U2401">
        <f t="shared" si="188"/>
        <v>35</v>
      </c>
      <c r="V2401">
        <f t="shared" si="189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 s="10">
        <f t="shared" si="185"/>
        <v>0</v>
      </c>
      <c r="Q2402" s="11" t="s">
        <v>8317</v>
      </c>
      <c r="R2402" s="11" t="s">
        <v>8318</v>
      </c>
      <c r="S2402" s="15">
        <f t="shared" si="186"/>
        <v>42444.268101851849</v>
      </c>
      <c r="T2402" s="15">
        <f t="shared" si="187"/>
        <v>42474.268101851849</v>
      </c>
      <c r="U2402">
        <f t="shared" si="188"/>
        <v>30</v>
      </c>
      <c r="V2402">
        <f t="shared" si="189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 s="10">
        <f t="shared" si="185"/>
        <v>22.33</v>
      </c>
      <c r="Q2403" s="11" t="s">
        <v>8334</v>
      </c>
      <c r="R2403" s="11" t="s">
        <v>8335</v>
      </c>
      <c r="S2403" s="15">
        <f t="shared" si="186"/>
        <v>42374.822870370372</v>
      </c>
      <c r="T2403" s="15">
        <f t="shared" si="187"/>
        <v>42434.822870370372</v>
      </c>
      <c r="U2403">
        <f t="shared" si="188"/>
        <v>60</v>
      </c>
      <c r="V2403">
        <f t="shared" si="189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 s="10">
        <f t="shared" si="185"/>
        <v>52</v>
      </c>
      <c r="Q2404" s="11" t="s">
        <v>8334</v>
      </c>
      <c r="R2404" s="11" t="s">
        <v>8335</v>
      </c>
      <c r="S2404" s="15">
        <f t="shared" si="186"/>
        <v>42107.679756944446</v>
      </c>
      <c r="T2404" s="15">
        <f t="shared" si="187"/>
        <v>42137.679756944446</v>
      </c>
      <c r="U2404">
        <f t="shared" si="188"/>
        <v>30</v>
      </c>
      <c r="V2404">
        <f t="shared" si="189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 s="10">
        <f t="shared" si="185"/>
        <v>16.829999999999998</v>
      </c>
      <c r="Q2405" s="11" t="s">
        <v>8334</v>
      </c>
      <c r="R2405" s="11" t="s">
        <v>8335</v>
      </c>
      <c r="S2405" s="15">
        <f t="shared" si="186"/>
        <v>42399.882615740738</v>
      </c>
      <c r="T2405" s="15">
        <f t="shared" si="187"/>
        <v>42459.840949074074</v>
      </c>
      <c r="U2405">
        <f t="shared" si="188"/>
        <v>59.958333333335759</v>
      </c>
      <c r="V2405">
        <f t="shared" si="189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 s="10">
        <f t="shared" si="185"/>
        <v>0</v>
      </c>
      <c r="Q2406" s="11" t="s">
        <v>8334</v>
      </c>
      <c r="R2406" s="11" t="s">
        <v>8335</v>
      </c>
      <c r="S2406" s="15">
        <f t="shared" si="186"/>
        <v>42342.03943287037</v>
      </c>
      <c r="T2406" s="15">
        <f t="shared" si="187"/>
        <v>42372.03943287037</v>
      </c>
      <c r="U2406">
        <f t="shared" si="188"/>
        <v>30</v>
      </c>
      <c r="V2406">
        <f t="shared" si="189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 s="10">
        <f t="shared" si="185"/>
        <v>56.3</v>
      </c>
      <c r="Q2407" s="11" t="s">
        <v>8334</v>
      </c>
      <c r="R2407" s="11" t="s">
        <v>8335</v>
      </c>
      <c r="S2407" s="15">
        <f t="shared" si="186"/>
        <v>42595.585358796292</v>
      </c>
      <c r="T2407" s="15">
        <f t="shared" si="187"/>
        <v>42616.585358796292</v>
      </c>
      <c r="U2407">
        <f t="shared" si="188"/>
        <v>21</v>
      </c>
      <c r="V2407">
        <f t="shared" si="189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 s="10">
        <f t="shared" si="185"/>
        <v>84.06</v>
      </c>
      <c r="Q2408" s="11" t="s">
        <v>8334</v>
      </c>
      <c r="R2408" s="11" t="s">
        <v>8335</v>
      </c>
      <c r="S2408" s="15">
        <f t="shared" si="186"/>
        <v>41983.110995370371</v>
      </c>
      <c r="T2408" s="15">
        <f t="shared" si="187"/>
        <v>42023.110995370371</v>
      </c>
      <c r="U2408">
        <f t="shared" si="188"/>
        <v>40</v>
      </c>
      <c r="V2408">
        <f t="shared" si="189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 s="10">
        <f t="shared" si="185"/>
        <v>168.39</v>
      </c>
      <c r="Q2409" s="11" t="s">
        <v>8334</v>
      </c>
      <c r="R2409" s="11" t="s">
        <v>8335</v>
      </c>
      <c r="S2409" s="15">
        <f t="shared" si="186"/>
        <v>42082.575555555552</v>
      </c>
      <c r="T2409" s="15">
        <f t="shared" si="187"/>
        <v>42105.25</v>
      </c>
      <c r="U2409">
        <f t="shared" si="188"/>
        <v>22.674444444448454</v>
      </c>
      <c r="V2409">
        <f t="shared" si="189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 s="10">
        <f t="shared" si="185"/>
        <v>15</v>
      </c>
      <c r="Q2410" s="11" t="s">
        <v>8334</v>
      </c>
      <c r="R2410" s="11" t="s">
        <v>8335</v>
      </c>
      <c r="S2410" s="15">
        <f t="shared" si="186"/>
        <v>41919.140706018516</v>
      </c>
      <c r="T2410" s="15">
        <f t="shared" si="187"/>
        <v>41949.182372685187</v>
      </c>
      <c r="U2410">
        <f t="shared" si="188"/>
        <v>30.041666666671517</v>
      </c>
      <c r="V2410">
        <f t="shared" si="189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 s="10">
        <f t="shared" si="185"/>
        <v>76.67</v>
      </c>
      <c r="Q2411" s="11" t="s">
        <v>8334</v>
      </c>
      <c r="R2411" s="11" t="s">
        <v>8335</v>
      </c>
      <c r="S2411" s="15">
        <f t="shared" si="186"/>
        <v>42204.875868055555</v>
      </c>
      <c r="T2411" s="15">
        <f t="shared" si="187"/>
        <v>42234.875868055555</v>
      </c>
      <c r="U2411">
        <f t="shared" si="188"/>
        <v>30</v>
      </c>
      <c r="V2411">
        <f t="shared" si="189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 s="10">
        <f t="shared" si="185"/>
        <v>0</v>
      </c>
      <c r="Q2412" s="11" t="s">
        <v>8334</v>
      </c>
      <c r="R2412" s="11" t="s">
        <v>8335</v>
      </c>
      <c r="S2412" s="15">
        <f t="shared" si="186"/>
        <v>42224.408275462964</v>
      </c>
      <c r="T2412" s="15">
        <f t="shared" si="187"/>
        <v>42254.408275462964</v>
      </c>
      <c r="U2412">
        <f t="shared" si="188"/>
        <v>30</v>
      </c>
      <c r="V2412">
        <f t="shared" si="189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 s="10">
        <f t="shared" si="185"/>
        <v>50.33</v>
      </c>
      <c r="Q2413" s="11" t="s">
        <v>8334</v>
      </c>
      <c r="R2413" s="11" t="s">
        <v>8335</v>
      </c>
      <c r="S2413" s="15">
        <f t="shared" si="186"/>
        <v>42211.732430555552</v>
      </c>
      <c r="T2413" s="15">
        <f t="shared" si="187"/>
        <v>42241.732430555552</v>
      </c>
      <c r="U2413">
        <f t="shared" si="188"/>
        <v>30</v>
      </c>
      <c r="V2413">
        <f t="shared" si="189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 s="10">
        <f t="shared" si="185"/>
        <v>0</v>
      </c>
      <c r="Q2414" s="11" t="s">
        <v>8334</v>
      </c>
      <c r="R2414" s="11" t="s">
        <v>8335</v>
      </c>
      <c r="S2414" s="15">
        <f t="shared" si="186"/>
        <v>42655.736956018518</v>
      </c>
      <c r="T2414" s="15">
        <f t="shared" si="187"/>
        <v>42700.778622685189</v>
      </c>
      <c r="U2414">
        <f t="shared" si="188"/>
        <v>45.041666666671517</v>
      </c>
      <c r="V2414">
        <f t="shared" si="189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 s="10">
        <f t="shared" si="185"/>
        <v>8.33</v>
      </c>
      <c r="Q2415" s="11" t="s">
        <v>8334</v>
      </c>
      <c r="R2415" s="11" t="s">
        <v>8335</v>
      </c>
      <c r="S2415" s="15">
        <f t="shared" si="186"/>
        <v>41760.10974537037</v>
      </c>
      <c r="T2415" s="15">
        <f t="shared" si="187"/>
        <v>41790.979166666664</v>
      </c>
      <c r="U2415">
        <f t="shared" si="188"/>
        <v>30.869421296294604</v>
      </c>
      <c r="V2415">
        <f t="shared" si="189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 s="10">
        <f t="shared" si="185"/>
        <v>35.380000000000003</v>
      </c>
      <c r="Q2416" s="11" t="s">
        <v>8334</v>
      </c>
      <c r="R2416" s="11" t="s">
        <v>8335</v>
      </c>
      <c r="S2416" s="15">
        <f t="shared" si="186"/>
        <v>42198.695138888885</v>
      </c>
      <c r="T2416" s="15">
        <f t="shared" si="187"/>
        <v>42238.165972222225</v>
      </c>
      <c r="U2416">
        <f t="shared" si="188"/>
        <v>39.470833333340124</v>
      </c>
      <c r="V2416">
        <f t="shared" si="189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 s="10">
        <f t="shared" si="185"/>
        <v>55.83</v>
      </c>
      <c r="Q2417" s="11" t="s">
        <v>8334</v>
      </c>
      <c r="R2417" s="11" t="s">
        <v>8335</v>
      </c>
      <c r="S2417" s="15">
        <f t="shared" si="186"/>
        <v>42536.862800925926</v>
      </c>
      <c r="T2417" s="15">
        <f t="shared" si="187"/>
        <v>42566.862800925926</v>
      </c>
      <c r="U2417">
        <f t="shared" si="188"/>
        <v>30</v>
      </c>
      <c r="V2417">
        <f t="shared" si="189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 s="10">
        <f t="shared" si="185"/>
        <v>5</v>
      </c>
      <c r="Q2418" s="11" t="s">
        <v>8334</v>
      </c>
      <c r="R2418" s="11" t="s">
        <v>8335</v>
      </c>
      <c r="S2418" s="15">
        <f t="shared" si="186"/>
        <v>42019.737766203703</v>
      </c>
      <c r="T2418" s="15">
        <f t="shared" si="187"/>
        <v>42077.625</v>
      </c>
      <c r="U2418">
        <f t="shared" si="188"/>
        <v>57.887233796296641</v>
      </c>
      <c r="V2418">
        <f t="shared" si="189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 s="10">
        <f t="shared" si="185"/>
        <v>0</v>
      </c>
      <c r="Q2419" s="11" t="s">
        <v>8334</v>
      </c>
      <c r="R2419" s="11" t="s">
        <v>8335</v>
      </c>
      <c r="S2419" s="15">
        <f t="shared" si="186"/>
        <v>41831.884108796294</v>
      </c>
      <c r="T2419" s="15">
        <f t="shared" si="187"/>
        <v>41861.884108796294</v>
      </c>
      <c r="U2419">
        <f t="shared" si="188"/>
        <v>30</v>
      </c>
      <c r="V2419">
        <f t="shared" si="189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 s="10">
        <f t="shared" si="185"/>
        <v>1</v>
      </c>
      <c r="Q2420" s="11" t="s">
        <v>8334</v>
      </c>
      <c r="R2420" s="11" t="s">
        <v>8335</v>
      </c>
      <c r="S2420" s="15">
        <f t="shared" si="186"/>
        <v>42027.856990740736</v>
      </c>
      <c r="T2420" s="15">
        <f t="shared" si="187"/>
        <v>42087.815324074079</v>
      </c>
      <c r="U2420">
        <f t="shared" si="188"/>
        <v>59.958333333343035</v>
      </c>
      <c r="V2420">
        <f t="shared" si="189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 s="10">
        <f t="shared" si="185"/>
        <v>0</v>
      </c>
      <c r="Q2421" s="11" t="s">
        <v>8334</v>
      </c>
      <c r="R2421" s="11" t="s">
        <v>8335</v>
      </c>
      <c r="S2421" s="15">
        <f t="shared" si="186"/>
        <v>41993.738298611104</v>
      </c>
      <c r="T2421" s="15">
        <f t="shared" si="187"/>
        <v>42053.738298611104</v>
      </c>
      <c r="U2421">
        <f t="shared" si="188"/>
        <v>60</v>
      </c>
      <c r="V2421">
        <f t="shared" si="189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 s="10">
        <f t="shared" si="185"/>
        <v>69.47</v>
      </c>
      <c r="Q2422" s="11" t="s">
        <v>8334</v>
      </c>
      <c r="R2422" s="11" t="s">
        <v>8335</v>
      </c>
      <c r="S2422" s="15">
        <f t="shared" si="186"/>
        <v>41893.028877314813</v>
      </c>
      <c r="T2422" s="15">
        <f t="shared" si="187"/>
        <v>41953.070543981477</v>
      </c>
      <c r="U2422">
        <f t="shared" si="188"/>
        <v>60.041666666664241</v>
      </c>
      <c r="V2422">
        <f t="shared" si="189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 s="10">
        <f t="shared" si="185"/>
        <v>1</v>
      </c>
      <c r="Q2423" s="11" t="s">
        <v>8334</v>
      </c>
      <c r="R2423" s="11" t="s">
        <v>8335</v>
      </c>
      <c r="S2423" s="15">
        <f t="shared" si="186"/>
        <v>42026.687453703707</v>
      </c>
      <c r="T2423" s="15">
        <f t="shared" si="187"/>
        <v>42056.687453703707</v>
      </c>
      <c r="U2423">
        <f t="shared" si="188"/>
        <v>30</v>
      </c>
      <c r="V2423">
        <f t="shared" si="189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 s="10">
        <f t="shared" si="185"/>
        <v>1</v>
      </c>
      <c r="Q2424" s="11" t="s">
        <v>8334</v>
      </c>
      <c r="R2424" s="11" t="s">
        <v>8335</v>
      </c>
      <c r="S2424" s="15">
        <f t="shared" si="186"/>
        <v>42044.724953703699</v>
      </c>
      <c r="T2424" s="15">
        <f t="shared" si="187"/>
        <v>42074.683287037042</v>
      </c>
      <c r="U2424">
        <f t="shared" si="188"/>
        <v>29.958333333343035</v>
      </c>
      <c r="V2424">
        <f t="shared" si="189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 s="10">
        <f t="shared" si="185"/>
        <v>8</v>
      </c>
      <c r="Q2425" s="11" t="s">
        <v>8334</v>
      </c>
      <c r="R2425" s="11" t="s">
        <v>8335</v>
      </c>
      <c r="S2425" s="15">
        <f t="shared" si="186"/>
        <v>41974.704745370371</v>
      </c>
      <c r="T2425" s="15">
        <f t="shared" si="187"/>
        <v>42004.704745370371</v>
      </c>
      <c r="U2425">
        <f t="shared" si="188"/>
        <v>30</v>
      </c>
      <c r="V2425">
        <f t="shared" si="189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 s="10">
        <f t="shared" si="185"/>
        <v>34.44</v>
      </c>
      <c r="Q2426" s="11" t="s">
        <v>8334</v>
      </c>
      <c r="R2426" s="11" t="s">
        <v>8335</v>
      </c>
      <c r="S2426" s="15">
        <f t="shared" si="186"/>
        <v>41909.892453703702</v>
      </c>
      <c r="T2426" s="15">
        <f t="shared" si="187"/>
        <v>41939.892453703702</v>
      </c>
      <c r="U2426">
        <f t="shared" si="188"/>
        <v>30</v>
      </c>
      <c r="V2426">
        <f t="shared" si="189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 s="10">
        <f t="shared" si="185"/>
        <v>1</v>
      </c>
      <c r="Q2427" s="11" t="s">
        <v>8334</v>
      </c>
      <c r="R2427" s="11" t="s">
        <v>8335</v>
      </c>
      <c r="S2427" s="15">
        <f t="shared" si="186"/>
        <v>42502.913761574076</v>
      </c>
      <c r="T2427" s="15">
        <f t="shared" si="187"/>
        <v>42517.919444444444</v>
      </c>
      <c r="U2427">
        <f t="shared" si="188"/>
        <v>15.005682870367309</v>
      </c>
      <c r="V2427">
        <f t="shared" si="189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 s="10">
        <f t="shared" si="185"/>
        <v>0</v>
      </c>
      <c r="Q2428" s="11" t="s">
        <v>8334</v>
      </c>
      <c r="R2428" s="11" t="s">
        <v>8335</v>
      </c>
      <c r="S2428" s="15">
        <f t="shared" si="186"/>
        <v>42164.170046296291</v>
      </c>
      <c r="T2428" s="15">
        <f t="shared" si="187"/>
        <v>42224.170046296291</v>
      </c>
      <c r="U2428">
        <f t="shared" si="188"/>
        <v>60</v>
      </c>
      <c r="V2428">
        <f t="shared" si="189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 s="10">
        <f t="shared" si="185"/>
        <v>1</v>
      </c>
      <c r="Q2429" s="11" t="s">
        <v>8334</v>
      </c>
      <c r="R2429" s="11" t="s">
        <v>8335</v>
      </c>
      <c r="S2429" s="15">
        <f t="shared" si="186"/>
        <v>42412.318668981476</v>
      </c>
      <c r="T2429" s="15">
        <f t="shared" si="187"/>
        <v>42452.277002314819</v>
      </c>
      <c r="U2429">
        <f t="shared" si="188"/>
        <v>39.958333333343035</v>
      </c>
      <c r="V2429">
        <f t="shared" si="189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 s="10">
        <f t="shared" si="185"/>
        <v>1</v>
      </c>
      <c r="Q2430" s="11" t="s">
        <v>8334</v>
      </c>
      <c r="R2430" s="11" t="s">
        <v>8335</v>
      </c>
      <c r="S2430" s="15">
        <f t="shared" si="186"/>
        <v>42045.784155092595</v>
      </c>
      <c r="T2430" s="15">
        <f t="shared" si="187"/>
        <v>42075.742488425924</v>
      </c>
      <c r="U2430">
        <f t="shared" si="188"/>
        <v>29.958333333328483</v>
      </c>
      <c r="V2430">
        <f t="shared" si="189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 s="10">
        <f t="shared" si="185"/>
        <v>501.25</v>
      </c>
      <c r="Q2431" s="11" t="s">
        <v>8334</v>
      </c>
      <c r="R2431" s="11" t="s">
        <v>8335</v>
      </c>
      <c r="S2431" s="15">
        <f t="shared" si="186"/>
        <v>42734.879236111112</v>
      </c>
      <c r="T2431" s="15">
        <f t="shared" si="187"/>
        <v>42771.697222222225</v>
      </c>
      <c r="U2431">
        <f t="shared" si="188"/>
        <v>36.817986111112987</v>
      </c>
      <c r="V2431">
        <f t="shared" si="189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 s="10">
        <f t="shared" si="185"/>
        <v>10.5</v>
      </c>
      <c r="Q2432" s="11" t="s">
        <v>8334</v>
      </c>
      <c r="R2432" s="11" t="s">
        <v>8335</v>
      </c>
      <c r="S2432" s="15">
        <f t="shared" si="186"/>
        <v>42382.130833333329</v>
      </c>
      <c r="T2432" s="15">
        <f t="shared" si="187"/>
        <v>42412.130833333329</v>
      </c>
      <c r="U2432">
        <f t="shared" si="188"/>
        <v>30</v>
      </c>
      <c r="V2432">
        <f t="shared" si="189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 s="10">
        <f t="shared" si="185"/>
        <v>1</v>
      </c>
      <c r="Q2433" s="11" t="s">
        <v>8334</v>
      </c>
      <c r="R2433" s="11" t="s">
        <v>8335</v>
      </c>
      <c r="S2433" s="15">
        <f t="shared" si="186"/>
        <v>42489.099687499998</v>
      </c>
      <c r="T2433" s="15">
        <f t="shared" si="187"/>
        <v>42549.099687499998</v>
      </c>
      <c r="U2433">
        <f t="shared" si="188"/>
        <v>60</v>
      </c>
      <c r="V2433">
        <f t="shared" si="189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 s="10">
        <f t="shared" si="185"/>
        <v>1</v>
      </c>
      <c r="Q2434" s="11" t="s">
        <v>8334</v>
      </c>
      <c r="R2434" s="11" t="s">
        <v>8335</v>
      </c>
      <c r="S2434" s="15">
        <f t="shared" si="186"/>
        <v>42041.218715277777</v>
      </c>
      <c r="T2434" s="15">
        <f t="shared" si="187"/>
        <v>42071.218715277777</v>
      </c>
      <c r="U2434">
        <f t="shared" si="188"/>
        <v>30</v>
      </c>
      <c r="V2434">
        <f t="shared" si="189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 s="10">
        <f t="shared" ref="P2435:P2498" si="190">IFERROR(ROUND(E2435/L2435,2),0)</f>
        <v>0</v>
      </c>
      <c r="Q2435" s="11" t="s">
        <v>8334</v>
      </c>
      <c r="R2435" s="11" t="s">
        <v>8335</v>
      </c>
      <c r="S2435" s="15">
        <f t="shared" ref="S2435:S2498" si="191">(((J2435/60)/60)/24)+DATE(1970,1,1)</f>
        <v>42397.89980324074</v>
      </c>
      <c r="T2435" s="15">
        <f t="shared" ref="T2435:T2498" si="192">(((I2435/60)/60)/24)+DATE(1970,1,1)</f>
        <v>42427.89980324074</v>
      </c>
      <c r="U2435">
        <f t="shared" ref="U2435:U2498" si="193">T2435-S2435</f>
        <v>30</v>
      </c>
      <c r="V2435">
        <f t="shared" ref="V2435:V2498" si="194">YEAR((((J2435/60)/60)/24)+DATE(1970,1,1))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 s="10">
        <f t="shared" si="190"/>
        <v>13</v>
      </c>
      <c r="Q2436" s="11" t="s">
        <v>8334</v>
      </c>
      <c r="R2436" s="11" t="s">
        <v>8335</v>
      </c>
      <c r="S2436" s="15">
        <f t="shared" si="191"/>
        <v>42180.18604166666</v>
      </c>
      <c r="T2436" s="15">
        <f t="shared" si="192"/>
        <v>42220.18604166666</v>
      </c>
      <c r="U2436">
        <f t="shared" si="193"/>
        <v>40</v>
      </c>
      <c r="V2436">
        <f t="shared" si="194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 s="10">
        <f t="shared" si="190"/>
        <v>306</v>
      </c>
      <c r="Q2437" s="11" t="s">
        <v>8334</v>
      </c>
      <c r="R2437" s="11" t="s">
        <v>8335</v>
      </c>
      <c r="S2437" s="15">
        <f t="shared" si="191"/>
        <v>42252.277615740735</v>
      </c>
      <c r="T2437" s="15">
        <f t="shared" si="192"/>
        <v>42282.277615740735</v>
      </c>
      <c r="U2437">
        <f t="shared" si="193"/>
        <v>30</v>
      </c>
      <c r="V2437">
        <f t="shared" si="194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 s="10">
        <f t="shared" si="190"/>
        <v>22.5</v>
      </c>
      <c r="Q2438" s="11" t="s">
        <v>8334</v>
      </c>
      <c r="R2438" s="11" t="s">
        <v>8335</v>
      </c>
      <c r="S2438" s="15">
        <f t="shared" si="191"/>
        <v>42338.615393518514</v>
      </c>
      <c r="T2438" s="15">
        <f t="shared" si="192"/>
        <v>42398.615393518514</v>
      </c>
      <c r="U2438">
        <f t="shared" si="193"/>
        <v>60</v>
      </c>
      <c r="V2438">
        <f t="shared" si="194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 s="10">
        <f t="shared" si="190"/>
        <v>0</v>
      </c>
      <c r="Q2439" s="11" t="s">
        <v>8334</v>
      </c>
      <c r="R2439" s="11" t="s">
        <v>8335</v>
      </c>
      <c r="S2439" s="15">
        <f t="shared" si="191"/>
        <v>42031.965138888889</v>
      </c>
      <c r="T2439" s="15">
        <f t="shared" si="192"/>
        <v>42080.75</v>
      </c>
      <c r="U2439">
        <f t="shared" si="193"/>
        <v>48.78486111111124</v>
      </c>
      <c r="V2439">
        <f t="shared" si="194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 s="10">
        <f t="shared" si="190"/>
        <v>50</v>
      </c>
      <c r="Q2440" s="11" t="s">
        <v>8334</v>
      </c>
      <c r="R2440" s="11" t="s">
        <v>8335</v>
      </c>
      <c r="S2440" s="15">
        <f t="shared" si="191"/>
        <v>42285.91506944444</v>
      </c>
      <c r="T2440" s="15">
        <f t="shared" si="192"/>
        <v>42345.956736111111</v>
      </c>
      <c r="U2440">
        <f t="shared" si="193"/>
        <v>60.041666666671517</v>
      </c>
      <c r="V2440">
        <f t="shared" si="194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 s="10">
        <f t="shared" si="190"/>
        <v>0</v>
      </c>
      <c r="Q2441" s="11" t="s">
        <v>8334</v>
      </c>
      <c r="R2441" s="11" t="s">
        <v>8335</v>
      </c>
      <c r="S2441" s="15">
        <f t="shared" si="191"/>
        <v>42265.818622685183</v>
      </c>
      <c r="T2441" s="15">
        <f t="shared" si="192"/>
        <v>42295.818622685183</v>
      </c>
      <c r="U2441">
        <f t="shared" si="193"/>
        <v>30</v>
      </c>
      <c r="V2441">
        <f t="shared" si="194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 s="10">
        <f t="shared" si="190"/>
        <v>5</v>
      </c>
      <c r="Q2442" s="11" t="s">
        <v>8334</v>
      </c>
      <c r="R2442" s="11" t="s">
        <v>8335</v>
      </c>
      <c r="S2442" s="15">
        <f t="shared" si="191"/>
        <v>42383.899456018517</v>
      </c>
      <c r="T2442" s="15">
        <f t="shared" si="192"/>
        <v>42413.899456018517</v>
      </c>
      <c r="U2442">
        <f t="shared" si="193"/>
        <v>30</v>
      </c>
      <c r="V2442">
        <f t="shared" si="194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 s="10">
        <f t="shared" si="190"/>
        <v>74.23</v>
      </c>
      <c r="Q2443" s="11" t="s">
        <v>8334</v>
      </c>
      <c r="R2443" s="11" t="s">
        <v>8350</v>
      </c>
      <c r="S2443" s="15">
        <f t="shared" si="191"/>
        <v>42187.125625000001</v>
      </c>
      <c r="T2443" s="15">
        <f t="shared" si="192"/>
        <v>42208.207638888889</v>
      </c>
      <c r="U2443">
        <f t="shared" si="193"/>
        <v>21.082013888888469</v>
      </c>
      <c r="V2443">
        <f t="shared" si="194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 s="10">
        <f t="shared" si="190"/>
        <v>81.25</v>
      </c>
      <c r="Q2444" s="11" t="s">
        <v>8334</v>
      </c>
      <c r="R2444" s="11" t="s">
        <v>8350</v>
      </c>
      <c r="S2444" s="15">
        <f t="shared" si="191"/>
        <v>42052.666990740734</v>
      </c>
      <c r="T2444" s="15">
        <f t="shared" si="192"/>
        <v>42082.625324074077</v>
      </c>
      <c r="U2444">
        <f t="shared" si="193"/>
        <v>29.958333333343035</v>
      </c>
      <c r="V2444">
        <f t="shared" si="194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 s="10">
        <f t="shared" si="190"/>
        <v>130.22999999999999</v>
      </c>
      <c r="Q2445" s="11" t="s">
        <v>8334</v>
      </c>
      <c r="R2445" s="11" t="s">
        <v>8350</v>
      </c>
      <c r="S2445" s="15">
        <f t="shared" si="191"/>
        <v>41836.625254629631</v>
      </c>
      <c r="T2445" s="15">
        <f t="shared" si="192"/>
        <v>41866.625254629631</v>
      </c>
      <c r="U2445">
        <f t="shared" si="193"/>
        <v>30</v>
      </c>
      <c r="V2445">
        <f t="shared" si="194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 s="10">
        <f t="shared" si="190"/>
        <v>53.41</v>
      </c>
      <c r="Q2446" s="11" t="s">
        <v>8334</v>
      </c>
      <c r="R2446" s="11" t="s">
        <v>8350</v>
      </c>
      <c r="S2446" s="15">
        <f t="shared" si="191"/>
        <v>42485.754525462966</v>
      </c>
      <c r="T2446" s="15">
        <f t="shared" si="192"/>
        <v>42515.754525462966</v>
      </c>
      <c r="U2446">
        <f t="shared" si="193"/>
        <v>30</v>
      </c>
      <c r="V2446">
        <f t="shared" si="194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 s="10">
        <f t="shared" si="190"/>
        <v>75.13</v>
      </c>
      <c r="Q2447" s="11" t="s">
        <v>8334</v>
      </c>
      <c r="R2447" s="11" t="s">
        <v>8350</v>
      </c>
      <c r="S2447" s="15">
        <f t="shared" si="191"/>
        <v>42243.190057870372</v>
      </c>
      <c r="T2447" s="15">
        <f t="shared" si="192"/>
        <v>42273.190057870372</v>
      </c>
      <c r="U2447">
        <f t="shared" si="193"/>
        <v>30</v>
      </c>
      <c r="V2447">
        <f t="shared" si="194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 s="10">
        <f t="shared" si="190"/>
        <v>75.67</v>
      </c>
      <c r="Q2448" s="11" t="s">
        <v>8334</v>
      </c>
      <c r="R2448" s="11" t="s">
        <v>8350</v>
      </c>
      <c r="S2448" s="15">
        <f t="shared" si="191"/>
        <v>42670.602673611109</v>
      </c>
      <c r="T2448" s="15">
        <f t="shared" si="192"/>
        <v>42700.64434027778</v>
      </c>
      <c r="U2448">
        <f t="shared" si="193"/>
        <v>30.041666666671517</v>
      </c>
      <c r="V2448">
        <f t="shared" si="194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 s="10">
        <f t="shared" si="190"/>
        <v>31.69</v>
      </c>
      <c r="Q2449" s="11" t="s">
        <v>8334</v>
      </c>
      <c r="R2449" s="11" t="s">
        <v>8350</v>
      </c>
      <c r="S2449" s="15">
        <f t="shared" si="191"/>
        <v>42654.469826388886</v>
      </c>
      <c r="T2449" s="15">
        <f t="shared" si="192"/>
        <v>42686.166666666672</v>
      </c>
      <c r="U2449">
        <f t="shared" si="193"/>
        <v>31.696840277785668</v>
      </c>
      <c r="V2449">
        <f t="shared" si="194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 s="10">
        <f t="shared" si="190"/>
        <v>47.78</v>
      </c>
      <c r="Q2450" s="11" t="s">
        <v>8334</v>
      </c>
      <c r="R2450" s="11" t="s">
        <v>8350</v>
      </c>
      <c r="S2450" s="15">
        <f t="shared" si="191"/>
        <v>42607.316122685181</v>
      </c>
      <c r="T2450" s="15">
        <f t="shared" si="192"/>
        <v>42613.233333333337</v>
      </c>
      <c r="U2450">
        <f t="shared" si="193"/>
        <v>5.9172106481564697</v>
      </c>
      <c r="V2450">
        <f t="shared" si="194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 s="10">
        <f t="shared" si="190"/>
        <v>90</v>
      </c>
      <c r="Q2451" s="11" t="s">
        <v>8334</v>
      </c>
      <c r="R2451" s="11" t="s">
        <v>8350</v>
      </c>
      <c r="S2451" s="15">
        <f t="shared" si="191"/>
        <v>41943.142534722225</v>
      </c>
      <c r="T2451" s="15">
        <f t="shared" si="192"/>
        <v>41973.184201388889</v>
      </c>
      <c r="U2451">
        <f t="shared" si="193"/>
        <v>30.041666666664241</v>
      </c>
      <c r="V2451">
        <f t="shared" si="194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 s="10">
        <f t="shared" si="190"/>
        <v>149.31</v>
      </c>
      <c r="Q2452" s="11" t="s">
        <v>8334</v>
      </c>
      <c r="R2452" s="11" t="s">
        <v>8350</v>
      </c>
      <c r="S2452" s="15">
        <f t="shared" si="191"/>
        <v>41902.07240740741</v>
      </c>
      <c r="T2452" s="15">
        <f t="shared" si="192"/>
        <v>41940.132638888892</v>
      </c>
      <c r="U2452">
        <f t="shared" si="193"/>
        <v>38.060231481482333</v>
      </c>
      <c r="V2452">
        <f t="shared" si="194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 s="10">
        <f t="shared" si="190"/>
        <v>62.07</v>
      </c>
      <c r="Q2453" s="11" t="s">
        <v>8334</v>
      </c>
      <c r="R2453" s="11" t="s">
        <v>8350</v>
      </c>
      <c r="S2453" s="15">
        <f t="shared" si="191"/>
        <v>42779.908449074079</v>
      </c>
      <c r="T2453" s="15">
        <f t="shared" si="192"/>
        <v>42799.908449074079</v>
      </c>
      <c r="U2453">
        <f t="shared" si="193"/>
        <v>20</v>
      </c>
      <c r="V2453">
        <f t="shared" si="194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 s="10">
        <f t="shared" si="190"/>
        <v>53.4</v>
      </c>
      <c r="Q2454" s="11" t="s">
        <v>8334</v>
      </c>
      <c r="R2454" s="11" t="s">
        <v>8350</v>
      </c>
      <c r="S2454" s="15">
        <f t="shared" si="191"/>
        <v>42338.84375</v>
      </c>
      <c r="T2454" s="15">
        <f t="shared" si="192"/>
        <v>42367.958333333328</v>
      </c>
      <c r="U2454">
        <f t="shared" si="193"/>
        <v>29.114583333328483</v>
      </c>
      <c r="V2454">
        <f t="shared" si="194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 s="10">
        <f t="shared" si="190"/>
        <v>69.27</v>
      </c>
      <c r="Q2455" s="11" t="s">
        <v>8334</v>
      </c>
      <c r="R2455" s="11" t="s">
        <v>8350</v>
      </c>
      <c r="S2455" s="15">
        <f t="shared" si="191"/>
        <v>42738.692233796297</v>
      </c>
      <c r="T2455" s="15">
        <f t="shared" si="192"/>
        <v>42768.692233796297</v>
      </c>
      <c r="U2455">
        <f t="shared" si="193"/>
        <v>30</v>
      </c>
      <c r="V2455">
        <f t="shared" si="194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 s="10">
        <f t="shared" si="190"/>
        <v>271.51</v>
      </c>
      <c r="Q2456" s="11" t="s">
        <v>8334</v>
      </c>
      <c r="R2456" s="11" t="s">
        <v>8350</v>
      </c>
      <c r="S2456" s="15">
        <f t="shared" si="191"/>
        <v>42770.201481481476</v>
      </c>
      <c r="T2456" s="15">
        <f t="shared" si="192"/>
        <v>42805.201481481476</v>
      </c>
      <c r="U2456">
        <f t="shared" si="193"/>
        <v>35</v>
      </c>
      <c r="V2456">
        <f t="shared" si="194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 s="10">
        <f t="shared" si="190"/>
        <v>34.130000000000003</v>
      </c>
      <c r="Q2457" s="11" t="s">
        <v>8334</v>
      </c>
      <c r="R2457" s="11" t="s">
        <v>8350</v>
      </c>
      <c r="S2457" s="15">
        <f t="shared" si="191"/>
        <v>42452.781828703708</v>
      </c>
      <c r="T2457" s="15">
        <f t="shared" si="192"/>
        <v>42480.781828703708</v>
      </c>
      <c r="U2457">
        <f t="shared" si="193"/>
        <v>28</v>
      </c>
      <c r="V2457">
        <f t="shared" si="194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 s="10">
        <f t="shared" si="190"/>
        <v>40.49</v>
      </c>
      <c r="Q2458" s="11" t="s">
        <v>8334</v>
      </c>
      <c r="R2458" s="11" t="s">
        <v>8350</v>
      </c>
      <c r="S2458" s="15">
        <f t="shared" si="191"/>
        <v>42761.961099537039</v>
      </c>
      <c r="T2458" s="15">
        <f t="shared" si="192"/>
        <v>42791.961099537039</v>
      </c>
      <c r="U2458">
        <f t="shared" si="193"/>
        <v>30</v>
      </c>
      <c r="V2458">
        <f t="shared" si="194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 s="10">
        <f t="shared" si="190"/>
        <v>189.76</v>
      </c>
      <c r="Q2459" s="11" t="s">
        <v>8334</v>
      </c>
      <c r="R2459" s="11" t="s">
        <v>8350</v>
      </c>
      <c r="S2459" s="15">
        <f t="shared" si="191"/>
        <v>42423.602500000001</v>
      </c>
      <c r="T2459" s="15">
        <f t="shared" si="192"/>
        <v>42453.560833333337</v>
      </c>
      <c r="U2459">
        <f t="shared" si="193"/>
        <v>29.958333333335759</v>
      </c>
      <c r="V2459">
        <f t="shared" si="194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 s="10">
        <f t="shared" si="190"/>
        <v>68.86</v>
      </c>
      <c r="Q2460" s="11" t="s">
        <v>8334</v>
      </c>
      <c r="R2460" s="11" t="s">
        <v>8350</v>
      </c>
      <c r="S2460" s="15">
        <f t="shared" si="191"/>
        <v>42495.871736111112</v>
      </c>
      <c r="T2460" s="15">
        <f t="shared" si="192"/>
        <v>42530.791666666672</v>
      </c>
      <c r="U2460">
        <f t="shared" si="193"/>
        <v>34.919930555559404</v>
      </c>
      <c r="V2460">
        <f t="shared" si="194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 s="10">
        <f t="shared" si="190"/>
        <v>108.78</v>
      </c>
      <c r="Q2461" s="11" t="s">
        <v>8334</v>
      </c>
      <c r="R2461" s="11" t="s">
        <v>8350</v>
      </c>
      <c r="S2461" s="15">
        <f t="shared" si="191"/>
        <v>42407.637557870374</v>
      </c>
      <c r="T2461" s="15">
        <f t="shared" si="192"/>
        <v>42452.595891203702</v>
      </c>
      <c r="U2461">
        <f t="shared" si="193"/>
        <v>44.958333333328483</v>
      </c>
      <c r="V2461">
        <f t="shared" si="194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 s="10">
        <f t="shared" si="190"/>
        <v>125.99</v>
      </c>
      <c r="Q2462" s="11" t="s">
        <v>8334</v>
      </c>
      <c r="R2462" s="11" t="s">
        <v>8350</v>
      </c>
      <c r="S2462" s="15">
        <f t="shared" si="191"/>
        <v>42704.187118055561</v>
      </c>
      <c r="T2462" s="15">
        <f t="shared" si="192"/>
        <v>42738.178472222222</v>
      </c>
      <c r="U2462">
        <f t="shared" si="193"/>
        <v>33.99135416666104</v>
      </c>
      <c r="V2462">
        <f t="shared" si="194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 s="10">
        <f t="shared" si="190"/>
        <v>90.52</v>
      </c>
      <c r="Q2463" s="11" t="s">
        <v>8323</v>
      </c>
      <c r="R2463" s="11" t="s">
        <v>8327</v>
      </c>
      <c r="S2463" s="15">
        <f t="shared" si="191"/>
        <v>40784.012696759259</v>
      </c>
      <c r="T2463" s="15">
        <f t="shared" si="192"/>
        <v>40817.125</v>
      </c>
      <c r="U2463">
        <f t="shared" si="193"/>
        <v>33.112303240741312</v>
      </c>
      <c r="V2463">
        <f t="shared" si="194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 s="10">
        <f t="shared" si="190"/>
        <v>28.88</v>
      </c>
      <c r="Q2464" s="11" t="s">
        <v>8323</v>
      </c>
      <c r="R2464" s="11" t="s">
        <v>8327</v>
      </c>
      <c r="S2464" s="15">
        <f t="shared" si="191"/>
        <v>41089.186296296299</v>
      </c>
      <c r="T2464" s="15">
        <f t="shared" si="192"/>
        <v>41109.186296296299</v>
      </c>
      <c r="U2464">
        <f t="shared" si="193"/>
        <v>20</v>
      </c>
      <c r="V2464">
        <f t="shared" si="194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 s="10">
        <f t="shared" si="190"/>
        <v>31</v>
      </c>
      <c r="Q2465" s="11" t="s">
        <v>8323</v>
      </c>
      <c r="R2465" s="11" t="s">
        <v>8327</v>
      </c>
      <c r="S2465" s="15">
        <f t="shared" si="191"/>
        <v>41341.111400462964</v>
      </c>
      <c r="T2465" s="15">
        <f t="shared" si="192"/>
        <v>41380.791666666664</v>
      </c>
      <c r="U2465">
        <f t="shared" si="193"/>
        <v>39.680266203700739</v>
      </c>
      <c r="V2465">
        <f t="shared" si="194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 s="10">
        <f t="shared" si="190"/>
        <v>51.67</v>
      </c>
      <c r="Q2466" s="11" t="s">
        <v>8323</v>
      </c>
      <c r="R2466" s="11" t="s">
        <v>8327</v>
      </c>
      <c r="S2466" s="15">
        <f t="shared" si="191"/>
        <v>42248.90042824074</v>
      </c>
      <c r="T2466" s="15">
        <f t="shared" si="192"/>
        <v>42277.811805555553</v>
      </c>
      <c r="U2466">
        <f t="shared" si="193"/>
        <v>28.911377314812853</v>
      </c>
      <c r="V2466">
        <f t="shared" si="194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 s="10">
        <f t="shared" si="190"/>
        <v>26.27</v>
      </c>
      <c r="Q2467" s="11" t="s">
        <v>8323</v>
      </c>
      <c r="R2467" s="11" t="s">
        <v>8327</v>
      </c>
      <c r="S2467" s="15">
        <f t="shared" si="191"/>
        <v>41145.719305555554</v>
      </c>
      <c r="T2467" s="15">
        <f t="shared" si="192"/>
        <v>41175.719305555554</v>
      </c>
      <c r="U2467">
        <f t="shared" si="193"/>
        <v>30</v>
      </c>
      <c r="V2467">
        <f t="shared" si="194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 s="10">
        <f t="shared" si="190"/>
        <v>48.08</v>
      </c>
      <c r="Q2468" s="11" t="s">
        <v>8323</v>
      </c>
      <c r="R2468" s="11" t="s">
        <v>8327</v>
      </c>
      <c r="S2468" s="15">
        <f t="shared" si="191"/>
        <v>41373.102465277778</v>
      </c>
      <c r="T2468" s="15">
        <f t="shared" si="192"/>
        <v>41403.102465277778</v>
      </c>
      <c r="U2468">
        <f t="shared" si="193"/>
        <v>30</v>
      </c>
      <c r="V2468">
        <f t="shared" si="194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 s="10">
        <f t="shared" si="190"/>
        <v>27.56</v>
      </c>
      <c r="Q2469" s="11" t="s">
        <v>8323</v>
      </c>
      <c r="R2469" s="11" t="s">
        <v>8327</v>
      </c>
      <c r="S2469" s="15">
        <f t="shared" si="191"/>
        <v>41025.874201388891</v>
      </c>
      <c r="T2469" s="15">
        <f t="shared" si="192"/>
        <v>41039.708333333336</v>
      </c>
      <c r="U2469">
        <f t="shared" si="193"/>
        <v>13.83413194444438</v>
      </c>
      <c r="V2469">
        <f t="shared" si="194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 s="10">
        <f t="shared" si="190"/>
        <v>36.97</v>
      </c>
      <c r="Q2470" s="11" t="s">
        <v>8323</v>
      </c>
      <c r="R2470" s="11" t="s">
        <v>8327</v>
      </c>
      <c r="S2470" s="15">
        <f t="shared" si="191"/>
        <v>41174.154178240737</v>
      </c>
      <c r="T2470" s="15">
        <f t="shared" si="192"/>
        <v>41210.208333333336</v>
      </c>
      <c r="U2470">
        <f t="shared" si="193"/>
        <v>36.054155092599103</v>
      </c>
      <c r="V2470">
        <f t="shared" si="194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 s="10">
        <f t="shared" si="190"/>
        <v>29.02</v>
      </c>
      <c r="Q2471" s="11" t="s">
        <v>8323</v>
      </c>
      <c r="R2471" s="11" t="s">
        <v>8327</v>
      </c>
      <c r="S2471" s="15">
        <f t="shared" si="191"/>
        <v>40557.429733796293</v>
      </c>
      <c r="T2471" s="15">
        <f t="shared" si="192"/>
        <v>40582.429733796293</v>
      </c>
      <c r="U2471">
        <f t="shared" si="193"/>
        <v>25</v>
      </c>
      <c r="V2471">
        <f t="shared" si="194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 s="10">
        <f t="shared" si="190"/>
        <v>28.66</v>
      </c>
      <c r="Q2472" s="11" t="s">
        <v>8323</v>
      </c>
      <c r="R2472" s="11" t="s">
        <v>8327</v>
      </c>
      <c r="S2472" s="15">
        <f t="shared" si="191"/>
        <v>41023.07471064815</v>
      </c>
      <c r="T2472" s="15">
        <f t="shared" si="192"/>
        <v>41053.07471064815</v>
      </c>
      <c r="U2472">
        <f t="shared" si="193"/>
        <v>30</v>
      </c>
      <c r="V2472">
        <f t="shared" si="194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 s="10">
        <f t="shared" si="190"/>
        <v>37.65</v>
      </c>
      <c r="Q2473" s="11" t="s">
        <v>8323</v>
      </c>
      <c r="R2473" s="11" t="s">
        <v>8327</v>
      </c>
      <c r="S2473" s="15">
        <f t="shared" si="191"/>
        <v>40893.992962962962</v>
      </c>
      <c r="T2473" s="15">
        <f t="shared" si="192"/>
        <v>40933.992962962962</v>
      </c>
      <c r="U2473">
        <f t="shared" si="193"/>
        <v>40</v>
      </c>
      <c r="V2473">
        <f t="shared" si="194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 s="10">
        <f t="shared" si="190"/>
        <v>97.9</v>
      </c>
      <c r="Q2474" s="11" t="s">
        <v>8323</v>
      </c>
      <c r="R2474" s="11" t="s">
        <v>8327</v>
      </c>
      <c r="S2474" s="15">
        <f t="shared" si="191"/>
        <v>40354.11550925926</v>
      </c>
      <c r="T2474" s="15">
        <f t="shared" si="192"/>
        <v>40425.043749999997</v>
      </c>
      <c r="U2474">
        <f t="shared" si="193"/>
        <v>70.928240740737238</v>
      </c>
      <c r="V2474">
        <f t="shared" si="194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 s="10">
        <f t="shared" si="190"/>
        <v>42.55</v>
      </c>
      <c r="Q2475" s="11" t="s">
        <v>8323</v>
      </c>
      <c r="R2475" s="11" t="s">
        <v>8327</v>
      </c>
      <c r="S2475" s="15">
        <f t="shared" si="191"/>
        <v>41193.748483796298</v>
      </c>
      <c r="T2475" s="15">
        <f t="shared" si="192"/>
        <v>41223.790150462963</v>
      </c>
      <c r="U2475">
        <f t="shared" si="193"/>
        <v>30.041666666664241</v>
      </c>
      <c r="V2475">
        <f t="shared" si="194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 s="10">
        <f t="shared" si="190"/>
        <v>131.58000000000001</v>
      </c>
      <c r="Q2476" s="11" t="s">
        <v>8323</v>
      </c>
      <c r="R2476" s="11" t="s">
        <v>8327</v>
      </c>
      <c r="S2476" s="15">
        <f t="shared" si="191"/>
        <v>40417.011296296296</v>
      </c>
      <c r="T2476" s="15">
        <f t="shared" si="192"/>
        <v>40462.011296296296</v>
      </c>
      <c r="U2476">
        <f t="shared" si="193"/>
        <v>45</v>
      </c>
      <c r="V2476">
        <f t="shared" si="194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 s="10">
        <f t="shared" si="190"/>
        <v>32.32</v>
      </c>
      <c r="Q2477" s="11" t="s">
        <v>8323</v>
      </c>
      <c r="R2477" s="11" t="s">
        <v>8327</v>
      </c>
      <c r="S2477" s="15">
        <f t="shared" si="191"/>
        <v>40310.287673611114</v>
      </c>
      <c r="T2477" s="15">
        <f t="shared" si="192"/>
        <v>40369.916666666664</v>
      </c>
      <c r="U2477">
        <f t="shared" si="193"/>
        <v>59.628993055550382</v>
      </c>
      <c r="V2477">
        <f t="shared" si="194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 s="10">
        <f t="shared" si="190"/>
        <v>61.1</v>
      </c>
      <c r="Q2478" s="11" t="s">
        <v>8323</v>
      </c>
      <c r="R2478" s="11" t="s">
        <v>8327</v>
      </c>
      <c r="S2478" s="15">
        <f t="shared" si="191"/>
        <v>41913.328356481477</v>
      </c>
      <c r="T2478" s="15">
        <f t="shared" si="192"/>
        <v>41946.370023148149</v>
      </c>
      <c r="U2478">
        <f t="shared" si="193"/>
        <v>33.041666666671517</v>
      </c>
      <c r="V2478">
        <f t="shared" si="194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 s="10">
        <f t="shared" si="190"/>
        <v>31.34</v>
      </c>
      <c r="Q2479" s="11" t="s">
        <v>8323</v>
      </c>
      <c r="R2479" s="11" t="s">
        <v>8327</v>
      </c>
      <c r="S2479" s="15">
        <f t="shared" si="191"/>
        <v>41088.691493055558</v>
      </c>
      <c r="T2479" s="15">
        <f t="shared" si="192"/>
        <v>41133.691493055558</v>
      </c>
      <c r="U2479">
        <f t="shared" si="193"/>
        <v>45</v>
      </c>
      <c r="V2479">
        <f t="shared" si="194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 s="10">
        <f t="shared" si="190"/>
        <v>129.11000000000001</v>
      </c>
      <c r="Q2480" s="11" t="s">
        <v>8323</v>
      </c>
      <c r="R2480" s="11" t="s">
        <v>8327</v>
      </c>
      <c r="S2480" s="15">
        <f t="shared" si="191"/>
        <v>41257.950381944444</v>
      </c>
      <c r="T2480" s="15">
        <f t="shared" si="192"/>
        <v>41287.950381944444</v>
      </c>
      <c r="U2480">
        <f t="shared" si="193"/>
        <v>30</v>
      </c>
      <c r="V2480">
        <f t="shared" si="194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 s="10">
        <f t="shared" si="190"/>
        <v>25.02</v>
      </c>
      <c r="Q2481" s="11" t="s">
        <v>8323</v>
      </c>
      <c r="R2481" s="11" t="s">
        <v>8327</v>
      </c>
      <c r="S2481" s="15">
        <f t="shared" si="191"/>
        <v>41107.726782407408</v>
      </c>
      <c r="T2481" s="15">
        <f t="shared" si="192"/>
        <v>41118.083333333336</v>
      </c>
      <c r="U2481">
        <f t="shared" si="193"/>
        <v>10.356550925927877</v>
      </c>
      <c r="V2481">
        <f t="shared" si="194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 s="10">
        <f t="shared" si="190"/>
        <v>250</v>
      </c>
      <c r="Q2482" s="11" t="s">
        <v>8323</v>
      </c>
      <c r="R2482" s="11" t="s">
        <v>8327</v>
      </c>
      <c r="S2482" s="15">
        <f t="shared" si="191"/>
        <v>42227.936157407406</v>
      </c>
      <c r="T2482" s="15">
        <f t="shared" si="192"/>
        <v>42287.936157407406</v>
      </c>
      <c r="U2482">
        <f t="shared" si="193"/>
        <v>60</v>
      </c>
      <c r="V2482">
        <f t="shared" si="194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 s="10">
        <f t="shared" si="190"/>
        <v>47.54</v>
      </c>
      <c r="Q2483" s="11" t="s">
        <v>8323</v>
      </c>
      <c r="R2483" s="11" t="s">
        <v>8327</v>
      </c>
      <c r="S2483" s="15">
        <f t="shared" si="191"/>
        <v>40999.645925925928</v>
      </c>
      <c r="T2483" s="15">
        <f t="shared" si="192"/>
        <v>41029.645925925928</v>
      </c>
      <c r="U2483">
        <f t="shared" si="193"/>
        <v>30</v>
      </c>
      <c r="V2483">
        <f t="shared" si="194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 s="10">
        <f t="shared" si="190"/>
        <v>40.04</v>
      </c>
      <c r="Q2484" s="11" t="s">
        <v>8323</v>
      </c>
      <c r="R2484" s="11" t="s">
        <v>8327</v>
      </c>
      <c r="S2484" s="15">
        <f t="shared" si="191"/>
        <v>40711.782210648147</v>
      </c>
      <c r="T2484" s="15">
        <f t="shared" si="192"/>
        <v>40756.782210648147</v>
      </c>
      <c r="U2484">
        <f t="shared" si="193"/>
        <v>45</v>
      </c>
      <c r="V2484">
        <f t="shared" si="194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 s="10">
        <f t="shared" si="190"/>
        <v>65.84</v>
      </c>
      <c r="Q2485" s="11" t="s">
        <v>8323</v>
      </c>
      <c r="R2485" s="11" t="s">
        <v>8327</v>
      </c>
      <c r="S2485" s="15">
        <f t="shared" si="191"/>
        <v>40970.750034722223</v>
      </c>
      <c r="T2485" s="15">
        <f t="shared" si="192"/>
        <v>41030.708368055559</v>
      </c>
      <c r="U2485">
        <f t="shared" si="193"/>
        <v>59.958333333335759</v>
      </c>
      <c r="V2485">
        <f t="shared" si="194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 s="10">
        <f t="shared" si="190"/>
        <v>46.4</v>
      </c>
      <c r="Q2486" s="11" t="s">
        <v>8323</v>
      </c>
      <c r="R2486" s="11" t="s">
        <v>8327</v>
      </c>
      <c r="S2486" s="15">
        <f t="shared" si="191"/>
        <v>40771.916701388887</v>
      </c>
      <c r="T2486" s="15">
        <f t="shared" si="192"/>
        <v>40801.916701388887</v>
      </c>
      <c r="U2486">
        <f t="shared" si="193"/>
        <v>30</v>
      </c>
      <c r="V2486">
        <f t="shared" si="194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 s="10">
        <f t="shared" si="190"/>
        <v>50.37</v>
      </c>
      <c r="Q2487" s="11" t="s">
        <v>8323</v>
      </c>
      <c r="R2487" s="11" t="s">
        <v>8327</v>
      </c>
      <c r="S2487" s="15">
        <f t="shared" si="191"/>
        <v>40793.998599537037</v>
      </c>
      <c r="T2487" s="15">
        <f t="shared" si="192"/>
        <v>40828.998599537037</v>
      </c>
      <c r="U2487">
        <f t="shared" si="193"/>
        <v>35</v>
      </c>
      <c r="V2487">
        <f t="shared" si="194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 s="10">
        <f t="shared" si="190"/>
        <v>26.57</v>
      </c>
      <c r="Q2488" s="11" t="s">
        <v>8323</v>
      </c>
      <c r="R2488" s="11" t="s">
        <v>8327</v>
      </c>
      <c r="S2488" s="15">
        <f t="shared" si="191"/>
        <v>40991.708055555559</v>
      </c>
      <c r="T2488" s="15">
        <f t="shared" si="192"/>
        <v>41021.708055555559</v>
      </c>
      <c r="U2488">
        <f t="shared" si="193"/>
        <v>30</v>
      </c>
      <c r="V2488">
        <f t="shared" si="194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 s="10">
        <f t="shared" si="190"/>
        <v>39.49</v>
      </c>
      <c r="Q2489" s="11" t="s">
        <v>8323</v>
      </c>
      <c r="R2489" s="11" t="s">
        <v>8327</v>
      </c>
      <c r="S2489" s="15">
        <f t="shared" si="191"/>
        <v>41026.083298611113</v>
      </c>
      <c r="T2489" s="15">
        <f t="shared" si="192"/>
        <v>41056.083298611113</v>
      </c>
      <c r="U2489">
        <f t="shared" si="193"/>
        <v>30</v>
      </c>
      <c r="V2489">
        <f t="shared" si="194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 s="10">
        <f t="shared" si="190"/>
        <v>49.25</v>
      </c>
      <c r="Q2490" s="11" t="s">
        <v>8323</v>
      </c>
      <c r="R2490" s="11" t="s">
        <v>8327</v>
      </c>
      <c r="S2490" s="15">
        <f t="shared" si="191"/>
        <v>40833.633194444446</v>
      </c>
      <c r="T2490" s="15">
        <f t="shared" si="192"/>
        <v>40863.674861111111</v>
      </c>
      <c r="U2490">
        <f t="shared" si="193"/>
        <v>30.041666666664241</v>
      </c>
      <c r="V2490">
        <f t="shared" si="194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 s="10">
        <f t="shared" si="190"/>
        <v>62.38</v>
      </c>
      <c r="Q2491" s="11" t="s">
        <v>8323</v>
      </c>
      <c r="R2491" s="11" t="s">
        <v>8327</v>
      </c>
      <c r="S2491" s="15">
        <f t="shared" si="191"/>
        <v>41373.690266203703</v>
      </c>
      <c r="T2491" s="15">
        <f t="shared" si="192"/>
        <v>41403.690266203703</v>
      </c>
      <c r="U2491">
        <f t="shared" si="193"/>
        <v>30</v>
      </c>
      <c r="V2491">
        <f t="shared" si="194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 s="10">
        <f t="shared" si="190"/>
        <v>37.94</v>
      </c>
      <c r="Q2492" s="11" t="s">
        <v>8323</v>
      </c>
      <c r="R2492" s="11" t="s">
        <v>8327</v>
      </c>
      <c r="S2492" s="15">
        <f t="shared" si="191"/>
        <v>41023.227731481478</v>
      </c>
      <c r="T2492" s="15">
        <f t="shared" si="192"/>
        <v>41083.227731481478</v>
      </c>
      <c r="U2492">
        <f t="shared" si="193"/>
        <v>60</v>
      </c>
      <c r="V2492">
        <f t="shared" si="194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 s="10">
        <f t="shared" si="190"/>
        <v>51.6</v>
      </c>
      <c r="Q2493" s="11" t="s">
        <v>8323</v>
      </c>
      <c r="R2493" s="11" t="s">
        <v>8327</v>
      </c>
      <c r="S2493" s="15">
        <f t="shared" si="191"/>
        <v>40542.839282407411</v>
      </c>
      <c r="T2493" s="15">
        <f t="shared" si="192"/>
        <v>40559.07708333333</v>
      </c>
      <c r="U2493">
        <f t="shared" si="193"/>
        <v>16.237800925919146</v>
      </c>
      <c r="V2493">
        <f t="shared" si="194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 s="10">
        <f t="shared" si="190"/>
        <v>27.78</v>
      </c>
      <c r="Q2494" s="11" t="s">
        <v>8323</v>
      </c>
      <c r="R2494" s="11" t="s">
        <v>8327</v>
      </c>
      <c r="S2494" s="15">
        <f t="shared" si="191"/>
        <v>41024.985972222225</v>
      </c>
      <c r="T2494" s="15">
        <f t="shared" si="192"/>
        <v>41076.415972222225</v>
      </c>
      <c r="U2494">
        <f t="shared" si="193"/>
        <v>51.430000000000291</v>
      </c>
      <c r="V2494">
        <f t="shared" si="194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 s="10">
        <f t="shared" si="190"/>
        <v>99.38</v>
      </c>
      <c r="Q2495" s="11" t="s">
        <v>8323</v>
      </c>
      <c r="R2495" s="11" t="s">
        <v>8327</v>
      </c>
      <c r="S2495" s="15">
        <f t="shared" si="191"/>
        <v>41348.168287037035</v>
      </c>
      <c r="T2495" s="15">
        <f t="shared" si="192"/>
        <v>41393.168287037035</v>
      </c>
      <c r="U2495">
        <f t="shared" si="193"/>
        <v>45</v>
      </c>
      <c r="V2495">
        <f t="shared" si="194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 s="10">
        <f t="shared" si="190"/>
        <v>38.85</v>
      </c>
      <c r="Q2496" s="11" t="s">
        <v>8323</v>
      </c>
      <c r="R2496" s="11" t="s">
        <v>8327</v>
      </c>
      <c r="S2496" s="15">
        <f t="shared" si="191"/>
        <v>41022.645185185182</v>
      </c>
      <c r="T2496" s="15">
        <f t="shared" si="192"/>
        <v>41052.645185185182</v>
      </c>
      <c r="U2496">
        <f t="shared" si="193"/>
        <v>30</v>
      </c>
      <c r="V2496">
        <f t="shared" si="194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 s="10">
        <f t="shared" si="190"/>
        <v>45.55</v>
      </c>
      <c r="Q2497" s="11" t="s">
        <v>8323</v>
      </c>
      <c r="R2497" s="11" t="s">
        <v>8327</v>
      </c>
      <c r="S2497" s="15">
        <f t="shared" si="191"/>
        <v>41036.946469907409</v>
      </c>
      <c r="T2497" s="15">
        <f t="shared" si="192"/>
        <v>41066.946469907409</v>
      </c>
      <c r="U2497">
        <f t="shared" si="193"/>
        <v>30</v>
      </c>
      <c r="V2497">
        <f t="shared" si="194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 s="10">
        <f t="shared" si="190"/>
        <v>600</v>
      </c>
      <c r="Q2498" s="11" t="s">
        <v>8323</v>
      </c>
      <c r="R2498" s="11" t="s">
        <v>8327</v>
      </c>
      <c r="S2498" s="15">
        <f t="shared" si="191"/>
        <v>41327.996435185189</v>
      </c>
      <c r="T2498" s="15">
        <f t="shared" si="192"/>
        <v>41362.954768518517</v>
      </c>
      <c r="U2498">
        <f t="shared" si="193"/>
        <v>34.958333333328483</v>
      </c>
      <c r="V2498">
        <f t="shared" si="194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 s="10">
        <f t="shared" ref="P2499:P2562" si="195">IFERROR(ROUND(E2499/L2499,2),0)</f>
        <v>80.55</v>
      </c>
      <c r="Q2499" s="11" t="s">
        <v>8323</v>
      </c>
      <c r="R2499" s="11" t="s">
        <v>8327</v>
      </c>
      <c r="S2499" s="15">
        <f t="shared" ref="S2499:S2562" si="196">(((J2499/60)/60)/24)+DATE(1970,1,1)</f>
        <v>40730.878912037035</v>
      </c>
      <c r="T2499" s="15">
        <f t="shared" ref="T2499:T2562" si="197">(((I2499/60)/60)/24)+DATE(1970,1,1)</f>
        <v>40760.878912037035</v>
      </c>
      <c r="U2499">
        <f t="shared" ref="U2499:U2562" si="198">T2499-S2499</f>
        <v>30</v>
      </c>
      <c r="V2499">
        <f t="shared" ref="V2499:V2562" si="199">YEAR((((J2499/60)/60)/24)+DATE(1970,1,1))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 s="10">
        <f t="shared" si="195"/>
        <v>52.8</v>
      </c>
      <c r="Q2500" s="11" t="s">
        <v>8323</v>
      </c>
      <c r="R2500" s="11" t="s">
        <v>8327</v>
      </c>
      <c r="S2500" s="15">
        <f t="shared" si="196"/>
        <v>42017.967442129629</v>
      </c>
      <c r="T2500" s="15">
        <f t="shared" si="197"/>
        <v>42031.967442129629</v>
      </c>
      <c r="U2500">
        <f t="shared" si="198"/>
        <v>14</v>
      </c>
      <c r="V2500">
        <f t="shared" si="19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 s="10">
        <f t="shared" si="195"/>
        <v>47.68</v>
      </c>
      <c r="Q2501" s="11" t="s">
        <v>8323</v>
      </c>
      <c r="R2501" s="11" t="s">
        <v>8327</v>
      </c>
      <c r="S2501" s="15">
        <f t="shared" si="196"/>
        <v>41226.648576388885</v>
      </c>
      <c r="T2501" s="15">
        <f t="shared" si="197"/>
        <v>41274.75</v>
      </c>
      <c r="U2501">
        <f t="shared" si="198"/>
        <v>48.101423611115024</v>
      </c>
      <c r="V2501">
        <f t="shared" si="19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 s="10">
        <f t="shared" si="195"/>
        <v>23.45</v>
      </c>
      <c r="Q2502" s="11" t="s">
        <v>8323</v>
      </c>
      <c r="R2502" s="11" t="s">
        <v>8327</v>
      </c>
      <c r="S2502" s="15">
        <f t="shared" si="196"/>
        <v>41053.772858796299</v>
      </c>
      <c r="T2502" s="15">
        <f t="shared" si="197"/>
        <v>41083.772858796299</v>
      </c>
      <c r="U2502">
        <f t="shared" si="198"/>
        <v>30</v>
      </c>
      <c r="V2502">
        <f t="shared" si="19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 s="10">
        <f t="shared" si="195"/>
        <v>40.14</v>
      </c>
      <c r="Q2503" s="11" t="s">
        <v>8334</v>
      </c>
      <c r="R2503" s="11" t="s">
        <v>8351</v>
      </c>
      <c r="S2503" s="15">
        <f t="shared" si="196"/>
        <v>42244.776666666665</v>
      </c>
      <c r="T2503" s="15">
        <f t="shared" si="197"/>
        <v>42274.776666666665</v>
      </c>
      <c r="U2503">
        <f t="shared" si="198"/>
        <v>30</v>
      </c>
      <c r="V2503">
        <f t="shared" si="19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 s="10">
        <f t="shared" si="195"/>
        <v>17.2</v>
      </c>
      <c r="Q2504" s="11" t="s">
        <v>8334</v>
      </c>
      <c r="R2504" s="11" t="s">
        <v>8351</v>
      </c>
      <c r="S2504" s="15">
        <f t="shared" si="196"/>
        <v>41858.825439814813</v>
      </c>
      <c r="T2504" s="15">
        <f t="shared" si="197"/>
        <v>41903.825439814813</v>
      </c>
      <c r="U2504">
        <f t="shared" si="198"/>
        <v>45</v>
      </c>
      <c r="V2504">
        <f t="shared" si="19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 s="10">
        <f t="shared" si="195"/>
        <v>0</v>
      </c>
      <c r="Q2505" s="11" t="s">
        <v>8334</v>
      </c>
      <c r="R2505" s="11" t="s">
        <v>8351</v>
      </c>
      <c r="S2505" s="15">
        <f t="shared" si="196"/>
        <v>42498.899398148147</v>
      </c>
      <c r="T2505" s="15">
        <f t="shared" si="197"/>
        <v>42528.879166666666</v>
      </c>
      <c r="U2505">
        <f t="shared" si="198"/>
        <v>29.97976851851854</v>
      </c>
      <c r="V2505">
        <f t="shared" si="19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 s="10">
        <f t="shared" si="195"/>
        <v>0</v>
      </c>
      <c r="Q2506" s="11" t="s">
        <v>8334</v>
      </c>
      <c r="R2506" s="11" t="s">
        <v>8351</v>
      </c>
      <c r="S2506" s="15">
        <f t="shared" si="196"/>
        <v>41928.015439814815</v>
      </c>
      <c r="T2506" s="15">
        <f t="shared" si="197"/>
        <v>41958.057106481487</v>
      </c>
      <c r="U2506">
        <f t="shared" si="198"/>
        <v>30.041666666671517</v>
      </c>
      <c r="V2506">
        <f t="shared" si="19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 s="10">
        <f t="shared" si="195"/>
        <v>0</v>
      </c>
      <c r="Q2507" s="11" t="s">
        <v>8334</v>
      </c>
      <c r="R2507" s="11" t="s">
        <v>8351</v>
      </c>
      <c r="S2507" s="15">
        <f t="shared" si="196"/>
        <v>42047.05574074074</v>
      </c>
      <c r="T2507" s="15">
        <f t="shared" si="197"/>
        <v>42077.014074074075</v>
      </c>
      <c r="U2507">
        <f t="shared" si="198"/>
        <v>29.958333333335759</v>
      </c>
      <c r="V2507">
        <f t="shared" si="19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 s="10">
        <f t="shared" si="195"/>
        <v>15</v>
      </c>
      <c r="Q2508" s="11" t="s">
        <v>8334</v>
      </c>
      <c r="R2508" s="11" t="s">
        <v>8351</v>
      </c>
      <c r="S2508" s="15">
        <f t="shared" si="196"/>
        <v>42258.297094907408</v>
      </c>
      <c r="T2508" s="15">
        <f t="shared" si="197"/>
        <v>42280.875</v>
      </c>
      <c r="U2508">
        <f t="shared" si="198"/>
        <v>22.577905092592118</v>
      </c>
      <c r="V2508">
        <f t="shared" si="19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 s="10">
        <f t="shared" si="195"/>
        <v>0</v>
      </c>
      <c r="Q2509" s="11" t="s">
        <v>8334</v>
      </c>
      <c r="R2509" s="11" t="s">
        <v>8351</v>
      </c>
      <c r="S2509" s="15">
        <f t="shared" si="196"/>
        <v>42105.072962962964</v>
      </c>
      <c r="T2509" s="15">
        <f t="shared" si="197"/>
        <v>42135.072962962964</v>
      </c>
      <c r="U2509">
        <f t="shared" si="198"/>
        <v>30</v>
      </c>
      <c r="V2509">
        <f t="shared" si="19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 s="10">
        <f t="shared" si="195"/>
        <v>0</v>
      </c>
      <c r="Q2510" s="11" t="s">
        <v>8334</v>
      </c>
      <c r="R2510" s="11" t="s">
        <v>8351</v>
      </c>
      <c r="S2510" s="15">
        <f t="shared" si="196"/>
        <v>41835.951782407406</v>
      </c>
      <c r="T2510" s="15">
        <f t="shared" si="197"/>
        <v>41865.951782407406</v>
      </c>
      <c r="U2510">
        <f t="shared" si="198"/>
        <v>30</v>
      </c>
      <c r="V2510">
        <f t="shared" si="19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 s="10">
        <f t="shared" si="195"/>
        <v>35.71</v>
      </c>
      <c r="Q2511" s="11" t="s">
        <v>8334</v>
      </c>
      <c r="R2511" s="11" t="s">
        <v>8351</v>
      </c>
      <c r="S2511" s="15">
        <f t="shared" si="196"/>
        <v>42058.809594907405</v>
      </c>
      <c r="T2511" s="15">
        <f t="shared" si="197"/>
        <v>42114.767928240741</v>
      </c>
      <c r="U2511">
        <f t="shared" si="198"/>
        <v>55.958333333335759</v>
      </c>
      <c r="V2511">
        <f t="shared" si="19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 s="10">
        <f t="shared" si="195"/>
        <v>37.5</v>
      </c>
      <c r="Q2512" s="11" t="s">
        <v>8334</v>
      </c>
      <c r="R2512" s="11" t="s">
        <v>8351</v>
      </c>
      <c r="S2512" s="15">
        <f t="shared" si="196"/>
        <v>42078.997361111105</v>
      </c>
      <c r="T2512" s="15">
        <f t="shared" si="197"/>
        <v>42138.997361111105</v>
      </c>
      <c r="U2512">
        <f t="shared" si="198"/>
        <v>60</v>
      </c>
      <c r="V2512">
        <f t="shared" si="19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 s="10">
        <f t="shared" si="195"/>
        <v>0</v>
      </c>
      <c r="Q2513" s="11" t="s">
        <v>8334</v>
      </c>
      <c r="R2513" s="11" t="s">
        <v>8351</v>
      </c>
      <c r="S2513" s="15">
        <f t="shared" si="196"/>
        <v>42371.446909722217</v>
      </c>
      <c r="T2513" s="15">
        <f t="shared" si="197"/>
        <v>42401.446909722217</v>
      </c>
      <c r="U2513">
        <f t="shared" si="198"/>
        <v>30</v>
      </c>
      <c r="V2513">
        <f t="shared" si="19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 s="10">
        <f t="shared" si="195"/>
        <v>0</v>
      </c>
      <c r="Q2514" s="11" t="s">
        <v>8334</v>
      </c>
      <c r="R2514" s="11" t="s">
        <v>8351</v>
      </c>
      <c r="S2514" s="15">
        <f t="shared" si="196"/>
        <v>41971.876863425925</v>
      </c>
      <c r="T2514" s="15">
        <f t="shared" si="197"/>
        <v>41986.876863425925</v>
      </c>
      <c r="U2514">
        <f t="shared" si="198"/>
        <v>15</v>
      </c>
      <c r="V2514">
        <f t="shared" si="19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 s="10">
        <f t="shared" si="195"/>
        <v>0</v>
      </c>
      <c r="Q2515" s="11" t="s">
        <v>8334</v>
      </c>
      <c r="R2515" s="11" t="s">
        <v>8351</v>
      </c>
      <c r="S2515" s="15">
        <f t="shared" si="196"/>
        <v>42732.00681712963</v>
      </c>
      <c r="T2515" s="15">
        <f t="shared" si="197"/>
        <v>42792.00681712963</v>
      </c>
      <c r="U2515">
        <f t="shared" si="198"/>
        <v>60</v>
      </c>
      <c r="V2515">
        <f t="shared" si="19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 s="10">
        <f t="shared" si="195"/>
        <v>52.5</v>
      </c>
      <c r="Q2516" s="11" t="s">
        <v>8334</v>
      </c>
      <c r="R2516" s="11" t="s">
        <v>8351</v>
      </c>
      <c r="S2516" s="15">
        <f t="shared" si="196"/>
        <v>41854.389780092592</v>
      </c>
      <c r="T2516" s="15">
        <f t="shared" si="197"/>
        <v>41871.389780092592</v>
      </c>
      <c r="U2516">
        <f t="shared" si="198"/>
        <v>17</v>
      </c>
      <c r="V2516">
        <f t="shared" si="19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 s="10">
        <f t="shared" si="195"/>
        <v>77.5</v>
      </c>
      <c r="Q2517" s="11" t="s">
        <v>8334</v>
      </c>
      <c r="R2517" s="11" t="s">
        <v>8351</v>
      </c>
      <c r="S2517" s="15">
        <f t="shared" si="196"/>
        <v>42027.839733796296</v>
      </c>
      <c r="T2517" s="15">
        <f t="shared" si="197"/>
        <v>42057.839733796296</v>
      </c>
      <c r="U2517">
        <f t="shared" si="198"/>
        <v>30</v>
      </c>
      <c r="V2517">
        <f t="shared" si="19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 s="10">
        <f t="shared" si="195"/>
        <v>0</v>
      </c>
      <c r="Q2518" s="11" t="s">
        <v>8334</v>
      </c>
      <c r="R2518" s="11" t="s">
        <v>8351</v>
      </c>
      <c r="S2518" s="15">
        <f t="shared" si="196"/>
        <v>41942.653379629628</v>
      </c>
      <c r="T2518" s="15">
        <f t="shared" si="197"/>
        <v>41972.6950462963</v>
      </c>
      <c r="U2518">
        <f t="shared" si="198"/>
        <v>30.041666666671517</v>
      </c>
      <c r="V2518">
        <f t="shared" si="19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 s="10">
        <f t="shared" si="195"/>
        <v>53.55</v>
      </c>
      <c r="Q2519" s="11" t="s">
        <v>8334</v>
      </c>
      <c r="R2519" s="11" t="s">
        <v>8351</v>
      </c>
      <c r="S2519" s="15">
        <f t="shared" si="196"/>
        <v>42052.802430555559</v>
      </c>
      <c r="T2519" s="15">
        <f t="shared" si="197"/>
        <v>42082.760763888888</v>
      </c>
      <c r="U2519">
        <f t="shared" si="198"/>
        <v>29.958333333328483</v>
      </c>
      <c r="V2519">
        <f t="shared" si="19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 s="10">
        <f t="shared" si="195"/>
        <v>0</v>
      </c>
      <c r="Q2520" s="11" t="s">
        <v>8334</v>
      </c>
      <c r="R2520" s="11" t="s">
        <v>8351</v>
      </c>
      <c r="S2520" s="15">
        <f t="shared" si="196"/>
        <v>41926.680879629632</v>
      </c>
      <c r="T2520" s="15">
        <f t="shared" si="197"/>
        <v>41956.722546296296</v>
      </c>
      <c r="U2520">
        <f t="shared" si="198"/>
        <v>30.041666666664241</v>
      </c>
      <c r="V2520">
        <f t="shared" si="19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 s="10">
        <f t="shared" si="195"/>
        <v>16.25</v>
      </c>
      <c r="Q2521" s="11" t="s">
        <v>8334</v>
      </c>
      <c r="R2521" s="11" t="s">
        <v>8351</v>
      </c>
      <c r="S2521" s="15">
        <f t="shared" si="196"/>
        <v>41809.155138888891</v>
      </c>
      <c r="T2521" s="15">
        <f t="shared" si="197"/>
        <v>41839.155138888891</v>
      </c>
      <c r="U2521">
        <f t="shared" si="198"/>
        <v>30</v>
      </c>
      <c r="V2521">
        <f t="shared" si="19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 s="10">
        <f t="shared" si="195"/>
        <v>0</v>
      </c>
      <c r="Q2522" s="11" t="s">
        <v>8334</v>
      </c>
      <c r="R2522" s="11" t="s">
        <v>8351</v>
      </c>
      <c r="S2522" s="15">
        <f t="shared" si="196"/>
        <v>42612.600520833337</v>
      </c>
      <c r="T2522" s="15">
        <f t="shared" si="197"/>
        <v>42658.806249999994</v>
      </c>
      <c r="U2522">
        <f t="shared" si="198"/>
        <v>46.205729166656965</v>
      </c>
      <c r="V2522">
        <f t="shared" si="19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 s="10">
        <f t="shared" si="195"/>
        <v>103.68</v>
      </c>
      <c r="Q2523" s="11" t="s">
        <v>8323</v>
      </c>
      <c r="R2523" s="11" t="s">
        <v>8352</v>
      </c>
      <c r="S2523" s="15">
        <f t="shared" si="196"/>
        <v>42269.967835648145</v>
      </c>
      <c r="T2523" s="15">
        <f t="shared" si="197"/>
        <v>42290.967835648145</v>
      </c>
      <c r="U2523">
        <f t="shared" si="198"/>
        <v>21</v>
      </c>
      <c r="V2523">
        <f t="shared" si="19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 s="10">
        <f t="shared" si="195"/>
        <v>185.19</v>
      </c>
      <c r="Q2524" s="11" t="s">
        <v>8323</v>
      </c>
      <c r="R2524" s="11" t="s">
        <v>8352</v>
      </c>
      <c r="S2524" s="15">
        <f t="shared" si="196"/>
        <v>42460.573611111111</v>
      </c>
      <c r="T2524" s="15">
        <f t="shared" si="197"/>
        <v>42482.619444444441</v>
      </c>
      <c r="U2524">
        <f t="shared" si="198"/>
        <v>22.045833333329938</v>
      </c>
      <c r="V2524">
        <f t="shared" si="19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 s="10">
        <f t="shared" si="195"/>
        <v>54.15</v>
      </c>
      <c r="Q2525" s="11" t="s">
        <v>8323</v>
      </c>
      <c r="R2525" s="11" t="s">
        <v>8352</v>
      </c>
      <c r="S2525" s="15">
        <f t="shared" si="196"/>
        <v>41930.975601851853</v>
      </c>
      <c r="T2525" s="15">
        <f t="shared" si="197"/>
        <v>41961.017268518524</v>
      </c>
      <c r="U2525">
        <f t="shared" si="198"/>
        <v>30.041666666671517</v>
      </c>
      <c r="V2525">
        <f t="shared" si="19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 s="10">
        <f t="shared" si="195"/>
        <v>177.21</v>
      </c>
      <c r="Q2526" s="11" t="s">
        <v>8323</v>
      </c>
      <c r="R2526" s="11" t="s">
        <v>8352</v>
      </c>
      <c r="S2526" s="15">
        <f t="shared" si="196"/>
        <v>41961.807372685187</v>
      </c>
      <c r="T2526" s="15">
        <f t="shared" si="197"/>
        <v>41994.1875</v>
      </c>
      <c r="U2526">
        <f t="shared" si="198"/>
        <v>32.380127314812853</v>
      </c>
      <c r="V2526">
        <f t="shared" si="19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 s="10">
        <f t="shared" si="195"/>
        <v>100.33</v>
      </c>
      <c r="Q2527" s="11" t="s">
        <v>8323</v>
      </c>
      <c r="R2527" s="11" t="s">
        <v>8352</v>
      </c>
      <c r="S2527" s="15">
        <f t="shared" si="196"/>
        <v>41058.844571759262</v>
      </c>
      <c r="T2527" s="15">
        <f t="shared" si="197"/>
        <v>41088.844571759262</v>
      </c>
      <c r="U2527">
        <f t="shared" si="198"/>
        <v>30</v>
      </c>
      <c r="V2527">
        <f t="shared" si="19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 s="10">
        <f t="shared" si="195"/>
        <v>136.91</v>
      </c>
      <c r="Q2528" s="11" t="s">
        <v>8323</v>
      </c>
      <c r="R2528" s="11" t="s">
        <v>8352</v>
      </c>
      <c r="S2528" s="15">
        <f t="shared" si="196"/>
        <v>41953.091134259259</v>
      </c>
      <c r="T2528" s="15">
        <f t="shared" si="197"/>
        <v>41981.207638888889</v>
      </c>
      <c r="U2528">
        <f t="shared" si="198"/>
        <v>28.116504629630072</v>
      </c>
      <c r="V2528">
        <f t="shared" si="19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 s="10">
        <f t="shared" si="195"/>
        <v>57.54</v>
      </c>
      <c r="Q2529" s="11" t="s">
        <v>8323</v>
      </c>
      <c r="R2529" s="11" t="s">
        <v>8352</v>
      </c>
      <c r="S2529" s="15">
        <f t="shared" si="196"/>
        <v>41546.75105324074</v>
      </c>
      <c r="T2529" s="15">
        <f t="shared" si="197"/>
        <v>41565.165972222225</v>
      </c>
      <c r="U2529">
        <f t="shared" si="198"/>
        <v>18.414918981485243</v>
      </c>
      <c r="V2529">
        <f t="shared" si="19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 s="10">
        <f t="shared" si="195"/>
        <v>52.96</v>
      </c>
      <c r="Q2530" s="11" t="s">
        <v>8323</v>
      </c>
      <c r="R2530" s="11" t="s">
        <v>8352</v>
      </c>
      <c r="S2530" s="15">
        <f t="shared" si="196"/>
        <v>42217.834525462968</v>
      </c>
      <c r="T2530" s="15">
        <f t="shared" si="197"/>
        <v>42236.458333333328</v>
      </c>
      <c r="U2530">
        <f t="shared" si="198"/>
        <v>18.623807870360906</v>
      </c>
      <c r="V2530">
        <f t="shared" si="19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 s="10">
        <f t="shared" si="195"/>
        <v>82.33</v>
      </c>
      <c r="Q2531" s="11" t="s">
        <v>8323</v>
      </c>
      <c r="R2531" s="11" t="s">
        <v>8352</v>
      </c>
      <c r="S2531" s="15">
        <f t="shared" si="196"/>
        <v>40948.080729166664</v>
      </c>
      <c r="T2531" s="15">
        <f t="shared" si="197"/>
        <v>40993.0390625</v>
      </c>
      <c r="U2531">
        <f t="shared" si="198"/>
        <v>44.958333333335759</v>
      </c>
      <c r="V2531">
        <f t="shared" si="19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 s="10">
        <f t="shared" si="195"/>
        <v>135.41999999999999</v>
      </c>
      <c r="Q2532" s="11" t="s">
        <v>8323</v>
      </c>
      <c r="R2532" s="11" t="s">
        <v>8352</v>
      </c>
      <c r="S2532" s="15">
        <f t="shared" si="196"/>
        <v>42081.864641203705</v>
      </c>
      <c r="T2532" s="15">
        <f t="shared" si="197"/>
        <v>42114.201388888891</v>
      </c>
      <c r="U2532">
        <f t="shared" si="198"/>
        <v>32.336747685185401</v>
      </c>
      <c r="V2532">
        <f t="shared" si="19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 s="10">
        <f t="shared" si="195"/>
        <v>74.069999999999993</v>
      </c>
      <c r="Q2533" s="11" t="s">
        <v>8323</v>
      </c>
      <c r="R2533" s="11" t="s">
        <v>8352</v>
      </c>
      <c r="S2533" s="15">
        <f t="shared" si="196"/>
        <v>42208.680023148147</v>
      </c>
      <c r="T2533" s="15">
        <f t="shared" si="197"/>
        <v>42231.165972222225</v>
      </c>
      <c r="U2533">
        <f t="shared" si="198"/>
        <v>22.485949074078235</v>
      </c>
      <c r="V2533">
        <f t="shared" si="19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 s="10">
        <f t="shared" si="195"/>
        <v>84.08</v>
      </c>
      <c r="Q2534" s="11" t="s">
        <v>8323</v>
      </c>
      <c r="R2534" s="11" t="s">
        <v>8352</v>
      </c>
      <c r="S2534" s="15">
        <f t="shared" si="196"/>
        <v>41107.849143518521</v>
      </c>
      <c r="T2534" s="15">
        <f t="shared" si="197"/>
        <v>41137.849143518521</v>
      </c>
      <c r="U2534">
        <f t="shared" si="198"/>
        <v>30</v>
      </c>
      <c r="V2534">
        <f t="shared" si="19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 s="10">
        <f t="shared" si="195"/>
        <v>61.03</v>
      </c>
      <c r="Q2535" s="11" t="s">
        <v>8323</v>
      </c>
      <c r="R2535" s="11" t="s">
        <v>8352</v>
      </c>
      <c r="S2535" s="15">
        <f t="shared" si="196"/>
        <v>41304.751284722224</v>
      </c>
      <c r="T2535" s="15">
        <f t="shared" si="197"/>
        <v>41334.750787037039</v>
      </c>
      <c r="U2535">
        <f t="shared" si="198"/>
        <v>29.99950231481489</v>
      </c>
      <c r="V2535">
        <f t="shared" si="19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 s="10">
        <f t="shared" si="195"/>
        <v>150</v>
      </c>
      <c r="Q2536" s="11" t="s">
        <v>8323</v>
      </c>
      <c r="R2536" s="11" t="s">
        <v>8352</v>
      </c>
      <c r="S2536" s="15">
        <f t="shared" si="196"/>
        <v>40127.700370370374</v>
      </c>
      <c r="T2536" s="15">
        <f t="shared" si="197"/>
        <v>40179.25</v>
      </c>
      <c r="U2536">
        <f t="shared" si="198"/>
        <v>51.549629629625997</v>
      </c>
      <c r="V2536">
        <f t="shared" si="19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 s="10">
        <f t="shared" si="195"/>
        <v>266.08999999999997</v>
      </c>
      <c r="Q2537" s="11" t="s">
        <v>8323</v>
      </c>
      <c r="R2537" s="11" t="s">
        <v>8352</v>
      </c>
      <c r="S2537" s="15">
        <f t="shared" si="196"/>
        <v>41943.791030092594</v>
      </c>
      <c r="T2537" s="15">
        <f t="shared" si="197"/>
        <v>41974.832696759258</v>
      </c>
      <c r="U2537">
        <f t="shared" si="198"/>
        <v>31.041666666664241</v>
      </c>
      <c r="V2537">
        <f t="shared" si="19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 s="10">
        <f t="shared" si="195"/>
        <v>7.25</v>
      </c>
      <c r="Q2538" s="11" t="s">
        <v>8323</v>
      </c>
      <c r="R2538" s="11" t="s">
        <v>8352</v>
      </c>
      <c r="S2538" s="15">
        <f t="shared" si="196"/>
        <v>41464.106087962966</v>
      </c>
      <c r="T2538" s="15">
        <f t="shared" si="197"/>
        <v>41485.106087962966</v>
      </c>
      <c r="U2538">
        <f t="shared" si="198"/>
        <v>21</v>
      </c>
      <c r="V2538">
        <f t="shared" si="19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 s="10">
        <f t="shared" si="195"/>
        <v>100</v>
      </c>
      <c r="Q2539" s="11" t="s">
        <v>8323</v>
      </c>
      <c r="R2539" s="11" t="s">
        <v>8352</v>
      </c>
      <c r="S2539" s="15">
        <f t="shared" si="196"/>
        <v>40696.648784722223</v>
      </c>
      <c r="T2539" s="15">
        <f t="shared" si="197"/>
        <v>40756.648784722223</v>
      </c>
      <c r="U2539">
        <f t="shared" si="198"/>
        <v>60</v>
      </c>
      <c r="V2539">
        <f t="shared" si="19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 s="10">
        <f t="shared" si="195"/>
        <v>109.96</v>
      </c>
      <c r="Q2540" s="11" t="s">
        <v>8323</v>
      </c>
      <c r="R2540" s="11" t="s">
        <v>8352</v>
      </c>
      <c r="S2540" s="15">
        <f t="shared" si="196"/>
        <v>41298.509965277779</v>
      </c>
      <c r="T2540" s="15">
        <f t="shared" si="197"/>
        <v>41329.207638888889</v>
      </c>
      <c r="U2540">
        <f t="shared" si="198"/>
        <v>30.697673611110076</v>
      </c>
      <c r="V2540">
        <f t="shared" si="19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 s="10">
        <f t="shared" si="195"/>
        <v>169.92</v>
      </c>
      <c r="Q2541" s="11" t="s">
        <v>8323</v>
      </c>
      <c r="R2541" s="11" t="s">
        <v>8352</v>
      </c>
      <c r="S2541" s="15">
        <f t="shared" si="196"/>
        <v>41977.902222222227</v>
      </c>
      <c r="T2541" s="15">
        <f t="shared" si="197"/>
        <v>42037.902222222227</v>
      </c>
      <c r="U2541">
        <f t="shared" si="198"/>
        <v>60</v>
      </c>
      <c r="V2541">
        <f t="shared" si="19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 s="10">
        <f t="shared" si="195"/>
        <v>95.74</v>
      </c>
      <c r="Q2542" s="11" t="s">
        <v>8323</v>
      </c>
      <c r="R2542" s="11" t="s">
        <v>8352</v>
      </c>
      <c r="S2542" s="15">
        <f t="shared" si="196"/>
        <v>40785.675011574072</v>
      </c>
      <c r="T2542" s="15">
        <f t="shared" si="197"/>
        <v>40845.675011574072</v>
      </c>
      <c r="U2542">
        <f t="shared" si="198"/>
        <v>60</v>
      </c>
      <c r="V2542">
        <f t="shared" si="19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 s="10">
        <f t="shared" si="195"/>
        <v>59.46</v>
      </c>
      <c r="Q2543" s="11" t="s">
        <v>8323</v>
      </c>
      <c r="R2543" s="11" t="s">
        <v>8352</v>
      </c>
      <c r="S2543" s="15">
        <f t="shared" si="196"/>
        <v>41483.449282407404</v>
      </c>
      <c r="T2543" s="15">
        <f t="shared" si="197"/>
        <v>41543.449282407404</v>
      </c>
      <c r="U2543">
        <f t="shared" si="198"/>
        <v>60</v>
      </c>
      <c r="V2543">
        <f t="shared" si="19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 s="10">
        <f t="shared" si="195"/>
        <v>55.77</v>
      </c>
      <c r="Q2544" s="11" t="s">
        <v>8323</v>
      </c>
      <c r="R2544" s="11" t="s">
        <v>8352</v>
      </c>
      <c r="S2544" s="15">
        <f t="shared" si="196"/>
        <v>41509.426585648151</v>
      </c>
      <c r="T2544" s="15">
        <f t="shared" si="197"/>
        <v>41548.165972222225</v>
      </c>
      <c r="U2544">
        <f t="shared" si="198"/>
        <v>38.73938657407416</v>
      </c>
      <c r="V2544">
        <f t="shared" si="19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 s="10">
        <f t="shared" si="195"/>
        <v>30.08</v>
      </c>
      <c r="Q2545" s="11" t="s">
        <v>8323</v>
      </c>
      <c r="R2545" s="11" t="s">
        <v>8352</v>
      </c>
      <c r="S2545" s="15">
        <f t="shared" si="196"/>
        <v>40514.107615740737</v>
      </c>
      <c r="T2545" s="15">
        <f t="shared" si="197"/>
        <v>40545.125</v>
      </c>
      <c r="U2545">
        <f t="shared" si="198"/>
        <v>31.017384259263054</v>
      </c>
      <c r="V2545">
        <f t="shared" si="19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 s="10">
        <f t="shared" si="195"/>
        <v>88.44</v>
      </c>
      <c r="Q2546" s="11" t="s">
        <v>8323</v>
      </c>
      <c r="R2546" s="11" t="s">
        <v>8352</v>
      </c>
      <c r="S2546" s="15">
        <f t="shared" si="196"/>
        <v>41068.520474537036</v>
      </c>
      <c r="T2546" s="15">
        <f t="shared" si="197"/>
        <v>41098.520474537036</v>
      </c>
      <c r="U2546">
        <f t="shared" si="198"/>
        <v>30</v>
      </c>
      <c r="V2546">
        <f t="shared" si="19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 s="10">
        <f t="shared" si="195"/>
        <v>64.03</v>
      </c>
      <c r="Q2547" s="11" t="s">
        <v>8323</v>
      </c>
      <c r="R2547" s="11" t="s">
        <v>8352</v>
      </c>
      <c r="S2547" s="15">
        <f t="shared" si="196"/>
        <v>42027.13817129629</v>
      </c>
      <c r="T2547" s="15">
        <f t="shared" si="197"/>
        <v>42062.020833333328</v>
      </c>
      <c r="U2547">
        <f t="shared" si="198"/>
        <v>34.882662037038244</v>
      </c>
      <c r="V2547">
        <f t="shared" si="19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 s="10">
        <f t="shared" si="195"/>
        <v>60.15</v>
      </c>
      <c r="Q2548" s="11" t="s">
        <v>8323</v>
      </c>
      <c r="R2548" s="11" t="s">
        <v>8352</v>
      </c>
      <c r="S2548" s="15">
        <f t="shared" si="196"/>
        <v>41524.858553240738</v>
      </c>
      <c r="T2548" s="15">
        <f t="shared" si="197"/>
        <v>41552.208333333336</v>
      </c>
      <c r="U2548">
        <f t="shared" si="198"/>
        <v>27.349780092597939</v>
      </c>
      <c r="V2548">
        <f t="shared" si="19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 s="10">
        <f t="shared" si="195"/>
        <v>49.19</v>
      </c>
      <c r="Q2549" s="11" t="s">
        <v>8323</v>
      </c>
      <c r="R2549" s="11" t="s">
        <v>8352</v>
      </c>
      <c r="S2549" s="15">
        <f t="shared" si="196"/>
        <v>40973.773182870369</v>
      </c>
      <c r="T2549" s="15">
        <f t="shared" si="197"/>
        <v>41003.731516203705</v>
      </c>
      <c r="U2549">
        <f t="shared" si="198"/>
        <v>29.958333333335759</v>
      </c>
      <c r="V2549">
        <f t="shared" si="19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 s="10">
        <f t="shared" si="195"/>
        <v>165.16</v>
      </c>
      <c r="Q2550" s="11" t="s">
        <v>8323</v>
      </c>
      <c r="R2550" s="11" t="s">
        <v>8352</v>
      </c>
      <c r="S2550" s="15">
        <f t="shared" si="196"/>
        <v>42618.625428240746</v>
      </c>
      <c r="T2550" s="15">
        <f t="shared" si="197"/>
        <v>42643.185416666667</v>
      </c>
      <c r="U2550">
        <f t="shared" si="198"/>
        <v>24.559988425920892</v>
      </c>
      <c r="V2550">
        <f t="shared" si="19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 s="10">
        <f t="shared" si="195"/>
        <v>43.62</v>
      </c>
      <c r="Q2551" s="11" t="s">
        <v>8323</v>
      </c>
      <c r="R2551" s="11" t="s">
        <v>8352</v>
      </c>
      <c r="S2551" s="15">
        <f t="shared" si="196"/>
        <v>41390.757754629631</v>
      </c>
      <c r="T2551" s="15">
        <f t="shared" si="197"/>
        <v>41425.708333333336</v>
      </c>
      <c r="U2551">
        <f t="shared" si="198"/>
        <v>34.950578703705105</v>
      </c>
      <c r="V2551">
        <f t="shared" si="19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 s="10">
        <f t="shared" si="195"/>
        <v>43.7</v>
      </c>
      <c r="Q2552" s="11" t="s">
        <v>8323</v>
      </c>
      <c r="R2552" s="11" t="s">
        <v>8352</v>
      </c>
      <c r="S2552" s="15">
        <f t="shared" si="196"/>
        <v>42228.634328703702</v>
      </c>
      <c r="T2552" s="15">
        <f t="shared" si="197"/>
        <v>42285.165972222225</v>
      </c>
      <c r="U2552">
        <f t="shared" si="198"/>
        <v>56.531643518523197</v>
      </c>
      <c r="V2552">
        <f t="shared" si="19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 s="10">
        <f t="shared" si="195"/>
        <v>67.42</v>
      </c>
      <c r="Q2553" s="11" t="s">
        <v>8323</v>
      </c>
      <c r="R2553" s="11" t="s">
        <v>8352</v>
      </c>
      <c r="S2553" s="15">
        <f t="shared" si="196"/>
        <v>40961.252141203702</v>
      </c>
      <c r="T2553" s="15">
        <f t="shared" si="197"/>
        <v>40989.866666666669</v>
      </c>
      <c r="U2553">
        <f t="shared" si="198"/>
        <v>28.614525462966412</v>
      </c>
      <c r="V2553">
        <f t="shared" si="19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 s="10">
        <f t="shared" si="195"/>
        <v>177.5</v>
      </c>
      <c r="Q2554" s="11" t="s">
        <v>8323</v>
      </c>
      <c r="R2554" s="11" t="s">
        <v>8352</v>
      </c>
      <c r="S2554" s="15">
        <f t="shared" si="196"/>
        <v>42769.809965277775</v>
      </c>
      <c r="T2554" s="15">
        <f t="shared" si="197"/>
        <v>42799.809965277775</v>
      </c>
      <c r="U2554">
        <f t="shared" si="198"/>
        <v>30</v>
      </c>
      <c r="V2554">
        <f t="shared" si="19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 s="10">
        <f t="shared" si="195"/>
        <v>38.880000000000003</v>
      </c>
      <c r="Q2555" s="11" t="s">
        <v>8323</v>
      </c>
      <c r="R2555" s="11" t="s">
        <v>8352</v>
      </c>
      <c r="S2555" s="15">
        <f t="shared" si="196"/>
        <v>41113.199155092596</v>
      </c>
      <c r="T2555" s="15">
        <f t="shared" si="197"/>
        <v>41173.199155092596</v>
      </c>
      <c r="U2555">
        <f t="shared" si="198"/>
        <v>60</v>
      </c>
      <c r="V2555">
        <f t="shared" si="19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 s="10">
        <f t="shared" si="195"/>
        <v>54.99</v>
      </c>
      <c r="Q2556" s="11" t="s">
        <v>8323</v>
      </c>
      <c r="R2556" s="11" t="s">
        <v>8352</v>
      </c>
      <c r="S2556" s="15">
        <f t="shared" si="196"/>
        <v>42125.078275462962</v>
      </c>
      <c r="T2556" s="15">
        <f t="shared" si="197"/>
        <v>42156.165972222225</v>
      </c>
      <c r="U2556">
        <f t="shared" si="198"/>
        <v>31.087696759263054</v>
      </c>
      <c r="V2556">
        <f t="shared" si="19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 s="10">
        <f t="shared" si="195"/>
        <v>61.34</v>
      </c>
      <c r="Q2557" s="11" t="s">
        <v>8323</v>
      </c>
      <c r="R2557" s="11" t="s">
        <v>8352</v>
      </c>
      <c r="S2557" s="15">
        <f t="shared" si="196"/>
        <v>41026.655011574076</v>
      </c>
      <c r="T2557" s="15">
        <f t="shared" si="197"/>
        <v>41057.655011574076</v>
      </c>
      <c r="U2557">
        <f t="shared" si="198"/>
        <v>31</v>
      </c>
      <c r="V2557">
        <f t="shared" si="19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 s="10">
        <f t="shared" si="195"/>
        <v>23.12</v>
      </c>
      <c r="Q2558" s="11" t="s">
        <v>8323</v>
      </c>
      <c r="R2558" s="11" t="s">
        <v>8352</v>
      </c>
      <c r="S2558" s="15">
        <f t="shared" si="196"/>
        <v>41222.991400462961</v>
      </c>
      <c r="T2558" s="15">
        <f t="shared" si="197"/>
        <v>41267.991400462961</v>
      </c>
      <c r="U2558">
        <f t="shared" si="198"/>
        <v>45</v>
      </c>
      <c r="V2558">
        <f t="shared" si="19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 s="10">
        <f t="shared" si="195"/>
        <v>29.61</v>
      </c>
      <c r="Q2559" s="11" t="s">
        <v>8323</v>
      </c>
      <c r="R2559" s="11" t="s">
        <v>8352</v>
      </c>
      <c r="S2559" s="15">
        <f t="shared" si="196"/>
        <v>41744.745208333334</v>
      </c>
      <c r="T2559" s="15">
        <f t="shared" si="197"/>
        <v>41774.745208333334</v>
      </c>
      <c r="U2559">
        <f t="shared" si="198"/>
        <v>30</v>
      </c>
      <c r="V2559">
        <f t="shared" si="19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 s="10">
        <f t="shared" si="195"/>
        <v>75.61</v>
      </c>
      <c r="Q2560" s="11" t="s">
        <v>8323</v>
      </c>
      <c r="R2560" s="11" t="s">
        <v>8352</v>
      </c>
      <c r="S2560" s="15">
        <f t="shared" si="196"/>
        <v>42093.860023148154</v>
      </c>
      <c r="T2560" s="15">
        <f t="shared" si="197"/>
        <v>42125.582638888889</v>
      </c>
      <c r="U2560">
        <f t="shared" si="198"/>
        <v>31.722615740734909</v>
      </c>
      <c r="V2560">
        <f t="shared" si="19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 s="10">
        <f t="shared" si="195"/>
        <v>35.6</v>
      </c>
      <c r="Q2561" s="11" t="s">
        <v>8323</v>
      </c>
      <c r="R2561" s="11" t="s">
        <v>8352</v>
      </c>
      <c r="S2561" s="15">
        <f t="shared" si="196"/>
        <v>40829.873657407406</v>
      </c>
      <c r="T2561" s="15">
        <f t="shared" si="197"/>
        <v>40862.817361111112</v>
      </c>
      <c r="U2561">
        <f t="shared" si="198"/>
        <v>32.943703703705978</v>
      </c>
      <c r="V2561">
        <f t="shared" si="19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 s="10">
        <f t="shared" si="195"/>
        <v>143</v>
      </c>
      <c r="Q2562" s="11" t="s">
        <v>8323</v>
      </c>
      <c r="R2562" s="11" t="s">
        <v>8352</v>
      </c>
      <c r="S2562" s="15">
        <f t="shared" si="196"/>
        <v>42039.951087962967</v>
      </c>
      <c r="T2562" s="15">
        <f t="shared" si="197"/>
        <v>42069.951087962967</v>
      </c>
      <c r="U2562">
        <f t="shared" si="198"/>
        <v>30</v>
      </c>
      <c r="V2562">
        <f t="shared" si="19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 s="10">
        <f t="shared" ref="P2563:P2626" si="200">IFERROR(ROUND(E2563/L2563,2),0)</f>
        <v>0</v>
      </c>
      <c r="Q2563" s="11" t="s">
        <v>8334</v>
      </c>
      <c r="R2563" s="11" t="s">
        <v>8335</v>
      </c>
      <c r="S2563" s="15">
        <f t="shared" ref="S2563:S2626" si="201">(((J2563/60)/60)/24)+DATE(1970,1,1)</f>
        <v>42260.528807870374</v>
      </c>
      <c r="T2563" s="15">
        <f t="shared" ref="T2563:T2626" si="202">(((I2563/60)/60)/24)+DATE(1970,1,1)</f>
        <v>42290.528807870374</v>
      </c>
      <c r="U2563">
        <f t="shared" ref="U2563:U2626" si="203">T2563-S2563</f>
        <v>30</v>
      </c>
      <c r="V2563">
        <f t="shared" ref="V2563:V2626" si="204">YEAR((((J2563/60)/60)/24)+DATE(1970,1,1))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 s="10">
        <f t="shared" si="200"/>
        <v>25</v>
      </c>
      <c r="Q2564" s="11" t="s">
        <v>8334</v>
      </c>
      <c r="R2564" s="11" t="s">
        <v>8335</v>
      </c>
      <c r="S2564" s="15">
        <f t="shared" si="201"/>
        <v>42594.524756944447</v>
      </c>
      <c r="T2564" s="15">
        <f t="shared" si="202"/>
        <v>42654.524756944447</v>
      </c>
      <c r="U2564">
        <f t="shared" si="203"/>
        <v>60</v>
      </c>
      <c r="V2564">
        <f t="shared" si="204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 s="10">
        <f t="shared" si="200"/>
        <v>0</v>
      </c>
      <c r="Q2565" s="11" t="s">
        <v>8334</v>
      </c>
      <c r="R2565" s="11" t="s">
        <v>8335</v>
      </c>
      <c r="S2565" s="15">
        <f t="shared" si="201"/>
        <v>42155.139479166668</v>
      </c>
      <c r="T2565" s="15">
        <f t="shared" si="202"/>
        <v>42215.139479166668</v>
      </c>
      <c r="U2565">
        <f t="shared" si="203"/>
        <v>60</v>
      </c>
      <c r="V2565">
        <f t="shared" si="204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 s="10">
        <f t="shared" si="200"/>
        <v>0</v>
      </c>
      <c r="Q2566" s="11" t="s">
        <v>8334</v>
      </c>
      <c r="R2566" s="11" t="s">
        <v>8335</v>
      </c>
      <c r="S2566" s="15">
        <f t="shared" si="201"/>
        <v>41822.040497685186</v>
      </c>
      <c r="T2566" s="15">
        <f t="shared" si="202"/>
        <v>41852.040497685186</v>
      </c>
      <c r="U2566">
        <f t="shared" si="203"/>
        <v>30</v>
      </c>
      <c r="V2566">
        <f t="shared" si="204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 s="10">
        <f t="shared" si="200"/>
        <v>100</v>
      </c>
      <c r="Q2567" s="11" t="s">
        <v>8334</v>
      </c>
      <c r="R2567" s="11" t="s">
        <v>8335</v>
      </c>
      <c r="S2567" s="15">
        <f t="shared" si="201"/>
        <v>42440.650335648148</v>
      </c>
      <c r="T2567" s="15">
        <f t="shared" si="202"/>
        <v>42499.868055555555</v>
      </c>
      <c r="U2567">
        <f t="shared" si="203"/>
        <v>59.217719907406718</v>
      </c>
      <c r="V2567">
        <f t="shared" si="204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 s="10">
        <f t="shared" si="200"/>
        <v>0</v>
      </c>
      <c r="Q2568" s="11" t="s">
        <v>8334</v>
      </c>
      <c r="R2568" s="11" t="s">
        <v>8335</v>
      </c>
      <c r="S2568" s="15">
        <f t="shared" si="201"/>
        <v>41842.980879629627</v>
      </c>
      <c r="T2568" s="15">
        <f t="shared" si="202"/>
        <v>41872.980879629627</v>
      </c>
      <c r="U2568">
        <f t="shared" si="203"/>
        <v>30</v>
      </c>
      <c r="V2568">
        <f t="shared" si="204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 s="10">
        <f t="shared" si="200"/>
        <v>60</v>
      </c>
      <c r="Q2569" s="11" t="s">
        <v>8334</v>
      </c>
      <c r="R2569" s="11" t="s">
        <v>8335</v>
      </c>
      <c r="S2569" s="15">
        <f t="shared" si="201"/>
        <v>42087.878912037035</v>
      </c>
      <c r="T2569" s="15">
        <f t="shared" si="202"/>
        <v>42117.878912037035</v>
      </c>
      <c r="U2569">
        <f t="shared" si="203"/>
        <v>30</v>
      </c>
      <c r="V2569">
        <f t="shared" si="204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 s="10">
        <f t="shared" si="200"/>
        <v>50</v>
      </c>
      <c r="Q2570" s="11" t="s">
        <v>8334</v>
      </c>
      <c r="R2570" s="11" t="s">
        <v>8335</v>
      </c>
      <c r="S2570" s="15">
        <f t="shared" si="201"/>
        <v>42584.666597222225</v>
      </c>
      <c r="T2570" s="15">
        <f t="shared" si="202"/>
        <v>42614.666597222225</v>
      </c>
      <c r="U2570">
        <f t="shared" si="203"/>
        <v>30</v>
      </c>
      <c r="V2570">
        <f t="shared" si="204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 s="10">
        <f t="shared" si="200"/>
        <v>72.5</v>
      </c>
      <c r="Q2571" s="11" t="s">
        <v>8334</v>
      </c>
      <c r="R2571" s="11" t="s">
        <v>8335</v>
      </c>
      <c r="S2571" s="15">
        <f t="shared" si="201"/>
        <v>42234.105462962965</v>
      </c>
      <c r="T2571" s="15">
        <f t="shared" si="202"/>
        <v>42264.105462962965</v>
      </c>
      <c r="U2571">
        <f t="shared" si="203"/>
        <v>30</v>
      </c>
      <c r="V2571">
        <f t="shared" si="204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 s="10">
        <f t="shared" si="200"/>
        <v>29.5</v>
      </c>
      <c r="Q2572" s="11" t="s">
        <v>8334</v>
      </c>
      <c r="R2572" s="11" t="s">
        <v>8335</v>
      </c>
      <c r="S2572" s="15">
        <f t="shared" si="201"/>
        <v>42744.903182870374</v>
      </c>
      <c r="T2572" s="15">
        <f t="shared" si="202"/>
        <v>42774.903182870374</v>
      </c>
      <c r="U2572">
        <f t="shared" si="203"/>
        <v>30</v>
      </c>
      <c r="V2572">
        <f t="shared" si="204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 s="10">
        <f t="shared" si="200"/>
        <v>62.5</v>
      </c>
      <c r="Q2573" s="11" t="s">
        <v>8334</v>
      </c>
      <c r="R2573" s="11" t="s">
        <v>8335</v>
      </c>
      <c r="S2573" s="15">
        <f t="shared" si="201"/>
        <v>42449.341678240744</v>
      </c>
      <c r="T2573" s="15">
        <f t="shared" si="202"/>
        <v>42509.341678240744</v>
      </c>
      <c r="U2573">
        <f t="shared" si="203"/>
        <v>60</v>
      </c>
      <c r="V2573">
        <f t="shared" si="204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 s="10">
        <f t="shared" si="200"/>
        <v>0</v>
      </c>
      <c r="Q2574" s="11" t="s">
        <v>8334</v>
      </c>
      <c r="R2574" s="11" t="s">
        <v>8335</v>
      </c>
      <c r="S2574" s="15">
        <f t="shared" si="201"/>
        <v>42077.119409722218</v>
      </c>
      <c r="T2574" s="15">
        <f t="shared" si="202"/>
        <v>42107.119409722218</v>
      </c>
      <c r="U2574">
        <f t="shared" si="203"/>
        <v>30</v>
      </c>
      <c r="V2574">
        <f t="shared" si="204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 s="10">
        <f t="shared" si="200"/>
        <v>0</v>
      </c>
      <c r="Q2575" s="11" t="s">
        <v>8334</v>
      </c>
      <c r="R2575" s="11" t="s">
        <v>8335</v>
      </c>
      <c r="S2575" s="15">
        <f t="shared" si="201"/>
        <v>41829.592002314814</v>
      </c>
      <c r="T2575" s="15">
        <f t="shared" si="202"/>
        <v>41874.592002314814</v>
      </c>
      <c r="U2575">
        <f t="shared" si="203"/>
        <v>45</v>
      </c>
      <c r="V2575">
        <f t="shared" si="204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 s="10">
        <f t="shared" si="200"/>
        <v>0</v>
      </c>
      <c r="Q2576" s="11" t="s">
        <v>8334</v>
      </c>
      <c r="R2576" s="11" t="s">
        <v>8335</v>
      </c>
      <c r="S2576" s="15">
        <f t="shared" si="201"/>
        <v>42487.825752314813</v>
      </c>
      <c r="T2576" s="15">
        <f t="shared" si="202"/>
        <v>42508.825752314813</v>
      </c>
      <c r="U2576">
        <f t="shared" si="203"/>
        <v>21</v>
      </c>
      <c r="V2576">
        <f t="shared" si="204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 s="10">
        <f t="shared" si="200"/>
        <v>0</v>
      </c>
      <c r="Q2577" s="11" t="s">
        <v>8334</v>
      </c>
      <c r="R2577" s="11" t="s">
        <v>8335</v>
      </c>
      <c r="S2577" s="15">
        <f t="shared" si="201"/>
        <v>41986.108726851846</v>
      </c>
      <c r="T2577" s="15">
        <f t="shared" si="202"/>
        <v>42016.108726851846</v>
      </c>
      <c r="U2577">
        <f t="shared" si="203"/>
        <v>30</v>
      </c>
      <c r="V2577">
        <f t="shared" si="204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 s="10">
        <f t="shared" si="200"/>
        <v>0</v>
      </c>
      <c r="Q2578" s="11" t="s">
        <v>8334</v>
      </c>
      <c r="R2578" s="11" t="s">
        <v>8335</v>
      </c>
      <c r="S2578" s="15">
        <f t="shared" si="201"/>
        <v>42060.00980324074</v>
      </c>
      <c r="T2578" s="15">
        <f t="shared" si="202"/>
        <v>42104.968136574069</v>
      </c>
      <c r="U2578">
        <f t="shared" si="203"/>
        <v>44.958333333328483</v>
      </c>
      <c r="V2578">
        <f t="shared" si="204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 s="10">
        <f t="shared" si="200"/>
        <v>0</v>
      </c>
      <c r="Q2579" s="11" t="s">
        <v>8334</v>
      </c>
      <c r="R2579" s="11" t="s">
        <v>8335</v>
      </c>
      <c r="S2579" s="15">
        <f t="shared" si="201"/>
        <v>41830.820567129631</v>
      </c>
      <c r="T2579" s="15">
        <f t="shared" si="202"/>
        <v>41855.820567129631</v>
      </c>
      <c r="U2579">
        <f t="shared" si="203"/>
        <v>25</v>
      </c>
      <c r="V2579">
        <f t="shared" si="204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 s="10">
        <f t="shared" si="200"/>
        <v>0</v>
      </c>
      <c r="Q2580" s="11" t="s">
        <v>8334</v>
      </c>
      <c r="R2580" s="11" t="s">
        <v>8335</v>
      </c>
      <c r="S2580" s="15">
        <f t="shared" si="201"/>
        <v>42238.022905092599</v>
      </c>
      <c r="T2580" s="15">
        <f t="shared" si="202"/>
        <v>42286.708333333328</v>
      </c>
      <c r="U2580">
        <f t="shared" si="203"/>
        <v>48.685428240729379</v>
      </c>
      <c r="V2580">
        <f t="shared" si="204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 s="10">
        <f t="shared" si="200"/>
        <v>23.08</v>
      </c>
      <c r="Q2581" s="11" t="s">
        <v>8334</v>
      </c>
      <c r="R2581" s="11" t="s">
        <v>8335</v>
      </c>
      <c r="S2581" s="15">
        <f t="shared" si="201"/>
        <v>41837.829895833333</v>
      </c>
      <c r="T2581" s="15">
        <f t="shared" si="202"/>
        <v>41897.829895833333</v>
      </c>
      <c r="U2581">
        <f t="shared" si="203"/>
        <v>60</v>
      </c>
      <c r="V2581">
        <f t="shared" si="204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 s="10">
        <f t="shared" si="200"/>
        <v>25.5</v>
      </c>
      <c r="Q2582" s="11" t="s">
        <v>8334</v>
      </c>
      <c r="R2582" s="11" t="s">
        <v>8335</v>
      </c>
      <c r="S2582" s="15">
        <f t="shared" si="201"/>
        <v>42110.326423611114</v>
      </c>
      <c r="T2582" s="15">
        <f t="shared" si="202"/>
        <v>42140.125</v>
      </c>
      <c r="U2582">
        <f t="shared" si="203"/>
        <v>29.798576388886431</v>
      </c>
      <c r="V2582">
        <f t="shared" si="204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 s="10">
        <f t="shared" si="200"/>
        <v>48.18</v>
      </c>
      <c r="Q2583" s="11" t="s">
        <v>8334</v>
      </c>
      <c r="R2583" s="11" t="s">
        <v>8335</v>
      </c>
      <c r="S2583" s="15">
        <f t="shared" si="201"/>
        <v>42294.628449074073</v>
      </c>
      <c r="T2583" s="15">
        <f t="shared" si="202"/>
        <v>42324.670115740737</v>
      </c>
      <c r="U2583">
        <f t="shared" si="203"/>
        <v>30.041666666664241</v>
      </c>
      <c r="V2583">
        <f t="shared" si="204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 s="10">
        <f t="shared" si="200"/>
        <v>1</v>
      </c>
      <c r="Q2584" s="11" t="s">
        <v>8334</v>
      </c>
      <c r="R2584" s="11" t="s">
        <v>8335</v>
      </c>
      <c r="S2584" s="15">
        <f t="shared" si="201"/>
        <v>42642.988819444443</v>
      </c>
      <c r="T2584" s="15">
        <f t="shared" si="202"/>
        <v>42672.988819444443</v>
      </c>
      <c r="U2584">
        <f t="shared" si="203"/>
        <v>30</v>
      </c>
      <c r="V2584">
        <f t="shared" si="204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 s="10">
        <f t="shared" si="200"/>
        <v>1</v>
      </c>
      <c r="Q2585" s="11" t="s">
        <v>8334</v>
      </c>
      <c r="R2585" s="11" t="s">
        <v>8335</v>
      </c>
      <c r="S2585" s="15">
        <f t="shared" si="201"/>
        <v>42019.76944444445</v>
      </c>
      <c r="T2585" s="15">
        <f t="shared" si="202"/>
        <v>42079.727777777778</v>
      </c>
      <c r="U2585">
        <f t="shared" si="203"/>
        <v>59.958333333328483</v>
      </c>
      <c r="V2585">
        <f t="shared" si="204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 s="10">
        <f t="shared" si="200"/>
        <v>0</v>
      </c>
      <c r="Q2586" s="11" t="s">
        <v>8334</v>
      </c>
      <c r="R2586" s="11" t="s">
        <v>8335</v>
      </c>
      <c r="S2586" s="15">
        <f t="shared" si="201"/>
        <v>42140.173252314817</v>
      </c>
      <c r="T2586" s="15">
        <f t="shared" si="202"/>
        <v>42170.173252314817</v>
      </c>
      <c r="U2586">
        <f t="shared" si="203"/>
        <v>30</v>
      </c>
      <c r="V2586">
        <f t="shared" si="204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 s="10">
        <f t="shared" si="200"/>
        <v>50</v>
      </c>
      <c r="Q2587" s="11" t="s">
        <v>8334</v>
      </c>
      <c r="R2587" s="11" t="s">
        <v>8335</v>
      </c>
      <c r="S2587" s="15">
        <f t="shared" si="201"/>
        <v>41795.963333333333</v>
      </c>
      <c r="T2587" s="15">
        <f t="shared" si="202"/>
        <v>41825.963333333333</v>
      </c>
      <c r="U2587">
        <f t="shared" si="203"/>
        <v>30</v>
      </c>
      <c r="V2587">
        <f t="shared" si="204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 s="10">
        <f t="shared" si="200"/>
        <v>5</v>
      </c>
      <c r="Q2588" s="11" t="s">
        <v>8334</v>
      </c>
      <c r="R2588" s="11" t="s">
        <v>8335</v>
      </c>
      <c r="S2588" s="15">
        <f t="shared" si="201"/>
        <v>42333.330277777779</v>
      </c>
      <c r="T2588" s="15">
        <f t="shared" si="202"/>
        <v>42363.330277777779</v>
      </c>
      <c r="U2588">
        <f t="shared" si="203"/>
        <v>30</v>
      </c>
      <c r="V2588">
        <f t="shared" si="204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 s="10">
        <f t="shared" si="200"/>
        <v>202.83</v>
      </c>
      <c r="Q2589" s="11" t="s">
        <v>8334</v>
      </c>
      <c r="R2589" s="11" t="s">
        <v>8335</v>
      </c>
      <c r="S2589" s="15">
        <f t="shared" si="201"/>
        <v>42338.675381944442</v>
      </c>
      <c r="T2589" s="15">
        <f t="shared" si="202"/>
        <v>42368.675381944442</v>
      </c>
      <c r="U2589">
        <f t="shared" si="203"/>
        <v>30</v>
      </c>
      <c r="V2589">
        <f t="shared" si="204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 s="10">
        <f t="shared" si="200"/>
        <v>29.13</v>
      </c>
      <c r="Q2590" s="11" t="s">
        <v>8334</v>
      </c>
      <c r="R2590" s="11" t="s">
        <v>8335</v>
      </c>
      <c r="S2590" s="15">
        <f t="shared" si="201"/>
        <v>42042.676226851851</v>
      </c>
      <c r="T2590" s="15">
        <f t="shared" si="202"/>
        <v>42094.551388888889</v>
      </c>
      <c r="U2590">
        <f t="shared" si="203"/>
        <v>51.875162037038535</v>
      </c>
      <c r="V2590">
        <f t="shared" si="204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 s="10">
        <f t="shared" si="200"/>
        <v>5</v>
      </c>
      <c r="Q2591" s="11" t="s">
        <v>8334</v>
      </c>
      <c r="R2591" s="11" t="s">
        <v>8335</v>
      </c>
      <c r="S2591" s="15">
        <f t="shared" si="201"/>
        <v>42422.536192129628</v>
      </c>
      <c r="T2591" s="15">
        <f t="shared" si="202"/>
        <v>42452.494525462964</v>
      </c>
      <c r="U2591">
        <f t="shared" si="203"/>
        <v>29.958333333335759</v>
      </c>
      <c r="V2591">
        <f t="shared" si="204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 s="10">
        <f t="shared" si="200"/>
        <v>0</v>
      </c>
      <c r="Q2592" s="11" t="s">
        <v>8334</v>
      </c>
      <c r="R2592" s="11" t="s">
        <v>8335</v>
      </c>
      <c r="S2592" s="15">
        <f t="shared" si="201"/>
        <v>42388.589085648149</v>
      </c>
      <c r="T2592" s="15">
        <f t="shared" si="202"/>
        <v>42395.589085648149</v>
      </c>
      <c r="U2592">
        <f t="shared" si="203"/>
        <v>7</v>
      </c>
      <c r="V2592">
        <f t="shared" si="204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 s="10">
        <f t="shared" si="200"/>
        <v>13</v>
      </c>
      <c r="Q2593" s="11" t="s">
        <v>8334</v>
      </c>
      <c r="R2593" s="11" t="s">
        <v>8335</v>
      </c>
      <c r="S2593" s="15">
        <f t="shared" si="201"/>
        <v>42382.906527777777</v>
      </c>
      <c r="T2593" s="15">
        <f t="shared" si="202"/>
        <v>42442.864861111113</v>
      </c>
      <c r="U2593">
        <f t="shared" si="203"/>
        <v>59.958333333335759</v>
      </c>
      <c r="V2593">
        <f t="shared" si="204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 s="10">
        <f t="shared" si="200"/>
        <v>50</v>
      </c>
      <c r="Q2594" s="11" t="s">
        <v>8334</v>
      </c>
      <c r="R2594" s="11" t="s">
        <v>8335</v>
      </c>
      <c r="S2594" s="15">
        <f t="shared" si="201"/>
        <v>41887.801168981481</v>
      </c>
      <c r="T2594" s="15">
        <f t="shared" si="202"/>
        <v>41917.801168981481</v>
      </c>
      <c r="U2594">
        <f t="shared" si="203"/>
        <v>30</v>
      </c>
      <c r="V2594">
        <f t="shared" si="204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 s="10">
        <f t="shared" si="200"/>
        <v>0</v>
      </c>
      <c r="Q2595" s="11" t="s">
        <v>8334</v>
      </c>
      <c r="R2595" s="11" t="s">
        <v>8335</v>
      </c>
      <c r="S2595" s="15">
        <f t="shared" si="201"/>
        <v>42089.84520833334</v>
      </c>
      <c r="T2595" s="15">
        <f t="shared" si="202"/>
        <v>42119.84520833334</v>
      </c>
      <c r="U2595">
        <f t="shared" si="203"/>
        <v>30</v>
      </c>
      <c r="V2595">
        <f t="shared" si="204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 s="10">
        <f t="shared" si="200"/>
        <v>1</v>
      </c>
      <c r="Q2596" s="11" t="s">
        <v>8334</v>
      </c>
      <c r="R2596" s="11" t="s">
        <v>8335</v>
      </c>
      <c r="S2596" s="15">
        <f t="shared" si="201"/>
        <v>41828.967916666668</v>
      </c>
      <c r="T2596" s="15">
        <f t="shared" si="202"/>
        <v>41858.967916666668</v>
      </c>
      <c r="U2596">
        <f t="shared" si="203"/>
        <v>30</v>
      </c>
      <c r="V2596">
        <f t="shared" si="204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 s="10">
        <f t="shared" si="200"/>
        <v>96.05</v>
      </c>
      <c r="Q2597" s="11" t="s">
        <v>8334</v>
      </c>
      <c r="R2597" s="11" t="s">
        <v>8335</v>
      </c>
      <c r="S2597" s="15">
        <f t="shared" si="201"/>
        <v>42760.244212962964</v>
      </c>
      <c r="T2597" s="15">
        <f t="shared" si="202"/>
        <v>42790.244212962964</v>
      </c>
      <c r="U2597">
        <f t="shared" si="203"/>
        <v>30</v>
      </c>
      <c r="V2597">
        <f t="shared" si="204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 s="10">
        <f t="shared" si="200"/>
        <v>305.77999999999997</v>
      </c>
      <c r="Q2598" s="11" t="s">
        <v>8334</v>
      </c>
      <c r="R2598" s="11" t="s">
        <v>8335</v>
      </c>
      <c r="S2598" s="15">
        <f t="shared" si="201"/>
        <v>41828.664456018516</v>
      </c>
      <c r="T2598" s="15">
        <f t="shared" si="202"/>
        <v>41858.664456018516</v>
      </c>
      <c r="U2598">
        <f t="shared" si="203"/>
        <v>30</v>
      </c>
      <c r="V2598">
        <f t="shared" si="204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 s="10">
        <f t="shared" si="200"/>
        <v>12.14</v>
      </c>
      <c r="Q2599" s="11" t="s">
        <v>8334</v>
      </c>
      <c r="R2599" s="11" t="s">
        <v>8335</v>
      </c>
      <c r="S2599" s="15">
        <f t="shared" si="201"/>
        <v>42510.341631944444</v>
      </c>
      <c r="T2599" s="15">
        <f t="shared" si="202"/>
        <v>42540.341631944444</v>
      </c>
      <c r="U2599">
        <f t="shared" si="203"/>
        <v>30</v>
      </c>
      <c r="V2599">
        <f t="shared" si="204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 s="10">
        <f t="shared" si="200"/>
        <v>83.57</v>
      </c>
      <c r="Q2600" s="11" t="s">
        <v>8334</v>
      </c>
      <c r="R2600" s="11" t="s">
        <v>8335</v>
      </c>
      <c r="S2600" s="15">
        <f t="shared" si="201"/>
        <v>42240.840289351851</v>
      </c>
      <c r="T2600" s="15">
        <f t="shared" si="202"/>
        <v>42270.840289351851</v>
      </c>
      <c r="U2600">
        <f t="shared" si="203"/>
        <v>30</v>
      </c>
      <c r="V2600">
        <f t="shared" si="204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 s="10">
        <f t="shared" si="200"/>
        <v>18</v>
      </c>
      <c r="Q2601" s="11" t="s">
        <v>8334</v>
      </c>
      <c r="R2601" s="11" t="s">
        <v>8335</v>
      </c>
      <c r="S2601" s="15">
        <f t="shared" si="201"/>
        <v>41809.754016203704</v>
      </c>
      <c r="T2601" s="15">
        <f t="shared" si="202"/>
        <v>41854.754016203704</v>
      </c>
      <c r="U2601">
        <f t="shared" si="203"/>
        <v>45</v>
      </c>
      <c r="V2601">
        <f t="shared" si="204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 s="10">
        <f t="shared" si="200"/>
        <v>115.53</v>
      </c>
      <c r="Q2602" s="11" t="s">
        <v>8334</v>
      </c>
      <c r="R2602" s="11" t="s">
        <v>8335</v>
      </c>
      <c r="S2602" s="15">
        <f t="shared" si="201"/>
        <v>42394.900462962964</v>
      </c>
      <c r="T2602" s="15">
        <f t="shared" si="202"/>
        <v>42454.858796296292</v>
      </c>
      <c r="U2602">
        <f t="shared" si="203"/>
        <v>59.958333333328483</v>
      </c>
      <c r="V2602">
        <f t="shared" si="204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 s="10">
        <f t="shared" si="200"/>
        <v>21.9</v>
      </c>
      <c r="Q2603" s="11" t="s">
        <v>8317</v>
      </c>
      <c r="R2603" s="11" t="s">
        <v>8353</v>
      </c>
      <c r="S2603" s="15">
        <f t="shared" si="201"/>
        <v>41150.902187499996</v>
      </c>
      <c r="T2603" s="15">
        <f t="shared" si="202"/>
        <v>41165.165972222225</v>
      </c>
      <c r="U2603">
        <f t="shared" si="203"/>
        <v>14.263784722228593</v>
      </c>
      <c r="V2603">
        <f t="shared" si="204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 s="10">
        <f t="shared" si="200"/>
        <v>80.02</v>
      </c>
      <c r="Q2604" s="11" t="s">
        <v>8317</v>
      </c>
      <c r="R2604" s="11" t="s">
        <v>8353</v>
      </c>
      <c r="S2604" s="15">
        <f t="shared" si="201"/>
        <v>41915.747314814813</v>
      </c>
      <c r="T2604" s="15">
        <f t="shared" si="202"/>
        <v>41955.888888888891</v>
      </c>
      <c r="U2604">
        <f t="shared" si="203"/>
        <v>40.141574074077653</v>
      </c>
      <c r="V2604">
        <f t="shared" si="204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 s="10">
        <f t="shared" si="200"/>
        <v>35.520000000000003</v>
      </c>
      <c r="Q2605" s="11" t="s">
        <v>8317</v>
      </c>
      <c r="R2605" s="11" t="s">
        <v>8353</v>
      </c>
      <c r="S2605" s="15">
        <f t="shared" si="201"/>
        <v>41617.912662037037</v>
      </c>
      <c r="T2605" s="15">
        <f t="shared" si="202"/>
        <v>41631.912662037037</v>
      </c>
      <c r="U2605">
        <f t="shared" si="203"/>
        <v>14</v>
      </c>
      <c r="V2605">
        <f t="shared" si="204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 s="10">
        <f t="shared" si="200"/>
        <v>64.930000000000007</v>
      </c>
      <c r="Q2606" s="11" t="s">
        <v>8317</v>
      </c>
      <c r="R2606" s="11" t="s">
        <v>8353</v>
      </c>
      <c r="S2606" s="15">
        <f t="shared" si="201"/>
        <v>40998.051192129627</v>
      </c>
      <c r="T2606" s="15">
        <f t="shared" si="202"/>
        <v>41028.051192129627</v>
      </c>
      <c r="U2606">
        <f t="shared" si="203"/>
        <v>30</v>
      </c>
      <c r="V2606">
        <f t="shared" si="204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 s="10">
        <f t="shared" si="200"/>
        <v>60.97</v>
      </c>
      <c r="Q2607" s="11" t="s">
        <v>8317</v>
      </c>
      <c r="R2607" s="11" t="s">
        <v>8353</v>
      </c>
      <c r="S2607" s="15">
        <f t="shared" si="201"/>
        <v>42508.541550925926</v>
      </c>
      <c r="T2607" s="15">
        <f t="shared" si="202"/>
        <v>42538.541550925926</v>
      </c>
      <c r="U2607">
        <f t="shared" si="203"/>
        <v>30</v>
      </c>
      <c r="V2607">
        <f t="shared" si="204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 s="10">
        <f t="shared" si="200"/>
        <v>31.44</v>
      </c>
      <c r="Q2608" s="11" t="s">
        <v>8317</v>
      </c>
      <c r="R2608" s="11" t="s">
        <v>8353</v>
      </c>
      <c r="S2608" s="15">
        <f t="shared" si="201"/>
        <v>41726.712754629632</v>
      </c>
      <c r="T2608" s="15">
        <f t="shared" si="202"/>
        <v>41758.712754629632</v>
      </c>
      <c r="U2608">
        <f t="shared" si="203"/>
        <v>32</v>
      </c>
      <c r="V2608">
        <f t="shared" si="204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 s="10">
        <f t="shared" si="200"/>
        <v>81.95</v>
      </c>
      <c r="Q2609" s="11" t="s">
        <v>8317</v>
      </c>
      <c r="R2609" s="11" t="s">
        <v>8353</v>
      </c>
      <c r="S2609" s="15">
        <f t="shared" si="201"/>
        <v>42184.874675925923</v>
      </c>
      <c r="T2609" s="15">
        <f t="shared" si="202"/>
        <v>42228.083333333328</v>
      </c>
      <c r="U2609">
        <f t="shared" si="203"/>
        <v>43.208657407405553</v>
      </c>
      <c r="V2609">
        <f t="shared" si="204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 s="10">
        <f t="shared" si="200"/>
        <v>58.93</v>
      </c>
      <c r="Q2610" s="11" t="s">
        <v>8317</v>
      </c>
      <c r="R2610" s="11" t="s">
        <v>8353</v>
      </c>
      <c r="S2610" s="15">
        <f t="shared" si="201"/>
        <v>42767.801712962959</v>
      </c>
      <c r="T2610" s="15">
        <f t="shared" si="202"/>
        <v>42809</v>
      </c>
      <c r="U2610">
        <f t="shared" si="203"/>
        <v>41.198287037041155</v>
      </c>
      <c r="V2610">
        <f t="shared" si="204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 s="10">
        <f t="shared" si="200"/>
        <v>157.29</v>
      </c>
      <c r="Q2611" s="11" t="s">
        <v>8317</v>
      </c>
      <c r="R2611" s="11" t="s">
        <v>8353</v>
      </c>
      <c r="S2611" s="15">
        <f t="shared" si="201"/>
        <v>41075.237858796296</v>
      </c>
      <c r="T2611" s="15">
        <f t="shared" si="202"/>
        <v>41105.237858796296</v>
      </c>
      <c r="U2611">
        <f t="shared" si="203"/>
        <v>30</v>
      </c>
      <c r="V2611">
        <f t="shared" si="204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 s="10">
        <f t="shared" si="200"/>
        <v>55.76</v>
      </c>
      <c r="Q2612" s="11" t="s">
        <v>8317</v>
      </c>
      <c r="R2612" s="11" t="s">
        <v>8353</v>
      </c>
      <c r="S2612" s="15">
        <f t="shared" si="201"/>
        <v>42564.881076388891</v>
      </c>
      <c r="T2612" s="15">
        <f t="shared" si="202"/>
        <v>42604.290972222225</v>
      </c>
      <c r="U2612">
        <f t="shared" si="203"/>
        <v>39.409895833334303</v>
      </c>
      <c r="V2612">
        <f t="shared" si="204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 s="10">
        <f t="shared" si="200"/>
        <v>83.8</v>
      </c>
      <c r="Q2613" s="11" t="s">
        <v>8317</v>
      </c>
      <c r="R2613" s="11" t="s">
        <v>8353</v>
      </c>
      <c r="S2613" s="15">
        <f t="shared" si="201"/>
        <v>42704.335810185185</v>
      </c>
      <c r="T2613" s="15">
        <f t="shared" si="202"/>
        <v>42737.957638888889</v>
      </c>
      <c r="U2613">
        <f t="shared" si="203"/>
        <v>33.621828703704523</v>
      </c>
      <c r="V2613">
        <f t="shared" si="204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 s="10">
        <f t="shared" si="200"/>
        <v>58.42</v>
      </c>
      <c r="Q2614" s="11" t="s">
        <v>8317</v>
      </c>
      <c r="R2614" s="11" t="s">
        <v>8353</v>
      </c>
      <c r="S2614" s="15">
        <f t="shared" si="201"/>
        <v>41982.143171296295</v>
      </c>
      <c r="T2614" s="15">
        <f t="shared" si="202"/>
        <v>42013.143171296295</v>
      </c>
      <c r="U2614">
        <f t="shared" si="203"/>
        <v>31</v>
      </c>
      <c r="V2614">
        <f t="shared" si="204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 s="10">
        <f t="shared" si="200"/>
        <v>270.57</v>
      </c>
      <c r="Q2615" s="11" t="s">
        <v>8317</v>
      </c>
      <c r="R2615" s="11" t="s">
        <v>8353</v>
      </c>
      <c r="S2615" s="15">
        <f t="shared" si="201"/>
        <v>41143.81821759259</v>
      </c>
      <c r="T2615" s="15">
        <f t="shared" si="202"/>
        <v>41173.81821759259</v>
      </c>
      <c r="U2615">
        <f t="shared" si="203"/>
        <v>30</v>
      </c>
      <c r="V2615">
        <f t="shared" si="204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 s="10">
        <f t="shared" si="200"/>
        <v>107.1</v>
      </c>
      <c r="Q2616" s="11" t="s">
        <v>8317</v>
      </c>
      <c r="R2616" s="11" t="s">
        <v>8353</v>
      </c>
      <c r="S2616" s="15">
        <f t="shared" si="201"/>
        <v>41730.708472222221</v>
      </c>
      <c r="T2616" s="15">
        <f t="shared" si="202"/>
        <v>41759.208333333336</v>
      </c>
      <c r="U2616">
        <f t="shared" si="203"/>
        <v>28.499861111115024</v>
      </c>
      <c r="V2616">
        <f t="shared" si="204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 s="10">
        <f t="shared" si="200"/>
        <v>47.18</v>
      </c>
      <c r="Q2617" s="11" t="s">
        <v>8317</v>
      </c>
      <c r="R2617" s="11" t="s">
        <v>8353</v>
      </c>
      <c r="S2617" s="15">
        <f t="shared" si="201"/>
        <v>42453.49726851852</v>
      </c>
      <c r="T2617" s="15">
        <f t="shared" si="202"/>
        <v>42490.5</v>
      </c>
      <c r="U2617">
        <f t="shared" si="203"/>
        <v>37.002731481479714</v>
      </c>
      <c r="V2617">
        <f t="shared" si="204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 s="10">
        <f t="shared" si="200"/>
        <v>120.31</v>
      </c>
      <c r="Q2618" s="11" t="s">
        <v>8317</v>
      </c>
      <c r="R2618" s="11" t="s">
        <v>8353</v>
      </c>
      <c r="S2618" s="15">
        <f t="shared" si="201"/>
        <v>42211.99454861111</v>
      </c>
      <c r="T2618" s="15">
        <f t="shared" si="202"/>
        <v>42241.99454861111</v>
      </c>
      <c r="U2618">
        <f t="shared" si="203"/>
        <v>30</v>
      </c>
      <c r="V2618">
        <f t="shared" si="204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 s="10">
        <f t="shared" si="200"/>
        <v>27.6</v>
      </c>
      <c r="Q2619" s="11" t="s">
        <v>8317</v>
      </c>
      <c r="R2619" s="11" t="s">
        <v>8353</v>
      </c>
      <c r="S2619" s="15">
        <f t="shared" si="201"/>
        <v>41902.874432870369</v>
      </c>
      <c r="T2619" s="15">
        <f t="shared" si="202"/>
        <v>41932.874432870369</v>
      </c>
      <c r="U2619">
        <f t="shared" si="203"/>
        <v>30</v>
      </c>
      <c r="V2619">
        <f t="shared" si="204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 s="10">
        <f t="shared" si="200"/>
        <v>205.3</v>
      </c>
      <c r="Q2620" s="11" t="s">
        <v>8317</v>
      </c>
      <c r="R2620" s="11" t="s">
        <v>8353</v>
      </c>
      <c r="S2620" s="15">
        <f t="shared" si="201"/>
        <v>42279.792372685188</v>
      </c>
      <c r="T2620" s="15">
        <f t="shared" si="202"/>
        <v>42339.834039351852</v>
      </c>
      <c r="U2620">
        <f t="shared" si="203"/>
        <v>60.041666666664241</v>
      </c>
      <c r="V2620">
        <f t="shared" si="204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 s="10">
        <f t="shared" si="200"/>
        <v>35.549999999999997</v>
      </c>
      <c r="Q2621" s="11" t="s">
        <v>8317</v>
      </c>
      <c r="R2621" s="11" t="s">
        <v>8353</v>
      </c>
      <c r="S2621" s="15">
        <f t="shared" si="201"/>
        <v>42273.884305555555</v>
      </c>
      <c r="T2621" s="15">
        <f t="shared" si="202"/>
        <v>42300.458333333328</v>
      </c>
      <c r="U2621">
        <f t="shared" si="203"/>
        <v>26.574027777773154</v>
      </c>
      <c r="V2621">
        <f t="shared" si="204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 s="10">
        <f t="shared" si="200"/>
        <v>74.64</v>
      </c>
      <c r="Q2622" s="11" t="s">
        <v>8317</v>
      </c>
      <c r="R2622" s="11" t="s">
        <v>8353</v>
      </c>
      <c r="S2622" s="15">
        <f t="shared" si="201"/>
        <v>42251.16715277778</v>
      </c>
      <c r="T2622" s="15">
        <f t="shared" si="202"/>
        <v>42288.041666666672</v>
      </c>
      <c r="U2622">
        <f t="shared" si="203"/>
        <v>36.87451388889167</v>
      </c>
      <c r="V2622">
        <f t="shared" si="204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 s="10">
        <f t="shared" si="200"/>
        <v>47.06</v>
      </c>
      <c r="Q2623" s="11" t="s">
        <v>8317</v>
      </c>
      <c r="R2623" s="11" t="s">
        <v>8353</v>
      </c>
      <c r="S2623" s="15">
        <f t="shared" si="201"/>
        <v>42115.74754629629</v>
      </c>
      <c r="T2623" s="15">
        <f t="shared" si="202"/>
        <v>42145.74754629629</v>
      </c>
      <c r="U2623">
        <f t="shared" si="203"/>
        <v>30</v>
      </c>
      <c r="V2623">
        <f t="shared" si="204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 s="10">
        <f t="shared" si="200"/>
        <v>26.59</v>
      </c>
      <c r="Q2624" s="11" t="s">
        <v>8317</v>
      </c>
      <c r="R2624" s="11" t="s">
        <v>8353</v>
      </c>
      <c r="S2624" s="15">
        <f t="shared" si="201"/>
        <v>42689.74324074074</v>
      </c>
      <c r="T2624" s="15">
        <f t="shared" si="202"/>
        <v>42734.74324074074</v>
      </c>
      <c r="U2624">
        <f t="shared" si="203"/>
        <v>45</v>
      </c>
      <c r="V2624">
        <f t="shared" si="204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 s="10">
        <f t="shared" si="200"/>
        <v>36.770000000000003</v>
      </c>
      <c r="Q2625" s="11" t="s">
        <v>8317</v>
      </c>
      <c r="R2625" s="11" t="s">
        <v>8353</v>
      </c>
      <c r="S2625" s="15">
        <f t="shared" si="201"/>
        <v>42692.256550925929</v>
      </c>
      <c r="T2625" s="15">
        <f t="shared" si="202"/>
        <v>42706.256550925929</v>
      </c>
      <c r="U2625">
        <f t="shared" si="203"/>
        <v>14</v>
      </c>
      <c r="V2625">
        <f t="shared" si="204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 s="10">
        <f t="shared" si="200"/>
        <v>31.82</v>
      </c>
      <c r="Q2626" s="11" t="s">
        <v>8317</v>
      </c>
      <c r="R2626" s="11" t="s">
        <v>8353</v>
      </c>
      <c r="S2626" s="15">
        <f t="shared" si="201"/>
        <v>41144.42155092593</v>
      </c>
      <c r="T2626" s="15">
        <f t="shared" si="202"/>
        <v>41165.42155092593</v>
      </c>
      <c r="U2626">
        <f t="shared" si="203"/>
        <v>21</v>
      </c>
      <c r="V2626">
        <f t="shared" si="204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 s="10">
        <f t="shared" ref="P2627:P2690" si="205">IFERROR(ROUND(E2627/L2627,2),0)</f>
        <v>27.58</v>
      </c>
      <c r="Q2627" s="11" t="s">
        <v>8317</v>
      </c>
      <c r="R2627" s="11" t="s">
        <v>8353</v>
      </c>
      <c r="S2627" s="15">
        <f t="shared" ref="S2627:S2690" si="206">(((J2627/60)/60)/24)+DATE(1970,1,1)</f>
        <v>42658.810277777782</v>
      </c>
      <c r="T2627" s="15">
        <f t="shared" ref="T2627:T2690" si="207">(((I2627/60)/60)/24)+DATE(1970,1,1)</f>
        <v>42683.851944444439</v>
      </c>
      <c r="U2627">
        <f t="shared" ref="U2627:U2690" si="208">T2627-S2627</f>
        <v>25.041666666656965</v>
      </c>
      <c r="V2627">
        <f t="shared" ref="V2627:V2690" si="209">YEAR((((J2627/60)/60)/24)+DATE(1970,1,1))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 s="10">
        <f t="shared" si="205"/>
        <v>56</v>
      </c>
      <c r="Q2628" s="11" t="s">
        <v>8317</v>
      </c>
      <c r="R2628" s="11" t="s">
        <v>8353</v>
      </c>
      <c r="S2628" s="15">
        <f t="shared" si="206"/>
        <v>42128.628113425926</v>
      </c>
      <c r="T2628" s="15">
        <f t="shared" si="207"/>
        <v>42158.628113425926</v>
      </c>
      <c r="U2628">
        <f t="shared" si="208"/>
        <v>30</v>
      </c>
      <c r="V2628">
        <f t="shared" si="209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 s="10">
        <f t="shared" si="205"/>
        <v>21.56</v>
      </c>
      <c r="Q2629" s="11" t="s">
        <v>8317</v>
      </c>
      <c r="R2629" s="11" t="s">
        <v>8353</v>
      </c>
      <c r="S2629" s="15">
        <f t="shared" si="206"/>
        <v>42304.829409722224</v>
      </c>
      <c r="T2629" s="15">
        <f t="shared" si="207"/>
        <v>42334.871076388896</v>
      </c>
      <c r="U2629">
        <f t="shared" si="208"/>
        <v>30.041666666671517</v>
      </c>
      <c r="V2629">
        <f t="shared" si="209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 s="10">
        <f t="shared" si="205"/>
        <v>44.1</v>
      </c>
      <c r="Q2630" s="11" t="s">
        <v>8317</v>
      </c>
      <c r="R2630" s="11" t="s">
        <v>8353</v>
      </c>
      <c r="S2630" s="15">
        <f t="shared" si="206"/>
        <v>41953.966053240743</v>
      </c>
      <c r="T2630" s="15">
        <f t="shared" si="207"/>
        <v>41973.966053240743</v>
      </c>
      <c r="U2630">
        <f t="shared" si="208"/>
        <v>20</v>
      </c>
      <c r="V2630">
        <f t="shared" si="209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 s="10">
        <f t="shared" si="205"/>
        <v>63.87</v>
      </c>
      <c r="Q2631" s="11" t="s">
        <v>8317</v>
      </c>
      <c r="R2631" s="11" t="s">
        <v>8353</v>
      </c>
      <c r="S2631" s="15">
        <f t="shared" si="206"/>
        <v>42108.538449074069</v>
      </c>
      <c r="T2631" s="15">
        <f t="shared" si="207"/>
        <v>42138.538449074069</v>
      </c>
      <c r="U2631">
        <f t="shared" si="208"/>
        <v>30</v>
      </c>
      <c r="V2631">
        <f t="shared" si="209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 s="10">
        <f t="shared" si="205"/>
        <v>38.99</v>
      </c>
      <c r="Q2632" s="11" t="s">
        <v>8317</v>
      </c>
      <c r="R2632" s="11" t="s">
        <v>8353</v>
      </c>
      <c r="S2632" s="15">
        <f t="shared" si="206"/>
        <v>42524.105462962965</v>
      </c>
      <c r="T2632" s="15">
        <f t="shared" si="207"/>
        <v>42551.416666666672</v>
      </c>
      <c r="U2632">
        <f t="shared" si="208"/>
        <v>27.311203703706269</v>
      </c>
      <c r="V2632">
        <f t="shared" si="209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 s="10">
        <f t="shared" si="205"/>
        <v>80.19</v>
      </c>
      <c r="Q2633" s="11" t="s">
        <v>8317</v>
      </c>
      <c r="R2633" s="11" t="s">
        <v>8353</v>
      </c>
      <c r="S2633" s="15">
        <f t="shared" si="206"/>
        <v>42218.169293981482</v>
      </c>
      <c r="T2633" s="15">
        <f t="shared" si="207"/>
        <v>42246.169293981482</v>
      </c>
      <c r="U2633">
        <f t="shared" si="208"/>
        <v>28</v>
      </c>
      <c r="V2633">
        <f t="shared" si="209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 s="10">
        <f t="shared" si="205"/>
        <v>34.9</v>
      </c>
      <c r="Q2634" s="11" t="s">
        <v>8317</v>
      </c>
      <c r="R2634" s="11" t="s">
        <v>8353</v>
      </c>
      <c r="S2634" s="15">
        <f t="shared" si="206"/>
        <v>42494.061793981484</v>
      </c>
      <c r="T2634" s="15">
        <f t="shared" si="207"/>
        <v>42519.061793981484</v>
      </c>
      <c r="U2634">
        <f t="shared" si="208"/>
        <v>25</v>
      </c>
      <c r="V2634">
        <f t="shared" si="209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 s="10">
        <f t="shared" si="205"/>
        <v>89.1</v>
      </c>
      <c r="Q2635" s="11" t="s">
        <v>8317</v>
      </c>
      <c r="R2635" s="11" t="s">
        <v>8353</v>
      </c>
      <c r="S2635" s="15">
        <f t="shared" si="206"/>
        <v>41667.823287037041</v>
      </c>
      <c r="T2635" s="15">
        <f t="shared" si="207"/>
        <v>41697.958333333336</v>
      </c>
      <c r="U2635">
        <f t="shared" si="208"/>
        <v>30.135046296294604</v>
      </c>
      <c r="V2635">
        <f t="shared" si="209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 s="10">
        <f t="shared" si="205"/>
        <v>39.44</v>
      </c>
      <c r="Q2636" s="11" t="s">
        <v>8317</v>
      </c>
      <c r="R2636" s="11" t="s">
        <v>8353</v>
      </c>
      <c r="S2636" s="15">
        <f t="shared" si="206"/>
        <v>42612.656493055561</v>
      </c>
      <c r="T2636" s="15">
        <f t="shared" si="207"/>
        <v>42642.656493055561</v>
      </c>
      <c r="U2636">
        <f t="shared" si="208"/>
        <v>30</v>
      </c>
      <c r="V2636">
        <f t="shared" si="209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 s="10">
        <f t="shared" si="205"/>
        <v>136.9</v>
      </c>
      <c r="Q2637" s="11" t="s">
        <v>8317</v>
      </c>
      <c r="R2637" s="11" t="s">
        <v>8353</v>
      </c>
      <c r="S2637" s="15">
        <f t="shared" si="206"/>
        <v>42037.950937500005</v>
      </c>
      <c r="T2637" s="15">
        <f t="shared" si="207"/>
        <v>42072.909270833334</v>
      </c>
      <c r="U2637">
        <f t="shared" si="208"/>
        <v>34.958333333328483</v>
      </c>
      <c r="V2637">
        <f t="shared" si="209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 s="10">
        <f t="shared" si="205"/>
        <v>37.46</v>
      </c>
      <c r="Q2638" s="11" t="s">
        <v>8317</v>
      </c>
      <c r="R2638" s="11" t="s">
        <v>8353</v>
      </c>
      <c r="S2638" s="15">
        <f t="shared" si="206"/>
        <v>42636.614745370374</v>
      </c>
      <c r="T2638" s="15">
        <f t="shared" si="207"/>
        <v>42659.041666666672</v>
      </c>
      <c r="U2638">
        <f t="shared" si="208"/>
        <v>22.426921296297223</v>
      </c>
      <c r="V2638">
        <f t="shared" si="209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 s="10">
        <f t="shared" si="205"/>
        <v>31.96</v>
      </c>
      <c r="Q2639" s="11" t="s">
        <v>8317</v>
      </c>
      <c r="R2639" s="11" t="s">
        <v>8353</v>
      </c>
      <c r="S2639" s="15">
        <f t="shared" si="206"/>
        <v>42639.549479166672</v>
      </c>
      <c r="T2639" s="15">
        <f t="shared" si="207"/>
        <v>42655.549479166672</v>
      </c>
      <c r="U2639">
        <f t="shared" si="208"/>
        <v>16</v>
      </c>
      <c r="V2639">
        <f t="shared" si="209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 s="10">
        <f t="shared" si="205"/>
        <v>25.21</v>
      </c>
      <c r="Q2640" s="11" t="s">
        <v>8317</v>
      </c>
      <c r="R2640" s="11" t="s">
        <v>8353</v>
      </c>
      <c r="S2640" s="15">
        <f t="shared" si="206"/>
        <v>41989.913136574076</v>
      </c>
      <c r="T2640" s="15">
        <f t="shared" si="207"/>
        <v>42019.913136574076</v>
      </c>
      <c r="U2640">
        <f t="shared" si="208"/>
        <v>30</v>
      </c>
      <c r="V2640">
        <f t="shared" si="209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 s="10">
        <f t="shared" si="205"/>
        <v>10.039999999999999</v>
      </c>
      <c r="Q2641" s="11" t="s">
        <v>8317</v>
      </c>
      <c r="R2641" s="11" t="s">
        <v>8353</v>
      </c>
      <c r="S2641" s="15">
        <f t="shared" si="206"/>
        <v>42024.86513888889</v>
      </c>
      <c r="T2641" s="15">
        <f t="shared" si="207"/>
        <v>42054.86513888889</v>
      </c>
      <c r="U2641">
        <f t="shared" si="208"/>
        <v>30</v>
      </c>
      <c r="V2641">
        <f t="shared" si="209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 s="10">
        <f t="shared" si="205"/>
        <v>45.94</v>
      </c>
      <c r="Q2642" s="11" t="s">
        <v>8317</v>
      </c>
      <c r="R2642" s="11" t="s">
        <v>8353</v>
      </c>
      <c r="S2642" s="15">
        <f t="shared" si="206"/>
        <v>42103.160578703704</v>
      </c>
      <c r="T2642" s="15">
        <f t="shared" si="207"/>
        <v>42163.160578703704</v>
      </c>
      <c r="U2642">
        <f t="shared" si="208"/>
        <v>60</v>
      </c>
      <c r="V2642">
        <f t="shared" si="209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 s="10">
        <f t="shared" si="205"/>
        <v>15</v>
      </c>
      <c r="Q2643" s="11" t="s">
        <v>8317</v>
      </c>
      <c r="R2643" s="11" t="s">
        <v>8353</v>
      </c>
      <c r="S2643" s="15">
        <f t="shared" si="206"/>
        <v>41880.827118055553</v>
      </c>
      <c r="T2643" s="15">
        <f t="shared" si="207"/>
        <v>41897.839583333334</v>
      </c>
      <c r="U2643">
        <f t="shared" si="208"/>
        <v>17.012465277781303</v>
      </c>
      <c r="V2643">
        <f t="shared" si="209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 s="10">
        <f t="shared" si="205"/>
        <v>0</v>
      </c>
      <c r="Q2644" s="11" t="s">
        <v>8317</v>
      </c>
      <c r="R2644" s="11" t="s">
        <v>8353</v>
      </c>
      <c r="S2644" s="15">
        <f t="shared" si="206"/>
        <v>42536.246620370366</v>
      </c>
      <c r="T2644" s="15">
        <f t="shared" si="207"/>
        <v>42566.289583333331</v>
      </c>
      <c r="U2644">
        <f t="shared" si="208"/>
        <v>30.042962962965248</v>
      </c>
      <c r="V2644">
        <f t="shared" si="209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 s="10">
        <f t="shared" si="205"/>
        <v>223.58</v>
      </c>
      <c r="Q2645" s="11" t="s">
        <v>8317</v>
      </c>
      <c r="R2645" s="11" t="s">
        <v>8353</v>
      </c>
      <c r="S2645" s="15">
        <f t="shared" si="206"/>
        <v>42689.582349537035</v>
      </c>
      <c r="T2645" s="15">
        <f t="shared" si="207"/>
        <v>42725.332638888889</v>
      </c>
      <c r="U2645">
        <f t="shared" si="208"/>
        <v>35.750289351854008</v>
      </c>
      <c r="V2645">
        <f t="shared" si="209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 s="10">
        <f t="shared" si="205"/>
        <v>39.479999999999997</v>
      </c>
      <c r="Q2646" s="11" t="s">
        <v>8317</v>
      </c>
      <c r="R2646" s="11" t="s">
        <v>8353</v>
      </c>
      <c r="S2646" s="15">
        <f t="shared" si="206"/>
        <v>42774.792071759264</v>
      </c>
      <c r="T2646" s="15">
        <f t="shared" si="207"/>
        <v>42804.792071759264</v>
      </c>
      <c r="U2646">
        <f t="shared" si="208"/>
        <v>30</v>
      </c>
      <c r="V2646">
        <f t="shared" si="209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 s="10">
        <f t="shared" si="205"/>
        <v>91.3</v>
      </c>
      <c r="Q2647" s="11" t="s">
        <v>8317</v>
      </c>
      <c r="R2647" s="11" t="s">
        <v>8353</v>
      </c>
      <c r="S2647" s="15">
        <f t="shared" si="206"/>
        <v>41921.842627314814</v>
      </c>
      <c r="T2647" s="15">
        <f t="shared" si="207"/>
        <v>41951.884293981479</v>
      </c>
      <c r="U2647">
        <f t="shared" si="208"/>
        <v>30.041666666664241</v>
      </c>
      <c r="V2647">
        <f t="shared" si="209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 s="10">
        <f t="shared" si="205"/>
        <v>78.67</v>
      </c>
      <c r="Q2648" s="11" t="s">
        <v>8317</v>
      </c>
      <c r="R2648" s="11" t="s">
        <v>8353</v>
      </c>
      <c r="S2648" s="15">
        <f t="shared" si="206"/>
        <v>42226.313298611116</v>
      </c>
      <c r="T2648" s="15">
        <f t="shared" si="207"/>
        <v>42256.313298611116</v>
      </c>
      <c r="U2648">
        <f t="shared" si="208"/>
        <v>30</v>
      </c>
      <c r="V2648">
        <f t="shared" si="209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 s="10">
        <f t="shared" si="205"/>
        <v>12</v>
      </c>
      <c r="Q2649" s="11" t="s">
        <v>8317</v>
      </c>
      <c r="R2649" s="11" t="s">
        <v>8353</v>
      </c>
      <c r="S2649" s="15">
        <f t="shared" si="206"/>
        <v>42200.261793981481</v>
      </c>
      <c r="T2649" s="15">
        <f t="shared" si="207"/>
        <v>42230.261793981481</v>
      </c>
      <c r="U2649">
        <f t="shared" si="208"/>
        <v>30</v>
      </c>
      <c r="V2649">
        <f t="shared" si="209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 s="10">
        <f t="shared" si="205"/>
        <v>17.670000000000002</v>
      </c>
      <c r="Q2650" s="11" t="s">
        <v>8317</v>
      </c>
      <c r="R2650" s="11" t="s">
        <v>8353</v>
      </c>
      <c r="S2650" s="15">
        <f t="shared" si="206"/>
        <v>42408.714814814812</v>
      </c>
      <c r="T2650" s="15">
        <f t="shared" si="207"/>
        <v>42438.714814814812</v>
      </c>
      <c r="U2650">
        <f t="shared" si="208"/>
        <v>30</v>
      </c>
      <c r="V2650">
        <f t="shared" si="209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 s="10">
        <f t="shared" si="205"/>
        <v>41.33</v>
      </c>
      <c r="Q2651" s="11" t="s">
        <v>8317</v>
      </c>
      <c r="R2651" s="11" t="s">
        <v>8353</v>
      </c>
      <c r="S2651" s="15">
        <f t="shared" si="206"/>
        <v>42341.99700231482</v>
      </c>
      <c r="T2651" s="15">
        <f t="shared" si="207"/>
        <v>42401.99700231482</v>
      </c>
      <c r="U2651">
        <f t="shared" si="208"/>
        <v>60</v>
      </c>
      <c r="V2651">
        <f t="shared" si="209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 s="10">
        <f t="shared" si="205"/>
        <v>71.599999999999994</v>
      </c>
      <c r="Q2652" s="11" t="s">
        <v>8317</v>
      </c>
      <c r="R2652" s="11" t="s">
        <v>8353</v>
      </c>
      <c r="S2652" s="15">
        <f t="shared" si="206"/>
        <v>42695.624340277776</v>
      </c>
      <c r="T2652" s="15">
        <f t="shared" si="207"/>
        <v>42725.624340277776</v>
      </c>
      <c r="U2652">
        <f t="shared" si="208"/>
        <v>30</v>
      </c>
      <c r="V2652">
        <f t="shared" si="209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 s="10">
        <f t="shared" si="205"/>
        <v>307.82</v>
      </c>
      <c r="Q2653" s="11" t="s">
        <v>8317</v>
      </c>
      <c r="R2653" s="11" t="s">
        <v>8353</v>
      </c>
      <c r="S2653" s="15">
        <f t="shared" si="206"/>
        <v>42327.805659722217</v>
      </c>
      <c r="T2653" s="15">
        <f t="shared" si="207"/>
        <v>42355.805659722217</v>
      </c>
      <c r="U2653">
        <f t="shared" si="208"/>
        <v>28</v>
      </c>
      <c r="V2653">
        <f t="shared" si="209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 s="10">
        <f t="shared" si="205"/>
        <v>80.45</v>
      </c>
      <c r="Q2654" s="11" t="s">
        <v>8317</v>
      </c>
      <c r="R2654" s="11" t="s">
        <v>8353</v>
      </c>
      <c r="S2654" s="15">
        <f t="shared" si="206"/>
        <v>41953.158854166672</v>
      </c>
      <c r="T2654" s="15">
        <f t="shared" si="207"/>
        <v>41983.158854166672</v>
      </c>
      <c r="U2654">
        <f t="shared" si="208"/>
        <v>30</v>
      </c>
      <c r="V2654">
        <f t="shared" si="209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 s="10">
        <f t="shared" si="205"/>
        <v>83.94</v>
      </c>
      <c r="Q2655" s="11" t="s">
        <v>8317</v>
      </c>
      <c r="R2655" s="11" t="s">
        <v>8353</v>
      </c>
      <c r="S2655" s="15">
        <f t="shared" si="206"/>
        <v>41771.651932870373</v>
      </c>
      <c r="T2655" s="15">
        <f t="shared" si="207"/>
        <v>41803.166666666664</v>
      </c>
      <c r="U2655">
        <f t="shared" si="208"/>
        <v>31.514733796291694</v>
      </c>
      <c r="V2655">
        <f t="shared" si="209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 s="10">
        <f t="shared" si="205"/>
        <v>8.5</v>
      </c>
      <c r="Q2656" s="11" t="s">
        <v>8317</v>
      </c>
      <c r="R2656" s="11" t="s">
        <v>8353</v>
      </c>
      <c r="S2656" s="15">
        <f t="shared" si="206"/>
        <v>42055.600995370376</v>
      </c>
      <c r="T2656" s="15">
        <f t="shared" si="207"/>
        <v>42115.559328703705</v>
      </c>
      <c r="U2656">
        <f t="shared" si="208"/>
        <v>59.958333333328483</v>
      </c>
      <c r="V2656">
        <f t="shared" si="209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 s="10">
        <f t="shared" si="205"/>
        <v>73.37</v>
      </c>
      <c r="Q2657" s="11" t="s">
        <v>8317</v>
      </c>
      <c r="R2657" s="11" t="s">
        <v>8353</v>
      </c>
      <c r="S2657" s="15">
        <f t="shared" si="206"/>
        <v>42381.866284722222</v>
      </c>
      <c r="T2657" s="15">
        <f t="shared" si="207"/>
        <v>42409.833333333328</v>
      </c>
      <c r="U2657">
        <f t="shared" si="208"/>
        <v>27.967048611106293</v>
      </c>
      <c r="V2657">
        <f t="shared" si="209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 s="10">
        <f t="shared" si="205"/>
        <v>112.86</v>
      </c>
      <c r="Q2658" s="11" t="s">
        <v>8317</v>
      </c>
      <c r="R2658" s="11" t="s">
        <v>8353</v>
      </c>
      <c r="S2658" s="15">
        <f t="shared" si="206"/>
        <v>42767.688518518517</v>
      </c>
      <c r="T2658" s="15">
        <f t="shared" si="207"/>
        <v>42806.791666666672</v>
      </c>
      <c r="U2658">
        <f t="shared" si="208"/>
        <v>39.103148148155014</v>
      </c>
      <c r="V2658">
        <f t="shared" si="209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 s="10">
        <f t="shared" si="205"/>
        <v>95.28</v>
      </c>
      <c r="Q2659" s="11" t="s">
        <v>8317</v>
      </c>
      <c r="R2659" s="11" t="s">
        <v>8353</v>
      </c>
      <c r="S2659" s="15">
        <f t="shared" si="206"/>
        <v>42551.928854166668</v>
      </c>
      <c r="T2659" s="15">
        <f t="shared" si="207"/>
        <v>42585.0625</v>
      </c>
      <c r="U2659">
        <f t="shared" si="208"/>
        <v>33.133645833331684</v>
      </c>
      <c r="V2659">
        <f t="shared" si="209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 s="10">
        <f t="shared" si="205"/>
        <v>22.75</v>
      </c>
      <c r="Q2660" s="11" t="s">
        <v>8317</v>
      </c>
      <c r="R2660" s="11" t="s">
        <v>8353</v>
      </c>
      <c r="S2660" s="15">
        <f t="shared" si="206"/>
        <v>42551.884189814817</v>
      </c>
      <c r="T2660" s="15">
        <f t="shared" si="207"/>
        <v>42581.884189814817</v>
      </c>
      <c r="U2660">
        <f t="shared" si="208"/>
        <v>30</v>
      </c>
      <c r="V2660">
        <f t="shared" si="209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 s="10">
        <f t="shared" si="205"/>
        <v>133.30000000000001</v>
      </c>
      <c r="Q2661" s="11" t="s">
        <v>8317</v>
      </c>
      <c r="R2661" s="11" t="s">
        <v>8353</v>
      </c>
      <c r="S2661" s="15">
        <f t="shared" si="206"/>
        <v>42082.069560185191</v>
      </c>
      <c r="T2661" s="15">
        <f t="shared" si="207"/>
        <v>42112.069560185191</v>
      </c>
      <c r="U2661">
        <f t="shared" si="208"/>
        <v>30</v>
      </c>
      <c r="V2661">
        <f t="shared" si="209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 s="10">
        <f t="shared" si="205"/>
        <v>3.8</v>
      </c>
      <c r="Q2662" s="11" t="s">
        <v>8317</v>
      </c>
      <c r="R2662" s="11" t="s">
        <v>8353</v>
      </c>
      <c r="S2662" s="15">
        <f t="shared" si="206"/>
        <v>42272.713171296295</v>
      </c>
      <c r="T2662" s="15">
        <f t="shared" si="207"/>
        <v>42332.754837962959</v>
      </c>
      <c r="U2662">
        <f t="shared" si="208"/>
        <v>60.041666666664241</v>
      </c>
      <c r="V2662">
        <f t="shared" si="209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 s="10">
        <f t="shared" si="205"/>
        <v>85.75</v>
      </c>
      <c r="Q2663" s="11" t="s">
        <v>8317</v>
      </c>
      <c r="R2663" s="11" t="s">
        <v>8354</v>
      </c>
      <c r="S2663" s="15">
        <f t="shared" si="206"/>
        <v>41542.958449074074</v>
      </c>
      <c r="T2663" s="15">
        <f t="shared" si="207"/>
        <v>41572.958449074074</v>
      </c>
      <c r="U2663">
        <f t="shared" si="208"/>
        <v>30</v>
      </c>
      <c r="V2663">
        <f t="shared" si="209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 s="10">
        <f t="shared" si="205"/>
        <v>267</v>
      </c>
      <c r="Q2664" s="11" t="s">
        <v>8317</v>
      </c>
      <c r="R2664" s="11" t="s">
        <v>8354</v>
      </c>
      <c r="S2664" s="15">
        <f t="shared" si="206"/>
        <v>42207.746678240743</v>
      </c>
      <c r="T2664" s="15">
        <f t="shared" si="207"/>
        <v>42237.746678240743</v>
      </c>
      <c r="U2664">
        <f t="shared" si="208"/>
        <v>30</v>
      </c>
      <c r="V2664">
        <f t="shared" si="209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 s="10">
        <f t="shared" si="205"/>
        <v>373.56</v>
      </c>
      <c r="Q2665" s="11" t="s">
        <v>8317</v>
      </c>
      <c r="R2665" s="11" t="s">
        <v>8354</v>
      </c>
      <c r="S2665" s="15">
        <f t="shared" si="206"/>
        <v>42222.622766203705</v>
      </c>
      <c r="T2665" s="15">
        <f t="shared" si="207"/>
        <v>42251.625</v>
      </c>
      <c r="U2665">
        <f t="shared" si="208"/>
        <v>29.002233796294604</v>
      </c>
      <c r="V2665">
        <f t="shared" si="209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 s="10">
        <f t="shared" si="205"/>
        <v>174.04</v>
      </c>
      <c r="Q2666" s="11" t="s">
        <v>8317</v>
      </c>
      <c r="R2666" s="11" t="s">
        <v>8354</v>
      </c>
      <c r="S2666" s="15">
        <f t="shared" si="206"/>
        <v>42313.02542824074</v>
      </c>
      <c r="T2666" s="15">
        <f t="shared" si="207"/>
        <v>42347.290972222225</v>
      </c>
      <c r="U2666">
        <f t="shared" si="208"/>
        <v>34.26554398148437</v>
      </c>
      <c r="V2666">
        <f t="shared" si="209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 s="10">
        <f t="shared" si="205"/>
        <v>93.7</v>
      </c>
      <c r="Q2667" s="11" t="s">
        <v>8317</v>
      </c>
      <c r="R2667" s="11" t="s">
        <v>8354</v>
      </c>
      <c r="S2667" s="15">
        <f t="shared" si="206"/>
        <v>42083.895532407405</v>
      </c>
      <c r="T2667" s="15">
        <f t="shared" si="207"/>
        <v>42128.895532407405</v>
      </c>
      <c r="U2667">
        <f t="shared" si="208"/>
        <v>45</v>
      </c>
      <c r="V2667">
        <f t="shared" si="209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 s="10">
        <f t="shared" si="205"/>
        <v>77.33</v>
      </c>
      <c r="Q2668" s="11" t="s">
        <v>8317</v>
      </c>
      <c r="R2668" s="11" t="s">
        <v>8354</v>
      </c>
      <c r="S2668" s="15">
        <f t="shared" si="206"/>
        <v>42235.764340277776</v>
      </c>
      <c r="T2668" s="15">
        <f t="shared" si="207"/>
        <v>42272.875</v>
      </c>
      <c r="U2668">
        <f t="shared" si="208"/>
        <v>37.110659722224227</v>
      </c>
      <c r="V2668">
        <f t="shared" si="209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 s="10">
        <f t="shared" si="205"/>
        <v>92.22</v>
      </c>
      <c r="Q2669" s="11" t="s">
        <v>8317</v>
      </c>
      <c r="R2669" s="11" t="s">
        <v>8354</v>
      </c>
      <c r="S2669" s="15">
        <f t="shared" si="206"/>
        <v>42380.926111111112</v>
      </c>
      <c r="T2669" s="15">
        <f t="shared" si="207"/>
        <v>42410.926111111112</v>
      </c>
      <c r="U2669">
        <f t="shared" si="208"/>
        <v>30</v>
      </c>
      <c r="V2669">
        <f t="shared" si="209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 s="10">
        <f t="shared" si="205"/>
        <v>60.96</v>
      </c>
      <c r="Q2670" s="11" t="s">
        <v>8317</v>
      </c>
      <c r="R2670" s="11" t="s">
        <v>8354</v>
      </c>
      <c r="S2670" s="15">
        <f t="shared" si="206"/>
        <v>42275.588715277772</v>
      </c>
      <c r="T2670" s="15">
        <f t="shared" si="207"/>
        <v>42317.60555555555</v>
      </c>
      <c r="U2670">
        <f t="shared" si="208"/>
        <v>42.016840277778101</v>
      </c>
      <c r="V2670">
        <f t="shared" si="209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 s="10">
        <f t="shared" si="205"/>
        <v>91</v>
      </c>
      <c r="Q2671" s="11" t="s">
        <v>8317</v>
      </c>
      <c r="R2671" s="11" t="s">
        <v>8354</v>
      </c>
      <c r="S2671" s="15">
        <f t="shared" si="206"/>
        <v>42319.035833333335</v>
      </c>
      <c r="T2671" s="15">
        <f t="shared" si="207"/>
        <v>42379.035833333335</v>
      </c>
      <c r="U2671">
        <f t="shared" si="208"/>
        <v>60</v>
      </c>
      <c r="V2671">
        <f t="shared" si="209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 s="10">
        <f t="shared" si="205"/>
        <v>41.58</v>
      </c>
      <c r="Q2672" s="11" t="s">
        <v>8317</v>
      </c>
      <c r="R2672" s="11" t="s">
        <v>8354</v>
      </c>
      <c r="S2672" s="15">
        <f t="shared" si="206"/>
        <v>41821.020601851851</v>
      </c>
      <c r="T2672" s="15">
        <f t="shared" si="207"/>
        <v>41849.020601851851</v>
      </c>
      <c r="U2672">
        <f t="shared" si="208"/>
        <v>28</v>
      </c>
      <c r="V2672">
        <f t="shared" si="209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 s="10">
        <f t="shared" si="205"/>
        <v>33.76</v>
      </c>
      <c r="Q2673" s="11" t="s">
        <v>8317</v>
      </c>
      <c r="R2673" s="11" t="s">
        <v>8354</v>
      </c>
      <c r="S2673" s="15">
        <f t="shared" si="206"/>
        <v>41962.749027777783</v>
      </c>
      <c r="T2673" s="15">
        <f t="shared" si="207"/>
        <v>41992.818055555559</v>
      </c>
      <c r="U2673">
        <f t="shared" si="208"/>
        <v>30.069027777775773</v>
      </c>
      <c r="V2673">
        <f t="shared" si="209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 s="10">
        <f t="shared" si="205"/>
        <v>70.62</v>
      </c>
      <c r="Q2674" s="11" t="s">
        <v>8317</v>
      </c>
      <c r="R2674" s="11" t="s">
        <v>8354</v>
      </c>
      <c r="S2674" s="15">
        <f t="shared" si="206"/>
        <v>42344.884143518517</v>
      </c>
      <c r="T2674" s="15">
        <f t="shared" si="207"/>
        <v>42366.25</v>
      </c>
      <c r="U2674">
        <f t="shared" si="208"/>
        <v>21.365856481483206</v>
      </c>
      <c r="V2674">
        <f t="shared" si="209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 s="10">
        <f t="shared" si="205"/>
        <v>167.15</v>
      </c>
      <c r="Q2675" s="11" t="s">
        <v>8317</v>
      </c>
      <c r="R2675" s="11" t="s">
        <v>8354</v>
      </c>
      <c r="S2675" s="15">
        <f t="shared" si="206"/>
        <v>41912.541655092595</v>
      </c>
      <c r="T2675" s="15">
        <f t="shared" si="207"/>
        <v>41941.947916666664</v>
      </c>
      <c r="U2675">
        <f t="shared" si="208"/>
        <v>29.406261574069504</v>
      </c>
      <c r="V2675">
        <f t="shared" si="209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 s="10">
        <f t="shared" si="205"/>
        <v>128.62</v>
      </c>
      <c r="Q2676" s="11" t="s">
        <v>8317</v>
      </c>
      <c r="R2676" s="11" t="s">
        <v>8354</v>
      </c>
      <c r="S2676" s="15">
        <f t="shared" si="206"/>
        <v>42529.632754629631</v>
      </c>
      <c r="T2676" s="15">
        <f t="shared" si="207"/>
        <v>42556.207638888889</v>
      </c>
      <c r="U2676">
        <f t="shared" si="208"/>
        <v>26.574884259258397</v>
      </c>
      <c r="V2676">
        <f t="shared" si="209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 s="10">
        <f t="shared" si="205"/>
        <v>65.41</v>
      </c>
      <c r="Q2677" s="11" t="s">
        <v>8317</v>
      </c>
      <c r="R2677" s="11" t="s">
        <v>8354</v>
      </c>
      <c r="S2677" s="15">
        <f t="shared" si="206"/>
        <v>41923.857511574075</v>
      </c>
      <c r="T2677" s="15">
        <f t="shared" si="207"/>
        <v>41953.899178240739</v>
      </c>
      <c r="U2677">
        <f t="shared" si="208"/>
        <v>30.041666666664241</v>
      </c>
      <c r="V2677">
        <f t="shared" si="209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 s="10">
        <f t="shared" si="205"/>
        <v>117.56</v>
      </c>
      <c r="Q2678" s="11" t="s">
        <v>8317</v>
      </c>
      <c r="R2678" s="11" t="s">
        <v>8354</v>
      </c>
      <c r="S2678" s="15">
        <f t="shared" si="206"/>
        <v>42482.624699074076</v>
      </c>
      <c r="T2678" s="15">
        <f t="shared" si="207"/>
        <v>42512.624699074076</v>
      </c>
      <c r="U2678">
        <f t="shared" si="208"/>
        <v>30</v>
      </c>
      <c r="V2678">
        <f t="shared" si="209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 s="10">
        <f t="shared" si="205"/>
        <v>126.48</v>
      </c>
      <c r="Q2679" s="11" t="s">
        <v>8317</v>
      </c>
      <c r="R2679" s="11" t="s">
        <v>8354</v>
      </c>
      <c r="S2679" s="15">
        <f t="shared" si="206"/>
        <v>41793.029432870368</v>
      </c>
      <c r="T2679" s="15">
        <f t="shared" si="207"/>
        <v>41823.029432870368</v>
      </c>
      <c r="U2679">
        <f t="shared" si="208"/>
        <v>30</v>
      </c>
      <c r="V2679">
        <f t="shared" si="209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 s="10">
        <f t="shared" si="205"/>
        <v>550</v>
      </c>
      <c r="Q2680" s="11" t="s">
        <v>8317</v>
      </c>
      <c r="R2680" s="11" t="s">
        <v>8354</v>
      </c>
      <c r="S2680" s="15">
        <f t="shared" si="206"/>
        <v>42241.798206018517</v>
      </c>
      <c r="T2680" s="15">
        <f t="shared" si="207"/>
        <v>42271.798206018517</v>
      </c>
      <c r="U2680">
        <f t="shared" si="208"/>
        <v>30</v>
      </c>
      <c r="V2680">
        <f t="shared" si="209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 s="10">
        <f t="shared" si="205"/>
        <v>44</v>
      </c>
      <c r="Q2681" s="11" t="s">
        <v>8317</v>
      </c>
      <c r="R2681" s="11" t="s">
        <v>8354</v>
      </c>
      <c r="S2681" s="15">
        <f t="shared" si="206"/>
        <v>42033.001087962963</v>
      </c>
      <c r="T2681" s="15">
        <f t="shared" si="207"/>
        <v>42063.001087962963</v>
      </c>
      <c r="U2681">
        <f t="shared" si="208"/>
        <v>30</v>
      </c>
      <c r="V2681">
        <f t="shared" si="209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 s="10">
        <f t="shared" si="205"/>
        <v>69</v>
      </c>
      <c r="Q2682" s="11" t="s">
        <v>8317</v>
      </c>
      <c r="R2682" s="11" t="s">
        <v>8354</v>
      </c>
      <c r="S2682" s="15">
        <f t="shared" si="206"/>
        <v>42436.211701388893</v>
      </c>
      <c r="T2682" s="15">
        <f t="shared" si="207"/>
        <v>42466.170034722221</v>
      </c>
      <c r="U2682">
        <f t="shared" si="208"/>
        <v>29.958333333328483</v>
      </c>
      <c r="V2682">
        <f t="shared" si="209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 s="10">
        <f t="shared" si="205"/>
        <v>27.5</v>
      </c>
      <c r="Q2683" s="11" t="s">
        <v>8334</v>
      </c>
      <c r="R2683" s="11" t="s">
        <v>8335</v>
      </c>
      <c r="S2683" s="15">
        <f t="shared" si="206"/>
        <v>41805.895254629628</v>
      </c>
      <c r="T2683" s="15">
        <f t="shared" si="207"/>
        <v>41830.895254629628</v>
      </c>
      <c r="U2683">
        <f t="shared" si="208"/>
        <v>25</v>
      </c>
      <c r="V2683">
        <f t="shared" si="209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 s="10">
        <f t="shared" si="205"/>
        <v>84.9</v>
      </c>
      <c r="Q2684" s="11" t="s">
        <v>8334</v>
      </c>
      <c r="R2684" s="11" t="s">
        <v>8335</v>
      </c>
      <c r="S2684" s="15">
        <f t="shared" si="206"/>
        <v>41932.871990740743</v>
      </c>
      <c r="T2684" s="15">
        <f t="shared" si="207"/>
        <v>41965.249305555553</v>
      </c>
      <c r="U2684">
        <f t="shared" si="208"/>
        <v>32.377314814810234</v>
      </c>
      <c r="V2684">
        <f t="shared" si="209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 s="10">
        <f t="shared" si="205"/>
        <v>12</v>
      </c>
      <c r="Q2685" s="11" t="s">
        <v>8334</v>
      </c>
      <c r="R2685" s="11" t="s">
        <v>8335</v>
      </c>
      <c r="S2685" s="15">
        <f t="shared" si="206"/>
        <v>42034.75509259259</v>
      </c>
      <c r="T2685" s="15">
        <f t="shared" si="207"/>
        <v>42064.75509259259</v>
      </c>
      <c r="U2685">
        <f t="shared" si="208"/>
        <v>30</v>
      </c>
      <c r="V2685">
        <f t="shared" si="209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 s="10">
        <f t="shared" si="205"/>
        <v>200</v>
      </c>
      <c r="Q2686" s="11" t="s">
        <v>8334</v>
      </c>
      <c r="R2686" s="11" t="s">
        <v>8335</v>
      </c>
      <c r="S2686" s="15">
        <f t="shared" si="206"/>
        <v>41820.914641203701</v>
      </c>
      <c r="T2686" s="15">
        <f t="shared" si="207"/>
        <v>41860.914641203701</v>
      </c>
      <c r="U2686">
        <f t="shared" si="208"/>
        <v>40</v>
      </c>
      <c r="V2686">
        <f t="shared" si="209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 s="10">
        <f t="shared" si="205"/>
        <v>10</v>
      </c>
      <c r="Q2687" s="11" t="s">
        <v>8334</v>
      </c>
      <c r="R2687" s="11" t="s">
        <v>8335</v>
      </c>
      <c r="S2687" s="15">
        <f t="shared" si="206"/>
        <v>42061.69594907407</v>
      </c>
      <c r="T2687" s="15">
        <f t="shared" si="207"/>
        <v>42121.654282407413</v>
      </c>
      <c r="U2687">
        <f t="shared" si="208"/>
        <v>59.958333333343035</v>
      </c>
      <c r="V2687">
        <f t="shared" si="209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 s="10">
        <f t="shared" si="205"/>
        <v>0</v>
      </c>
      <c r="Q2688" s="11" t="s">
        <v>8334</v>
      </c>
      <c r="R2688" s="11" t="s">
        <v>8335</v>
      </c>
      <c r="S2688" s="15">
        <f t="shared" si="206"/>
        <v>41892.974803240737</v>
      </c>
      <c r="T2688" s="15">
        <f t="shared" si="207"/>
        <v>41912.974803240737</v>
      </c>
      <c r="U2688">
        <f t="shared" si="208"/>
        <v>20</v>
      </c>
      <c r="V2688">
        <f t="shared" si="209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 s="10">
        <f t="shared" si="205"/>
        <v>0</v>
      </c>
      <c r="Q2689" s="11" t="s">
        <v>8334</v>
      </c>
      <c r="R2689" s="11" t="s">
        <v>8335</v>
      </c>
      <c r="S2689" s="15">
        <f t="shared" si="206"/>
        <v>42154.64025462963</v>
      </c>
      <c r="T2689" s="15">
        <f t="shared" si="207"/>
        <v>42184.64025462963</v>
      </c>
      <c r="U2689">
        <f t="shared" si="208"/>
        <v>30</v>
      </c>
      <c r="V2689">
        <f t="shared" si="209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 s="10">
        <f t="shared" si="205"/>
        <v>5.29</v>
      </c>
      <c r="Q2690" s="11" t="s">
        <v>8334</v>
      </c>
      <c r="R2690" s="11" t="s">
        <v>8335</v>
      </c>
      <c r="S2690" s="15">
        <f t="shared" si="206"/>
        <v>42028.118865740747</v>
      </c>
      <c r="T2690" s="15">
        <f t="shared" si="207"/>
        <v>42059.125</v>
      </c>
      <c r="U2690">
        <f t="shared" si="208"/>
        <v>31.006134259252576</v>
      </c>
      <c r="V2690">
        <f t="shared" si="209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 s="10">
        <f t="shared" ref="P2691:P2754" si="210">IFERROR(ROUND(E2691/L2691,2),0)</f>
        <v>1</v>
      </c>
      <c r="Q2691" s="11" t="s">
        <v>8334</v>
      </c>
      <c r="R2691" s="11" t="s">
        <v>8335</v>
      </c>
      <c r="S2691" s="15">
        <f t="shared" ref="S2691:S2754" si="211">(((J2691/60)/60)/24)+DATE(1970,1,1)</f>
        <v>42551.961689814809</v>
      </c>
      <c r="T2691" s="15">
        <f t="shared" ref="T2691:T2754" si="212">(((I2691/60)/60)/24)+DATE(1970,1,1)</f>
        <v>42581.961689814809</v>
      </c>
      <c r="U2691">
        <f t="shared" ref="U2691:U2754" si="213">T2691-S2691</f>
        <v>30</v>
      </c>
      <c r="V2691">
        <f t="shared" ref="V2691:V2754" si="214">YEAR((((J2691/60)/60)/24)+DATE(1970,1,1))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 s="10">
        <f t="shared" si="210"/>
        <v>72.760000000000005</v>
      </c>
      <c r="Q2692" s="11" t="s">
        <v>8334</v>
      </c>
      <c r="R2692" s="11" t="s">
        <v>8335</v>
      </c>
      <c r="S2692" s="15">
        <f t="shared" si="211"/>
        <v>42113.105046296296</v>
      </c>
      <c r="T2692" s="15">
        <f t="shared" si="212"/>
        <v>42158.105046296296</v>
      </c>
      <c r="U2692">
        <f t="shared" si="213"/>
        <v>45</v>
      </c>
      <c r="V2692">
        <f t="shared" si="214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 s="10">
        <f t="shared" si="210"/>
        <v>17.5</v>
      </c>
      <c r="Q2693" s="11" t="s">
        <v>8334</v>
      </c>
      <c r="R2693" s="11" t="s">
        <v>8335</v>
      </c>
      <c r="S2693" s="15">
        <f t="shared" si="211"/>
        <v>42089.724039351851</v>
      </c>
      <c r="T2693" s="15">
        <f t="shared" si="212"/>
        <v>42134.724039351851</v>
      </c>
      <c r="U2693">
        <f t="shared" si="213"/>
        <v>45</v>
      </c>
      <c r="V2693">
        <f t="shared" si="214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 s="10">
        <f t="shared" si="210"/>
        <v>25</v>
      </c>
      <c r="Q2694" s="11" t="s">
        <v>8334</v>
      </c>
      <c r="R2694" s="11" t="s">
        <v>8335</v>
      </c>
      <c r="S2694" s="15">
        <f t="shared" si="211"/>
        <v>42058.334027777775</v>
      </c>
      <c r="T2694" s="15">
        <f t="shared" si="212"/>
        <v>42088.292361111111</v>
      </c>
      <c r="U2694">
        <f t="shared" si="213"/>
        <v>29.958333333335759</v>
      </c>
      <c r="V2694">
        <f t="shared" si="214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 s="10">
        <f t="shared" si="210"/>
        <v>13.33</v>
      </c>
      <c r="Q2695" s="11" t="s">
        <v>8334</v>
      </c>
      <c r="R2695" s="11" t="s">
        <v>8335</v>
      </c>
      <c r="S2695" s="15">
        <f t="shared" si="211"/>
        <v>41834.138495370367</v>
      </c>
      <c r="T2695" s="15">
        <f t="shared" si="212"/>
        <v>41864.138495370367</v>
      </c>
      <c r="U2695">
        <f t="shared" si="213"/>
        <v>30</v>
      </c>
      <c r="V2695">
        <f t="shared" si="214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 s="10">
        <f t="shared" si="210"/>
        <v>1</v>
      </c>
      <c r="Q2696" s="11" t="s">
        <v>8334</v>
      </c>
      <c r="R2696" s="11" t="s">
        <v>8335</v>
      </c>
      <c r="S2696" s="15">
        <f t="shared" si="211"/>
        <v>41878.140497685185</v>
      </c>
      <c r="T2696" s="15">
        <f t="shared" si="212"/>
        <v>41908.140497685185</v>
      </c>
      <c r="U2696">
        <f t="shared" si="213"/>
        <v>30</v>
      </c>
      <c r="V2696">
        <f t="shared" si="214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 s="10">
        <f t="shared" si="210"/>
        <v>23.67</v>
      </c>
      <c r="Q2697" s="11" t="s">
        <v>8334</v>
      </c>
      <c r="R2697" s="11" t="s">
        <v>8335</v>
      </c>
      <c r="S2697" s="15">
        <f t="shared" si="211"/>
        <v>42048.181921296295</v>
      </c>
      <c r="T2697" s="15">
        <f t="shared" si="212"/>
        <v>42108.14025462963</v>
      </c>
      <c r="U2697">
        <f t="shared" si="213"/>
        <v>59.958333333335759</v>
      </c>
      <c r="V2697">
        <f t="shared" si="214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 s="10">
        <f t="shared" si="210"/>
        <v>89.21</v>
      </c>
      <c r="Q2698" s="11" t="s">
        <v>8334</v>
      </c>
      <c r="R2698" s="11" t="s">
        <v>8335</v>
      </c>
      <c r="S2698" s="15">
        <f t="shared" si="211"/>
        <v>41964.844444444447</v>
      </c>
      <c r="T2698" s="15">
        <f t="shared" si="212"/>
        <v>41998.844444444447</v>
      </c>
      <c r="U2698">
        <f t="shared" si="213"/>
        <v>34</v>
      </c>
      <c r="V2698">
        <f t="shared" si="214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 s="10">
        <f t="shared" si="210"/>
        <v>116.56</v>
      </c>
      <c r="Q2699" s="11" t="s">
        <v>8334</v>
      </c>
      <c r="R2699" s="11" t="s">
        <v>8335</v>
      </c>
      <c r="S2699" s="15">
        <f t="shared" si="211"/>
        <v>42187.940081018518</v>
      </c>
      <c r="T2699" s="15">
        <f t="shared" si="212"/>
        <v>42218.916666666672</v>
      </c>
      <c r="U2699">
        <f t="shared" si="213"/>
        <v>30.976585648153559</v>
      </c>
      <c r="V2699">
        <f t="shared" si="214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 s="10">
        <f t="shared" si="210"/>
        <v>13.01</v>
      </c>
      <c r="Q2700" s="11" t="s">
        <v>8334</v>
      </c>
      <c r="R2700" s="11" t="s">
        <v>8335</v>
      </c>
      <c r="S2700" s="15">
        <f t="shared" si="211"/>
        <v>41787.898240740738</v>
      </c>
      <c r="T2700" s="15">
        <f t="shared" si="212"/>
        <v>41817.898240740738</v>
      </c>
      <c r="U2700">
        <f t="shared" si="213"/>
        <v>30</v>
      </c>
      <c r="V2700">
        <f t="shared" si="214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 s="10">
        <f t="shared" si="210"/>
        <v>0</v>
      </c>
      <c r="Q2701" s="11" t="s">
        <v>8334</v>
      </c>
      <c r="R2701" s="11" t="s">
        <v>8335</v>
      </c>
      <c r="S2701" s="15">
        <f t="shared" si="211"/>
        <v>41829.896562499998</v>
      </c>
      <c r="T2701" s="15">
        <f t="shared" si="212"/>
        <v>41859.896562499998</v>
      </c>
      <c r="U2701">
        <f t="shared" si="213"/>
        <v>30</v>
      </c>
      <c r="V2701">
        <f t="shared" si="214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 s="10">
        <f t="shared" si="210"/>
        <v>17.5</v>
      </c>
      <c r="Q2702" s="11" t="s">
        <v>8334</v>
      </c>
      <c r="R2702" s="11" t="s">
        <v>8335</v>
      </c>
      <c r="S2702" s="15">
        <f t="shared" si="211"/>
        <v>41870.87467592593</v>
      </c>
      <c r="T2702" s="15">
        <f t="shared" si="212"/>
        <v>41900.87467592593</v>
      </c>
      <c r="U2702">
        <f t="shared" si="213"/>
        <v>30</v>
      </c>
      <c r="V2702">
        <f t="shared" si="214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 s="10">
        <f t="shared" si="210"/>
        <v>34.130000000000003</v>
      </c>
      <c r="Q2703" s="11" t="s">
        <v>8315</v>
      </c>
      <c r="R2703" s="11" t="s">
        <v>8355</v>
      </c>
      <c r="S2703" s="15">
        <f t="shared" si="211"/>
        <v>42801.774699074071</v>
      </c>
      <c r="T2703" s="15">
        <f t="shared" si="212"/>
        <v>42832.733032407406</v>
      </c>
      <c r="U2703">
        <f t="shared" si="213"/>
        <v>30.958333333335759</v>
      </c>
      <c r="V2703">
        <f t="shared" si="214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 s="10">
        <f t="shared" si="210"/>
        <v>132.35</v>
      </c>
      <c r="Q2704" s="11" t="s">
        <v>8315</v>
      </c>
      <c r="R2704" s="11" t="s">
        <v>8355</v>
      </c>
      <c r="S2704" s="15">
        <f t="shared" si="211"/>
        <v>42800.801817129628</v>
      </c>
      <c r="T2704" s="15">
        <f t="shared" si="212"/>
        <v>42830.760150462964</v>
      </c>
      <c r="U2704">
        <f t="shared" si="213"/>
        <v>29.958333333335759</v>
      </c>
      <c r="V2704">
        <f t="shared" si="214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 s="10">
        <f t="shared" si="210"/>
        <v>922.22</v>
      </c>
      <c r="Q2705" s="11" t="s">
        <v>8315</v>
      </c>
      <c r="R2705" s="11" t="s">
        <v>8355</v>
      </c>
      <c r="S2705" s="15">
        <f t="shared" si="211"/>
        <v>42756.690162037034</v>
      </c>
      <c r="T2705" s="15">
        <f t="shared" si="212"/>
        <v>42816.648495370369</v>
      </c>
      <c r="U2705">
        <f t="shared" si="213"/>
        <v>59.958333333335759</v>
      </c>
      <c r="V2705">
        <f t="shared" si="214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 s="10">
        <f t="shared" si="210"/>
        <v>163.57</v>
      </c>
      <c r="Q2706" s="11" t="s">
        <v>8315</v>
      </c>
      <c r="R2706" s="11" t="s">
        <v>8355</v>
      </c>
      <c r="S2706" s="15">
        <f t="shared" si="211"/>
        <v>42787.862430555557</v>
      </c>
      <c r="T2706" s="15">
        <f t="shared" si="212"/>
        <v>42830.820763888885</v>
      </c>
      <c r="U2706">
        <f t="shared" si="213"/>
        <v>42.958333333328483</v>
      </c>
      <c r="V2706">
        <f t="shared" si="214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 s="10">
        <f t="shared" si="210"/>
        <v>217.38</v>
      </c>
      <c r="Q2707" s="11" t="s">
        <v>8315</v>
      </c>
      <c r="R2707" s="11" t="s">
        <v>8355</v>
      </c>
      <c r="S2707" s="15">
        <f t="shared" si="211"/>
        <v>42773.916180555556</v>
      </c>
      <c r="T2707" s="15">
        <f t="shared" si="212"/>
        <v>42818.874513888892</v>
      </c>
      <c r="U2707">
        <f t="shared" si="213"/>
        <v>44.958333333335759</v>
      </c>
      <c r="V2707">
        <f t="shared" si="214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 s="10">
        <f t="shared" si="210"/>
        <v>149.44</v>
      </c>
      <c r="Q2708" s="11" t="s">
        <v>8315</v>
      </c>
      <c r="R2708" s="11" t="s">
        <v>8355</v>
      </c>
      <c r="S2708" s="15">
        <f t="shared" si="211"/>
        <v>41899.294942129629</v>
      </c>
      <c r="T2708" s="15">
        <f t="shared" si="212"/>
        <v>41928.290972222225</v>
      </c>
      <c r="U2708">
        <f t="shared" si="213"/>
        <v>28.996030092595902</v>
      </c>
      <c r="V2708">
        <f t="shared" si="214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 s="10">
        <f t="shared" si="210"/>
        <v>71.239999999999995</v>
      </c>
      <c r="Q2709" s="11" t="s">
        <v>8315</v>
      </c>
      <c r="R2709" s="11" t="s">
        <v>8355</v>
      </c>
      <c r="S2709" s="15">
        <f t="shared" si="211"/>
        <v>41391.782905092594</v>
      </c>
      <c r="T2709" s="15">
        <f t="shared" si="212"/>
        <v>41421.290972222225</v>
      </c>
      <c r="U2709">
        <f t="shared" si="213"/>
        <v>29.508067129630945</v>
      </c>
      <c r="V2709">
        <f t="shared" si="214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 s="10">
        <f t="shared" si="210"/>
        <v>44.46</v>
      </c>
      <c r="Q2710" s="11" t="s">
        <v>8315</v>
      </c>
      <c r="R2710" s="11" t="s">
        <v>8355</v>
      </c>
      <c r="S2710" s="15">
        <f t="shared" si="211"/>
        <v>42512.698217592595</v>
      </c>
      <c r="T2710" s="15">
        <f t="shared" si="212"/>
        <v>42572.698217592595</v>
      </c>
      <c r="U2710">
        <f t="shared" si="213"/>
        <v>60</v>
      </c>
      <c r="V2710">
        <f t="shared" si="214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 s="10">
        <f t="shared" si="210"/>
        <v>164.94</v>
      </c>
      <c r="Q2711" s="11" t="s">
        <v>8315</v>
      </c>
      <c r="R2711" s="11" t="s">
        <v>8355</v>
      </c>
      <c r="S2711" s="15">
        <f t="shared" si="211"/>
        <v>42612.149780092594</v>
      </c>
      <c r="T2711" s="15">
        <f t="shared" si="212"/>
        <v>42647.165972222225</v>
      </c>
      <c r="U2711">
        <f t="shared" si="213"/>
        <v>35.016192129631236</v>
      </c>
      <c r="V2711">
        <f t="shared" si="214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 s="10">
        <f t="shared" si="210"/>
        <v>84.87</v>
      </c>
      <c r="Q2712" s="11" t="s">
        <v>8315</v>
      </c>
      <c r="R2712" s="11" t="s">
        <v>8355</v>
      </c>
      <c r="S2712" s="15">
        <f t="shared" si="211"/>
        <v>41828.229490740741</v>
      </c>
      <c r="T2712" s="15">
        <f t="shared" si="212"/>
        <v>41860.083333333336</v>
      </c>
      <c r="U2712">
        <f t="shared" si="213"/>
        <v>31.853842592594447</v>
      </c>
      <c r="V2712">
        <f t="shared" si="214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 s="10">
        <f t="shared" si="210"/>
        <v>53.95</v>
      </c>
      <c r="Q2713" s="11" t="s">
        <v>8315</v>
      </c>
      <c r="R2713" s="11" t="s">
        <v>8355</v>
      </c>
      <c r="S2713" s="15">
        <f t="shared" si="211"/>
        <v>41780.745254629634</v>
      </c>
      <c r="T2713" s="15">
        <f t="shared" si="212"/>
        <v>41810.917361111111</v>
      </c>
      <c r="U2713">
        <f t="shared" si="213"/>
        <v>30.172106481477385</v>
      </c>
      <c r="V2713">
        <f t="shared" si="214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 s="10">
        <f t="shared" si="210"/>
        <v>50.53</v>
      </c>
      <c r="Q2714" s="11" t="s">
        <v>8315</v>
      </c>
      <c r="R2714" s="11" t="s">
        <v>8355</v>
      </c>
      <c r="S2714" s="15">
        <f t="shared" si="211"/>
        <v>41432.062037037038</v>
      </c>
      <c r="T2714" s="15">
        <f t="shared" si="212"/>
        <v>41468.75</v>
      </c>
      <c r="U2714">
        <f t="shared" si="213"/>
        <v>36.687962962962047</v>
      </c>
      <c r="V2714">
        <f t="shared" si="214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 s="10">
        <f t="shared" si="210"/>
        <v>108</v>
      </c>
      <c r="Q2715" s="11" t="s">
        <v>8315</v>
      </c>
      <c r="R2715" s="11" t="s">
        <v>8355</v>
      </c>
      <c r="S2715" s="15">
        <f t="shared" si="211"/>
        <v>42322.653749999998</v>
      </c>
      <c r="T2715" s="15">
        <f t="shared" si="212"/>
        <v>42362.653749999998</v>
      </c>
      <c r="U2715">
        <f t="shared" si="213"/>
        <v>40</v>
      </c>
      <c r="V2715">
        <f t="shared" si="214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 s="10">
        <f t="shared" si="210"/>
        <v>95.37</v>
      </c>
      <c r="Q2716" s="11" t="s">
        <v>8315</v>
      </c>
      <c r="R2716" s="11" t="s">
        <v>8355</v>
      </c>
      <c r="S2716" s="15">
        <f t="shared" si="211"/>
        <v>42629.655046296291</v>
      </c>
      <c r="T2716" s="15">
        <f t="shared" si="212"/>
        <v>42657.958333333328</v>
      </c>
      <c r="U2716">
        <f t="shared" si="213"/>
        <v>28.30328703703708</v>
      </c>
      <c r="V2716">
        <f t="shared" si="214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 s="10">
        <f t="shared" si="210"/>
        <v>57.63</v>
      </c>
      <c r="Q2717" s="11" t="s">
        <v>8315</v>
      </c>
      <c r="R2717" s="11" t="s">
        <v>8355</v>
      </c>
      <c r="S2717" s="15">
        <f t="shared" si="211"/>
        <v>42387.398472222223</v>
      </c>
      <c r="T2717" s="15">
        <f t="shared" si="212"/>
        <v>42421.398472222223</v>
      </c>
      <c r="U2717">
        <f t="shared" si="213"/>
        <v>34</v>
      </c>
      <c r="V2717">
        <f t="shared" si="214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 s="10">
        <f t="shared" si="210"/>
        <v>64.16</v>
      </c>
      <c r="Q2718" s="11" t="s">
        <v>8315</v>
      </c>
      <c r="R2718" s="11" t="s">
        <v>8355</v>
      </c>
      <c r="S2718" s="15">
        <f t="shared" si="211"/>
        <v>42255.333252314813</v>
      </c>
      <c r="T2718" s="15">
        <f t="shared" si="212"/>
        <v>42285.333252314813</v>
      </c>
      <c r="U2718">
        <f t="shared" si="213"/>
        <v>30</v>
      </c>
      <c r="V2718">
        <f t="shared" si="214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 s="10">
        <f t="shared" si="210"/>
        <v>92.39</v>
      </c>
      <c r="Q2719" s="11" t="s">
        <v>8315</v>
      </c>
      <c r="R2719" s="11" t="s">
        <v>8355</v>
      </c>
      <c r="S2719" s="15">
        <f t="shared" si="211"/>
        <v>41934.914918981485</v>
      </c>
      <c r="T2719" s="15">
        <f t="shared" si="212"/>
        <v>41979.956585648149</v>
      </c>
      <c r="U2719">
        <f t="shared" si="213"/>
        <v>45.041666666664241</v>
      </c>
      <c r="V2719">
        <f t="shared" si="214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 s="10">
        <f t="shared" si="210"/>
        <v>125.98</v>
      </c>
      <c r="Q2720" s="11" t="s">
        <v>8315</v>
      </c>
      <c r="R2720" s="11" t="s">
        <v>8355</v>
      </c>
      <c r="S2720" s="15">
        <f t="shared" si="211"/>
        <v>42465.596585648149</v>
      </c>
      <c r="T2720" s="15">
        <f t="shared" si="212"/>
        <v>42493.958333333328</v>
      </c>
      <c r="U2720">
        <f t="shared" si="213"/>
        <v>28.36174768517958</v>
      </c>
      <c r="V2720">
        <f t="shared" si="214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 s="10">
        <f t="shared" si="210"/>
        <v>94.64</v>
      </c>
      <c r="Q2721" s="11" t="s">
        <v>8315</v>
      </c>
      <c r="R2721" s="11" t="s">
        <v>8355</v>
      </c>
      <c r="S2721" s="15">
        <f t="shared" si="211"/>
        <v>42418.031180555554</v>
      </c>
      <c r="T2721" s="15">
        <f t="shared" si="212"/>
        <v>42477.989513888882</v>
      </c>
      <c r="U2721">
        <f t="shared" si="213"/>
        <v>59.958333333328483</v>
      </c>
      <c r="V2721">
        <f t="shared" si="214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 s="10">
        <f t="shared" si="210"/>
        <v>170.7</v>
      </c>
      <c r="Q2722" s="11" t="s">
        <v>8315</v>
      </c>
      <c r="R2722" s="11" t="s">
        <v>8355</v>
      </c>
      <c r="S2722" s="15">
        <f t="shared" si="211"/>
        <v>42655.465891203698</v>
      </c>
      <c r="T2722" s="15">
        <f t="shared" si="212"/>
        <v>42685.507557870369</v>
      </c>
      <c r="U2722">
        <f t="shared" si="213"/>
        <v>30.041666666671517</v>
      </c>
      <c r="V2722">
        <f t="shared" si="214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 s="10">
        <f t="shared" si="210"/>
        <v>40.76</v>
      </c>
      <c r="Q2723" s="11" t="s">
        <v>8317</v>
      </c>
      <c r="R2723" s="11" t="s">
        <v>8347</v>
      </c>
      <c r="S2723" s="15">
        <f t="shared" si="211"/>
        <v>41493.543958333335</v>
      </c>
      <c r="T2723" s="15">
        <f t="shared" si="212"/>
        <v>41523.791666666664</v>
      </c>
      <c r="U2723">
        <f t="shared" si="213"/>
        <v>30.247708333328774</v>
      </c>
      <c r="V2723">
        <f t="shared" si="214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 s="10">
        <f t="shared" si="210"/>
        <v>68.25</v>
      </c>
      <c r="Q2724" s="11" t="s">
        <v>8317</v>
      </c>
      <c r="R2724" s="11" t="s">
        <v>8347</v>
      </c>
      <c r="S2724" s="15">
        <f t="shared" si="211"/>
        <v>42704.857094907406</v>
      </c>
      <c r="T2724" s="15">
        <f t="shared" si="212"/>
        <v>42764.857094907406</v>
      </c>
      <c r="U2724">
        <f t="shared" si="213"/>
        <v>60</v>
      </c>
      <c r="V2724">
        <f t="shared" si="214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 s="10">
        <f t="shared" si="210"/>
        <v>95.49</v>
      </c>
      <c r="Q2725" s="11" t="s">
        <v>8317</v>
      </c>
      <c r="R2725" s="11" t="s">
        <v>8347</v>
      </c>
      <c r="S2725" s="15">
        <f t="shared" si="211"/>
        <v>41944.83898148148</v>
      </c>
      <c r="T2725" s="15">
        <f t="shared" si="212"/>
        <v>42004.880648148144</v>
      </c>
      <c r="U2725">
        <f t="shared" si="213"/>
        <v>60.041666666664241</v>
      </c>
      <c r="V2725">
        <f t="shared" si="214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 s="10">
        <f t="shared" si="210"/>
        <v>7.19</v>
      </c>
      <c r="Q2726" s="11" t="s">
        <v>8317</v>
      </c>
      <c r="R2726" s="11" t="s">
        <v>8347</v>
      </c>
      <c r="S2726" s="15">
        <f t="shared" si="211"/>
        <v>42199.32707175926</v>
      </c>
      <c r="T2726" s="15">
        <f t="shared" si="212"/>
        <v>42231.32707175926</v>
      </c>
      <c r="U2726">
        <f t="shared" si="213"/>
        <v>32</v>
      </c>
      <c r="V2726">
        <f t="shared" si="214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 s="10">
        <f t="shared" si="210"/>
        <v>511.65</v>
      </c>
      <c r="Q2727" s="11" t="s">
        <v>8317</v>
      </c>
      <c r="R2727" s="11" t="s">
        <v>8347</v>
      </c>
      <c r="S2727" s="15">
        <f t="shared" si="211"/>
        <v>42745.744618055556</v>
      </c>
      <c r="T2727" s="15">
        <f t="shared" si="212"/>
        <v>42795.744618055556</v>
      </c>
      <c r="U2727">
        <f t="shared" si="213"/>
        <v>50</v>
      </c>
      <c r="V2727">
        <f t="shared" si="214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 s="10">
        <f t="shared" si="210"/>
        <v>261.75</v>
      </c>
      <c r="Q2728" s="11" t="s">
        <v>8317</v>
      </c>
      <c r="R2728" s="11" t="s">
        <v>8347</v>
      </c>
      <c r="S2728" s="15">
        <f t="shared" si="211"/>
        <v>42452.579988425925</v>
      </c>
      <c r="T2728" s="15">
        <f t="shared" si="212"/>
        <v>42482.579988425925</v>
      </c>
      <c r="U2728">
        <f t="shared" si="213"/>
        <v>30</v>
      </c>
      <c r="V2728">
        <f t="shared" si="214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 s="10">
        <f t="shared" si="210"/>
        <v>69.760000000000005</v>
      </c>
      <c r="Q2729" s="11" t="s">
        <v>8317</v>
      </c>
      <c r="R2729" s="11" t="s">
        <v>8347</v>
      </c>
      <c r="S2729" s="15">
        <f t="shared" si="211"/>
        <v>42198.676655092597</v>
      </c>
      <c r="T2729" s="15">
        <f t="shared" si="212"/>
        <v>42223.676655092597</v>
      </c>
      <c r="U2729">
        <f t="shared" si="213"/>
        <v>25</v>
      </c>
      <c r="V2729">
        <f t="shared" si="214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 s="10">
        <f t="shared" si="210"/>
        <v>77.23</v>
      </c>
      <c r="Q2730" s="11" t="s">
        <v>8317</v>
      </c>
      <c r="R2730" s="11" t="s">
        <v>8347</v>
      </c>
      <c r="S2730" s="15">
        <f t="shared" si="211"/>
        <v>42333.59993055556</v>
      </c>
      <c r="T2730" s="15">
        <f t="shared" si="212"/>
        <v>42368.59993055556</v>
      </c>
      <c r="U2730">
        <f t="shared" si="213"/>
        <v>35</v>
      </c>
      <c r="V2730">
        <f t="shared" si="214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 s="10">
        <f t="shared" si="210"/>
        <v>340.57</v>
      </c>
      <c r="Q2731" s="11" t="s">
        <v>8317</v>
      </c>
      <c r="R2731" s="11" t="s">
        <v>8347</v>
      </c>
      <c r="S2731" s="15">
        <f t="shared" si="211"/>
        <v>42095.240706018521</v>
      </c>
      <c r="T2731" s="15">
        <f t="shared" si="212"/>
        <v>42125.240706018521</v>
      </c>
      <c r="U2731">
        <f t="shared" si="213"/>
        <v>30</v>
      </c>
      <c r="V2731">
        <f t="shared" si="214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 s="10">
        <f t="shared" si="210"/>
        <v>67.42</v>
      </c>
      <c r="Q2732" s="11" t="s">
        <v>8317</v>
      </c>
      <c r="R2732" s="11" t="s">
        <v>8347</v>
      </c>
      <c r="S2732" s="15">
        <f t="shared" si="211"/>
        <v>41351.541377314818</v>
      </c>
      <c r="T2732" s="15">
        <f t="shared" si="212"/>
        <v>41386.541377314818</v>
      </c>
      <c r="U2732">
        <f t="shared" si="213"/>
        <v>35</v>
      </c>
      <c r="V2732">
        <f t="shared" si="214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 s="10">
        <f t="shared" si="210"/>
        <v>845.7</v>
      </c>
      <c r="Q2733" s="11" t="s">
        <v>8317</v>
      </c>
      <c r="R2733" s="11" t="s">
        <v>8347</v>
      </c>
      <c r="S2733" s="15">
        <f t="shared" si="211"/>
        <v>41872.525717592594</v>
      </c>
      <c r="T2733" s="15">
        <f t="shared" si="212"/>
        <v>41930.166666666664</v>
      </c>
      <c r="U2733">
        <f t="shared" si="213"/>
        <v>57.640949074069795</v>
      </c>
      <c r="V2733">
        <f t="shared" si="214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 s="10">
        <f t="shared" si="210"/>
        <v>97.19</v>
      </c>
      <c r="Q2734" s="11" t="s">
        <v>8317</v>
      </c>
      <c r="R2734" s="11" t="s">
        <v>8347</v>
      </c>
      <c r="S2734" s="15">
        <f t="shared" si="211"/>
        <v>41389.808194444442</v>
      </c>
      <c r="T2734" s="15">
        <f t="shared" si="212"/>
        <v>41422</v>
      </c>
      <c r="U2734">
        <f t="shared" si="213"/>
        <v>32.191805555557949</v>
      </c>
      <c r="V2734">
        <f t="shared" si="214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 s="10">
        <f t="shared" si="210"/>
        <v>451.84</v>
      </c>
      <c r="Q2735" s="11" t="s">
        <v>8317</v>
      </c>
      <c r="R2735" s="11" t="s">
        <v>8347</v>
      </c>
      <c r="S2735" s="15">
        <f t="shared" si="211"/>
        <v>42044.272847222222</v>
      </c>
      <c r="T2735" s="15">
        <f t="shared" si="212"/>
        <v>42104.231180555551</v>
      </c>
      <c r="U2735">
        <f t="shared" si="213"/>
        <v>59.958333333328483</v>
      </c>
      <c r="V2735">
        <f t="shared" si="214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 s="10">
        <f t="shared" si="210"/>
        <v>138.66999999999999</v>
      </c>
      <c r="Q2736" s="11" t="s">
        <v>8317</v>
      </c>
      <c r="R2736" s="11" t="s">
        <v>8347</v>
      </c>
      <c r="S2736" s="15">
        <f t="shared" si="211"/>
        <v>42626.668888888889</v>
      </c>
      <c r="T2736" s="15">
        <f t="shared" si="212"/>
        <v>42656.915972222225</v>
      </c>
      <c r="U2736">
        <f t="shared" si="213"/>
        <v>30.247083333335468</v>
      </c>
      <c r="V2736">
        <f t="shared" si="214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 s="10">
        <f t="shared" si="210"/>
        <v>21.64</v>
      </c>
      <c r="Q2737" s="11" t="s">
        <v>8317</v>
      </c>
      <c r="R2737" s="11" t="s">
        <v>8347</v>
      </c>
      <c r="S2737" s="15">
        <f t="shared" si="211"/>
        <v>41316.120949074073</v>
      </c>
      <c r="T2737" s="15">
        <f t="shared" si="212"/>
        <v>41346.833333333336</v>
      </c>
      <c r="U2737">
        <f t="shared" si="213"/>
        <v>30.712384259262762</v>
      </c>
      <c r="V2737">
        <f t="shared" si="214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 s="10">
        <f t="shared" si="210"/>
        <v>169.52</v>
      </c>
      <c r="Q2738" s="11" t="s">
        <v>8317</v>
      </c>
      <c r="R2738" s="11" t="s">
        <v>8347</v>
      </c>
      <c r="S2738" s="15">
        <f t="shared" si="211"/>
        <v>41722.666354166664</v>
      </c>
      <c r="T2738" s="15">
        <f t="shared" si="212"/>
        <v>41752.666354166664</v>
      </c>
      <c r="U2738">
        <f t="shared" si="213"/>
        <v>30</v>
      </c>
      <c r="V2738">
        <f t="shared" si="214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 s="10">
        <f t="shared" si="210"/>
        <v>161.88</v>
      </c>
      <c r="Q2739" s="11" t="s">
        <v>8317</v>
      </c>
      <c r="R2739" s="11" t="s">
        <v>8347</v>
      </c>
      <c r="S2739" s="15">
        <f t="shared" si="211"/>
        <v>41611.917673611111</v>
      </c>
      <c r="T2739" s="15">
        <f t="shared" si="212"/>
        <v>41654.791666666664</v>
      </c>
      <c r="U2739">
        <f t="shared" si="213"/>
        <v>42.873993055553001</v>
      </c>
      <c r="V2739">
        <f t="shared" si="214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 s="10">
        <f t="shared" si="210"/>
        <v>493.13</v>
      </c>
      <c r="Q2740" s="11" t="s">
        <v>8317</v>
      </c>
      <c r="R2740" s="11" t="s">
        <v>8347</v>
      </c>
      <c r="S2740" s="15">
        <f t="shared" si="211"/>
        <v>42620.143564814818</v>
      </c>
      <c r="T2740" s="15">
        <f t="shared" si="212"/>
        <v>42680.143564814818</v>
      </c>
      <c r="U2740">
        <f t="shared" si="213"/>
        <v>60</v>
      </c>
      <c r="V2740">
        <f t="shared" si="214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 s="10">
        <f t="shared" si="210"/>
        <v>22.12</v>
      </c>
      <c r="Q2741" s="11" t="s">
        <v>8317</v>
      </c>
      <c r="R2741" s="11" t="s">
        <v>8347</v>
      </c>
      <c r="S2741" s="15">
        <f t="shared" si="211"/>
        <v>41719.887928240743</v>
      </c>
      <c r="T2741" s="15">
        <f t="shared" si="212"/>
        <v>41764.887928240743</v>
      </c>
      <c r="U2741">
        <f t="shared" si="213"/>
        <v>45</v>
      </c>
      <c r="V2741">
        <f t="shared" si="214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 s="10">
        <f t="shared" si="210"/>
        <v>18.239999999999998</v>
      </c>
      <c r="Q2742" s="11" t="s">
        <v>8317</v>
      </c>
      <c r="R2742" s="11" t="s">
        <v>8347</v>
      </c>
      <c r="S2742" s="15">
        <f t="shared" si="211"/>
        <v>42045.031851851847</v>
      </c>
      <c r="T2742" s="15">
        <f t="shared" si="212"/>
        <v>42074.99018518519</v>
      </c>
      <c r="U2742">
        <f t="shared" si="213"/>
        <v>29.958333333343035</v>
      </c>
      <c r="V2742">
        <f t="shared" si="214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 s="10">
        <f t="shared" si="210"/>
        <v>8.75</v>
      </c>
      <c r="Q2743" s="11" t="s">
        <v>8320</v>
      </c>
      <c r="R2743" s="11" t="s">
        <v>8356</v>
      </c>
      <c r="S2743" s="15">
        <f t="shared" si="211"/>
        <v>41911.657430555555</v>
      </c>
      <c r="T2743" s="15">
        <f t="shared" si="212"/>
        <v>41932.088194444441</v>
      </c>
      <c r="U2743">
        <f t="shared" si="213"/>
        <v>20.430763888885849</v>
      </c>
      <c r="V2743">
        <f t="shared" si="214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 s="10">
        <f t="shared" si="210"/>
        <v>40.61</v>
      </c>
      <c r="Q2744" s="11" t="s">
        <v>8320</v>
      </c>
      <c r="R2744" s="11" t="s">
        <v>8356</v>
      </c>
      <c r="S2744" s="15">
        <f t="shared" si="211"/>
        <v>41030.719756944447</v>
      </c>
      <c r="T2744" s="15">
        <f t="shared" si="212"/>
        <v>41044.719756944447</v>
      </c>
      <c r="U2744">
        <f t="shared" si="213"/>
        <v>14</v>
      </c>
      <c r="V2744">
        <f t="shared" si="214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 s="10">
        <f t="shared" si="210"/>
        <v>0</v>
      </c>
      <c r="Q2745" s="11" t="s">
        <v>8320</v>
      </c>
      <c r="R2745" s="11" t="s">
        <v>8356</v>
      </c>
      <c r="S2745" s="15">
        <f t="shared" si="211"/>
        <v>42632.328784722224</v>
      </c>
      <c r="T2745" s="15">
        <f t="shared" si="212"/>
        <v>42662.328784722224</v>
      </c>
      <c r="U2745">
        <f t="shared" si="213"/>
        <v>30</v>
      </c>
      <c r="V2745">
        <f t="shared" si="214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 s="10">
        <f t="shared" si="210"/>
        <v>37.950000000000003</v>
      </c>
      <c r="Q2746" s="11" t="s">
        <v>8320</v>
      </c>
      <c r="R2746" s="11" t="s">
        <v>8356</v>
      </c>
      <c r="S2746" s="15">
        <f t="shared" si="211"/>
        <v>40938.062476851854</v>
      </c>
      <c r="T2746" s="15">
        <f t="shared" si="212"/>
        <v>40968.062476851854</v>
      </c>
      <c r="U2746">
        <f t="shared" si="213"/>
        <v>30</v>
      </c>
      <c r="V2746">
        <f t="shared" si="214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 s="10">
        <f t="shared" si="210"/>
        <v>35.729999999999997</v>
      </c>
      <c r="Q2747" s="11" t="s">
        <v>8320</v>
      </c>
      <c r="R2747" s="11" t="s">
        <v>8356</v>
      </c>
      <c r="S2747" s="15">
        <f t="shared" si="211"/>
        <v>41044.988055555557</v>
      </c>
      <c r="T2747" s="15">
        <f t="shared" si="212"/>
        <v>41104.988055555557</v>
      </c>
      <c r="U2747">
        <f t="shared" si="213"/>
        <v>60</v>
      </c>
      <c r="V2747">
        <f t="shared" si="214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 s="10">
        <f t="shared" si="210"/>
        <v>42.16</v>
      </c>
      <c r="Q2748" s="11" t="s">
        <v>8320</v>
      </c>
      <c r="R2748" s="11" t="s">
        <v>8356</v>
      </c>
      <c r="S2748" s="15">
        <f t="shared" si="211"/>
        <v>41850.781377314815</v>
      </c>
      <c r="T2748" s="15">
        <f t="shared" si="212"/>
        <v>41880.781377314815</v>
      </c>
      <c r="U2748">
        <f t="shared" si="213"/>
        <v>30</v>
      </c>
      <c r="V2748">
        <f t="shared" si="214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 s="10">
        <f t="shared" si="210"/>
        <v>35</v>
      </c>
      <c r="Q2749" s="11" t="s">
        <v>8320</v>
      </c>
      <c r="R2749" s="11" t="s">
        <v>8356</v>
      </c>
      <c r="S2749" s="15">
        <f t="shared" si="211"/>
        <v>41044.64811342593</v>
      </c>
      <c r="T2749" s="15">
        <f t="shared" si="212"/>
        <v>41076.131944444445</v>
      </c>
      <c r="U2749">
        <f t="shared" si="213"/>
        <v>31.483831018515048</v>
      </c>
      <c r="V2749">
        <f t="shared" si="214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 s="10">
        <f t="shared" si="210"/>
        <v>13.25</v>
      </c>
      <c r="Q2750" s="11" t="s">
        <v>8320</v>
      </c>
      <c r="R2750" s="11" t="s">
        <v>8356</v>
      </c>
      <c r="S2750" s="15">
        <f t="shared" si="211"/>
        <v>42585.7106712963</v>
      </c>
      <c r="T2750" s="15">
        <f t="shared" si="212"/>
        <v>42615.7106712963</v>
      </c>
      <c r="U2750">
        <f t="shared" si="213"/>
        <v>30</v>
      </c>
      <c r="V2750">
        <f t="shared" si="214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 s="10">
        <f t="shared" si="210"/>
        <v>55</v>
      </c>
      <c r="Q2751" s="11" t="s">
        <v>8320</v>
      </c>
      <c r="R2751" s="11" t="s">
        <v>8356</v>
      </c>
      <c r="S2751" s="15">
        <f t="shared" si="211"/>
        <v>42068.799039351856</v>
      </c>
      <c r="T2751" s="15">
        <f t="shared" si="212"/>
        <v>42098.757372685184</v>
      </c>
      <c r="U2751">
        <f t="shared" si="213"/>
        <v>29.958333333328483</v>
      </c>
      <c r="V2751">
        <f t="shared" si="214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 s="10">
        <f t="shared" si="210"/>
        <v>0</v>
      </c>
      <c r="Q2752" s="11" t="s">
        <v>8320</v>
      </c>
      <c r="R2752" s="11" t="s">
        <v>8356</v>
      </c>
      <c r="S2752" s="15">
        <f t="shared" si="211"/>
        <v>41078.899826388886</v>
      </c>
      <c r="T2752" s="15">
        <f t="shared" si="212"/>
        <v>41090.833333333336</v>
      </c>
      <c r="U2752">
        <f t="shared" si="213"/>
        <v>11.933506944449618</v>
      </c>
      <c r="V2752">
        <f t="shared" si="214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 s="10">
        <f t="shared" si="210"/>
        <v>0</v>
      </c>
      <c r="Q2753" s="11" t="s">
        <v>8320</v>
      </c>
      <c r="R2753" s="11" t="s">
        <v>8356</v>
      </c>
      <c r="S2753" s="15">
        <f t="shared" si="211"/>
        <v>41747.887060185189</v>
      </c>
      <c r="T2753" s="15">
        <f t="shared" si="212"/>
        <v>41807.887060185189</v>
      </c>
      <c r="U2753">
        <f t="shared" si="213"/>
        <v>60</v>
      </c>
      <c r="V2753">
        <f t="shared" si="214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 s="10">
        <f t="shared" si="210"/>
        <v>39.29</v>
      </c>
      <c r="Q2754" s="11" t="s">
        <v>8320</v>
      </c>
      <c r="R2754" s="11" t="s">
        <v>8356</v>
      </c>
      <c r="S2754" s="15">
        <f t="shared" si="211"/>
        <v>40855.765092592592</v>
      </c>
      <c r="T2754" s="15">
        <f t="shared" si="212"/>
        <v>40895.765092592592</v>
      </c>
      <c r="U2754">
        <f t="shared" si="213"/>
        <v>40</v>
      </c>
      <c r="V2754">
        <f t="shared" si="214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 s="10">
        <f t="shared" ref="P2755:P2818" si="215">IFERROR(ROUND(E2755/L2755,2),0)</f>
        <v>47.5</v>
      </c>
      <c r="Q2755" s="11" t="s">
        <v>8320</v>
      </c>
      <c r="R2755" s="11" t="s">
        <v>8356</v>
      </c>
      <c r="S2755" s="15">
        <f t="shared" ref="S2755:S2818" si="216">(((J2755/60)/60)/24)+DATE(1970,1,1)</f>
        <v>41117.900729166664</v>
      </c>
      <c r="T2755" s="15">
        <f t="shared" ref="T2755:T2818" si="217">(((I2755/60)/60)/24)+DATE(1970,1,1)</f>
        <v>41147.900729166664</v>
      </c>
      <c r="U2755">
        <f t="shared" ref="U2755:U2818" si="218">T2755-S2755</f>
        <v>30</v>
      </c>
      <c r="V2755">
        <f t="shared" ref="V2755:V2818" si="219">YEAR((((J2755/60)/60)/24)+DATE(1970,1,1))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 s="10">
        <f t="shared" si="215"/>
        <v>0</v>
      </c>
      <c r="Q2756" s="11" t="s">
        <v>8320</v>
      </c>
      <c r="R2756" s="11" t="s">
        <v>8356</v>
      </c>
      <c r="S2756" s="15">
        <f t="shared" si="216"/>
        <v>41863.636006944449</v>
      </c>
      <c r="T2756" s="15">
        <f t="shared" si="217"/>
        <v>41893.636006944449</v>
      </c>
      <c r="U2756">
        <f t="shared" si="218"/>
        <v>30</v>
      </c>
      <c r="V2756">
        <f t="shared" si="219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 s="10">
        <f t="shared" si="215"/>
        <v>17.329999999999998</v>
      </c>
      <c r="Q2757" s="11" t="s">
        <v>8320</v>
      </c>
      <c r="R2757" s="11" t="s">
        <v>8356</v>
      </c>
      <c r="S2757" s="15">
        <f t="shared" si="216"/>
        <v>42072.790821759263</v>
      </c>
      <c r="T2757" s="15">
        <f t="shared" si="217"/>
        <v>42102.790821759263</v>
      </c>
      <c r="U2757">
        <f t="shared" si="218"/>
        <v>30</v>
      </c>
      <c r="V2757">
        <f t="shared" si="219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 s="10">
        <f t="shared" si="215"/>
        <v>31.76</v>
      </c>
      <c r="Q2758" s="11" t="s">
        <v>8320</v>
      </c>
      <c r="R2758" s="11" t="s">
        <v>8356</v>
      </c>
      <c r="S2758" s="15">
        <f t="shared" si="216"/>
        <v>41620.90047453704</v>
      </c>
      <c r="T2758" s="15">
        <f t="shared" si="217"/>
        <v>41650.90047453704</v>
      </c>
      <c r="U2758">
        <f t="shared" si="218"/>
        <v>30</v>
      </c>
      <c r="V2758">
        <f t="shared" si="219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 s="10">
        <f t="shared" si="215"/>
        <v>5</v>
      </c>
      <c r="Q2759" s="11" t="s">
        <v>8320</v>
      </c>
      <c r="R2759" s="11" t="s">
        <v>8356</v>
      </c>
      <c r="S2759" s="15">
        <f t="shared" si="216"/>
        <v>42573.65662037037</v>
      </c>
      <c r="T2759" s="15">
        <f t="shared" si="217"/>
        <v>42588.65662037037</v>
      </c>
      <c r="U2759">
        <f t="shared" si="218"/>
        <v>15</v>
      </c>
      <c r="V2759">
        <f t="shared" si="219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 s="10">
        <f t="shared" si="215"/>
        <v>39</v>
      </c>
      <c r="Q2760" s="11" t="s">
        <v>8320</v>
      </c>
      <c r="R2760" s="11" t="s">
        <v>8356</v>
      </c>
      <c r="S2760" s="15">
        <f t="shared" si="216"/>
        <v>42639.441932870366</v>
      </c>
      <c r="T2760" s="15">
        <f t="shared" si="217"/>
        <v>42653.441932870366</v>
      </c>
      <c r="U2760">
        <f t="shared" si="218"/>
        <v>14</v>
      </c>
      <c r="V2760">
        <f t="shared" si="219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 s="10">
        <f t="shared" si="215"/>
        <v>52.5</v>
      </c>
      <c r="Q2761" s="11" t="s">
        <v>8320</v>
      </c>
      <c r="R2761" s="11" t="s">
        <v>8356</v>
      </c>
      <c r="S2761" s="15">
        <f t="shared" si="216"/>
        <v>42524.36650462963</v>
      </c>
      <c r="T2761" s="15">
        <f t="shared" si="217"/>
        <v>42567.36650462963</v>
      </c>
      <c r="U2761">
        <f t="shared" si="218"/>
        <v>43</v>
      </c>
      <c r="V2761">
        <f t="shared" si="219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 s="10">
        <f t="shared" si="215"/>
        <v>0</v>
      </c>
      <c r="Q2762" s="11" t="s">
        <v>8320</v>
      </c>
      <c r="R2762" s="11" t="s">
        <v>8356</v>
      </c>
      <c r="S2762" s="15">
        <f t="shared" si="216"/>
        <v>41415.461319444446</v>
      </c>
      <c r="T2762" s="15">
        <f t="shared" si="217"/>
        <v>41445.461319444446</v>
      </c>
      <c r="U2762">
        <f t="shared" si="218"/>
        <v>30</v>
      </c>
      <c r="V2762">
        <f t="shared" si="219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 s="10">
        <f t="shared" si="215"/>
        <v>9</v>
      </c>
      <c r="Q2763" s="11" t="s">
        <v>8320</v>
      </c>
      <c r="R2763" s="11" t="s">
        <v>8356</v>
      </c>
      <c r="S2763" s="15">
        <f t="shared" si="216"/>
        <v>41247.063576388886</v>
      </c>
      <c r="T2763" s="15">
        <f t="shared" si="217"/>
        <v>41277.063576388886</v>
      </c>
      <c r="U2763">
        <f t="shared" si="218"/>
        <v>30</v>
      </c>
      <c r="V2763">
        <f t="shared" si="219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 s="10">
        <f t="shared" si="215"/>
        <v>25</v>
      </c>
      <c r="Q2764" s="11" t="s">
        <v>8320</v>
      </c>
      <c r="R2764" s="11" t="s">
        <v>8356</v>
      </c>
      <c r="S2764" s="15">
        <f t="shared" si="216"/>
        <v>40927.036979166667</v>
      </c>
      <c r="T2764" s="15">
        <f t="shared" si="217"/>
        <v>40986.995312500003</v>
      </c>
      <c r="U2764">
        <f t="shared" si="218"/>
        <v>59.958333333335759</v>
      </c>
      <c r="V2764">
        <f t="shared" si="219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 s="10">
        <f t="shared" si="215"/>
        <v>30</v>
      </c>
      <c r="Q2765" s="11" t="s">
        <v>8320</v>
      </c>
      <c r="R2765" s="11" t="s">
        <v>8356</v>
      </c>
      <c r="S2765" s="15">
        <f t="shared" si="216"/>
        <v>41373.579675925925</v>
      </c>
      <c r="T2765" s="15">
        <f t="shared" si="217"/>
        <v>41418.579675925925</v>
      </c>
      <c r="U2765">
        <f t="shared" si="218"/>
        <v>45</v>
      </c>
      <c r="V2765">
        <f t="shared" si="219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 s="10">
        <f t="shared" si="215"/>
        <v>11.25</v>
      </c>
      <c r="Q2766" s="11" t="s">
        <v>8320</v>
      </c>
      <c r="R2766" s="11" t="s">
        <v>8356</v>
      </c>
      <c r="S2766" s="15">
        <f t="shared" si="216"/>
        <v>41030.292025462964</v>
      </c>
      <c r="T2766" s="15">
        <f t="shared" si="217"/>
        <v>41059.791666666664</v>
      </c>
      <c r="U2766">
        <f t="shared" si="218"/>
        <v>29.499641203699866</v>
      </c>
      <c r="V2766">
        <f t="shared" si="219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 s="10">
        <f t="shared" si="215"/>
        <v>0</v>
      </c>
      <c r="Q2767" s="11" t="s">
        <v>8320</v>
      </c>
      <c r="R2767" s="11" t="s">
        <v>8356</v>
      </c>
      <c r="S2767" s="15">
        <f t="shared" si="216"/>
        <v>41194.579027777778</v>
      </c>
      <c r="T2767" s="15">
        <f t="shared" si="217"/>
        <v>41210.579027777778</v>
      </c>
      <c r="U2767">
        <f t="shared" si="218"/>
        <v>16</v>
      </c>
      <c r="V2767">
        <f t="shared" si="219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 s="10">
        <f t="shared" si="215"/>
        <v>25</v>
      </c>
      <c r="Q2768" s="11" t="s">
        <v>8320</v>
      </c>
      <c r="R2768" s="11" t="s">
        <v>8356</v>
      </c>
      <c r="S2768" s="15">
        <f t="shared" si="216"/>
        <v>40736.668032407404</v>
      </c>
      <c r="T2768" s="15">
        <f t="shared" si="217"/>
        <v>40766.668032407404</v>
      </c>
      <c r="U2768">
        <f t="shared" si="218"/>
        <v>30</v>
      </c>
      <c r="V2768">
        <f t="shared" si="219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 s="10">
        <f t="shared" si="215"/>
        <v>11.33</v>
      </c>
      <c r="Q2769" s="11" t="s">
        <v>8320</v>
      </c>
      <c r="R2769" s="11" t="s">
        <v>8356</v>
      </c>
      <c r="S2769" s="15">
        <f t="shared" si="216"/>
        <v>42172.958912037036</v>
      </c>
      <c r="T2769" s="15">
        <f t="shared" si="217"/>
        <v>42232.958912037036</v>
      </c>
      <c r="U2769">
        <f t="shared" si="218"/>
        <v>60</v>
      </c>
      <c r="V2769">
        <f t="shared" si="219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 s="10">
        <f t="shared" si="215"/>
        <v>29.47</v>
      </c>
      <c r="Q2770" s="11" t="s">
        <v>8320</v>
      </c>
      <c r="R2770" s="11" t="s">
        <v>8356</v>
      </c>
      <c r="S2770" s="15">
        <f t="shared" si="216"/>
        <v>40967.614849537036</v>
      </c>
      <c r="T2770" s="15">
        <f t="shared" si="217"/>
        <v>40997.573182870372</v>
      </c>
      <c r="U2770">
        <f t="shared" si="218"/>
        <v>29.958333333335759</v>
      </c>
      <c r="V2770">
        <f t="shared" si="219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 s="10">
        <f t="shared" si="215"/>
        <v>1</v>
      </c>
      <c r="Q2771" s="11" t="s">
        <v>8320</v>
      </c>
      <c r="R2771" s="11" t="s">
        <v>8356</v>
      </c>
      <c r="S2771" s="15">
        <f t="shared" si="216"/>
        <v>41745.826273148145</v>
      </c>
      <c r="T2771" s="15">
        <f t="shared" si="217"/>
        <v>41795.826273148145</v>
      </c>
      <c r="U2771">
        <f t="shared" si="218"/>
        <v>50</v>
      </c>
      <c r="V2771">
        <f t="shared" si="219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 s="10">
        <f t="shared" si="215"/>
        <v>63.1</v>
      </c>
      <c r="Q2772" s="11" t="s">
        <v>8320</v>
      </c>
      <c r="R2772" s="11" t="s">
        <v>8356</v>
      </c>
      <c r="S2772" s="15">
        <f t="shared" si="216"/>
        <v>41686.705208333333</v>
      </c>
      <c r="T2772" s="15">
        <f t="shared" si="217"/>
        <v>41716.663541666669</v>
      </c>
      <c r="U2772">
        <f t="shared" si="218"/>
        <v>29.958333333335759</v>
      </c>
      <c r="V2772">
        <f t="shared" si="219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 s="10">
        <f t="shared" si="215"/>
        <v>0</v>
      </c>
      <c r="Q2773" s="11" t="s">
        <v>8320</v>
      </c>
      <c r="R2773" s="11" t="s">
        <v>8356</v>
      </c>
      <c r="S2773" s="15">
        <f t="shared" si="216"/>
        <v>41257.531712962962</v>
      </c>
      <c r="T2773" s="15">
        <f t="shared" si="217"/>
        <v>41306.708333333336</v>
      </c>
      <c r="U2773">
        <f t="shared" si="218"/>
        <v>49.176620370373712</v>
      </c>
      <c r="V2773">
        <f t="shared" si="219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 s="10">
        <f t="shared" si="215"/>
        <v>0</v>
      </c>
      <c r="Q2774" s="11" t="s">
        <v>8320</v>
      </c>
      <c r="R2774" s="11" t="s">
        <v>8356</v>
      </c>
      <c r="S2774" s="15">
        <f t="shared" si="216"/>
        <v>41537.869143518517</v>
      </c>
      <c r="T2774" s="15">
        <f t="shared" si="217"/>
        <v>41552.869143518517</v>
      </c>
      <c r="U2774">
        <f t="shared" si="218"/>
        <v>15</v>
      </c>
      <c r="V2774">
        <f t="shared" si="219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 s="10">
        <f t="shared" si="215"/>
        <v>1</v>
      </c>
      <c r="Q2775" s="11" t="s">
        <v>8320</v>
      </c>
      <c r="R2775" s="11" t="s">
        <v>8356</v>
      </c>
      <c r="S2775" s="15">
        <f t="shared" si="216"/>
        <v>42474.86482638889</v>
      </c>
      <c r="T2775" s="15">
        <f t="shared" si="217"/>
        <v>42484.86482638889</v>
      </c>
      <c r="U2775">
        <f t="shared" si="218"/>
        <v>10</v>
      </c>
      <c r="V2775">
        <f t="shared" si="219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 s="10">
        <f t="shared" si="215"/>
        <v>43.85</v>
      </c>
      <c r="Q2776" s="11" t="s">
        <v>8320</v>
      </c>
      <c r="R2776" s="11" t="s">
        <v>8356</v>
      </c>
      <c r="S2776" s="15">
        <f t="shared" si="216"/>
        <v>41311.126481481479</v>
      </c>
      <c r="T2776" s="15">
        <f t="shared" si="217"/>
        <v>41341.126481481479</v>
      </c>
      <c r="U2776">
        <f t="shared" si="218"/>
        <v>30</v>
      </c>
      <c r="V2776">
        <f t="shared" si="219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 s="10">
        <f t="shared" si="215"/>
        <v>75</v>
      </c>
      <c r="Q2777" s="11" t="s">
        <v>8320</v>
      </c>
      <c r="R2777" s="11" t="s">
        <v>8356</v>
      </c>
      <c r="S2777" s="15">
        <f t="shared" si="216"/>
        <v>40863.013356481482</v>
      </c>
      <c r="T2777" s="15">
        <f t="shared" si="217"/>
        <v>40893.013356481482</v>
      </c>
      <c r="U2777">
        <f t="shared" si="218"/>
        <v>30</v>
      </c>
      <c r="V2777">
        <f t="shared" si="219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 s="10">
        <f t="shared" si="215"/>
        <v>45.97</v>
      </c>
      <c r="Q2778" s="11" t="s">
        <v>8320</v>
      </c>
      <c r="R2778" s="11" t="s">
        <v>8356</v>
      </c>
      <c r="S2778" s="15">
        <f t="shared" si="216"/>
        <v>42136.297175925924</v>
      </c>
      <c r="T2778" s="15">
        <f t="shared" si="217"/>
        <v>42167.297175925924</v>
      </c>
      <c r="U2778">
        <f t="shared" si="218"/>
        <v>31</v>
      </c>
      <c r="V2778">
        <f t="shared" si="219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 s="10">
        <f t="shared" si="215"/>
        <v>10</v>
      </c>
      <c r="Q2779" s="11" t="s">
        <v>8320</v>
      </c>
      <c r="R2779" s="11" t="s">
        <v>8356</v>
      </c>
      <c r="S2779" s="15">
        <f t="shared" si="216"/>
        <v>42172.669027777782</v>
      </c>
      <c r="T2779" s="15">
        <f t="shared" si="217"/>
        <v>42202.669027777782</v>
      </c>
      <c r="U2779">
        <f t="shared" si="218"/>
        <v>30</v>
      </c>
      <c r="V2779">
        <f t="shared" si="219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 s="10">
        <f t="shared" si="215"/>
        <v>93.67</v>
      </c>
      <c r="Q2780" s="11" t="s">
        <v>8320</v>
      </c>
      <c r="R2780" s="11" t="s">
        <v>8356</v>
      </c>
      <c r="S2780" s="15">
        <f t="shared" si="216"/>
        <v>41846.978078703702</v>
      </c>
      <c r="T2780" s="15">
        <f t="shared" si="217"/>
        <v>41876.978078703702</v>
      </c>
      <c r="U2780">
        <f t="shared" si="218"/>
        <v>30</v>
      </c>
      <c r="V2780">
        <f t="shared" si="219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 s="10">
        <f t="shared" si="215"/>
        <v>53</v>
      </c>
      <c r="Q2781" s="11" t="s">
        <v>8320</v>
      </c>
      <c r="R2781" s="11" t="s">
        <v>8356</v>
      </c>
      <c r="S2781" s="15">
        <f t="shared" si="216"/>
        <v>42300.585891203707</v>
      </c>
      <c r="T2781" s="15">
        <f t="shared" si="217"/>
        <v>42330.627557870372</v>
      </c>
      <c r="U2781">
        <f t="shared" si="218"/>
        <v>30.041666666664241</v>
      </c>
      <c r="V2781">
        <f t="shared" si="219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 s="10">
        <f t="shared" si="215"/>
        <v>0</v>
      </c>
      <c r="Q2782" s="11" t="s">
        <v>8320</v>
      </c>
      <c r="R2782" s="11" t="s">
        <v>8356</v>
      </c>
      <c r="S2782" s="15">
        <f t="shared" si="216"/>
        <v>42774.447777777779</v>
      </c>
      <c r="T2782" s="15">
        <f t="shared" si="217"/>
        <v>42804.447777777779</v>
      </c>
      <c r="U2782">
        <f t="shared" si="218"/>
        <v>30</v>
      </c>
      <c r="V2782">
        <f t="shared" si="219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 s="10">
        <f t="shared" si="215"/>
        <v>47</v>
      </c>
      <c r="Q2783" s="11" t="s">
        <v>8315</v>
      </c>
      <c r="R2783" s="11" t="s">
        <v>8316</v>
      </c>
      <c r="S2783" s="15">
        <f t="shared" si="216"/>
        <v>42018.94159722222</v>
      </c>
      <c r="T2783" s="15">
        <f t="shared" si="217"/>
        <v>42047.291666666672</v>
      </c>
      <c r="U2783">
        <f t="shared" si="218"/>
        <v>28.350069444451947</v>
      </c>
      <c r="V2783">
        <f t="shared" si="219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 s="10">
        <f t="shared" si="215"/>
        <v>66.67</v>
      </c>
      <c r="Q2784" s="11" t="s">
        <v>8315</v>
      </c>
      <c r="R2784" s="11" t="s">
        <v>8316</v>
      </c>
      <c r="S2784" s="15">
        <f t="shared" si="216"/>
        <v>42026.924976851849</v>
      </c>
      <c r="T2784" s="15">
        <f t="shared" si="217"/>
        <v>42052.207638888889</v>
      </c>
      <c r="U2784">
        <f t="shared" si="218"/>
        <v>25.282662037039699</v>
      </c>
      <c r="V2784">
        <f t="shared" si="219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 s="10">
        <f t="shared" si="215"/>
        <v>18.77</v>
      </c>
      <c r="Q2785" s="11" t="s">
        <v>8315</v>
      </c>
      <c r="R2785" s="11" t="s">
        <v>8316</v>
      </c>
      <c r="S2785" s="15">
        <f t="shared" si="216"/>
        <v>42103.535254629634</v>
      </c>
      <c r="T2785" s="15">
        <f t="shared" si="217"/>
        <v>42117.535254629634</v>
      </c>
      <c r="U2785">
        <f t="shared" si="218"/>
        <v>14</v>
      </c>
      <c r="V2785">
        <f t="shared" si="219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 s="10">
        <f t="shared" si="215"/>
        <v>66.11</v>
      </c>
      <c r="Q2786" s="11" t="s">
        <v>8315</v>
      </c>
      <c r="R2786" s="11" t="s">
        <v>8316</v>
      </c>
      <c r="S2786" s="15">
        <f t="shared" si="216"/>
        <v>41920.787534722222</v>
      </c>
      <c r="T2786" s="15">
        <f t="shared" si="217"/>
        <v>41941.787534722222</v>
      </c>
      <c r="U2786">
        <f t="shared" si="218"/>
        <v>21</v>
      </c>
      <c r="V2786">
        <f t="shared" si="219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 s="10">
        <f t="shared" si="215"/>
        <v>36.86</v>
      </c>
      <c r="Q2787" s="11" t="s">
        <v>8315</v>
      </c>
      <c r="R2787" s="11" t="s">
        <v>8316</v>
      </c>
      <c r="S2787" s="15">
        <f t="shared" si="216"/>
        <v>42558.189432870371</v>
      </c>
      <c r="T2787" s="15">
        <f t="shared" si="217"/>
        <v>42587.875</v>
      </c>
      <c r="U2787">
        <f t="shared" si="218"/>
        <v>29.685567129628907</v>
      </c>
      <c r="V2787">
        <f t="shared" si="219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 s="10">
        <f t="shared" si="215"/>
        <v>39.81</v>
      </c>
      <c r="Q2788" s="11" t="s">
        <v>8315</v>
      </c>
      <c r="R2788" s="11" t="s">
        <v>8316</v>
      </c>
      <c r="S2788" s="15">
        <f t="shared" si="216"/>
        <v>41815.569212962961</v>
      </c>
      <c r="T2788" s="15">
        <f t="shared" si="217"/>
        <v>41829.569212962961</v>
      </c>
      <c r="U2788">
        <f t="shared" si="218"/>
        <v>14</v>
      </c>
      <c r="V2788">
        <f t="shared" si="219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 s="10">
        <f t="shared" si="215"/>
        <v>31.5</v>
      </c>
      <c r="Q2789" s="11" t="s">
        <v>8315</v>
      </c>
      <c r="R2789" s="11" t="s">
        <v>8316</v>
      </c>
      <c r="S2789" s="15">
        <f t="shared" si="216"/>
        <v>41808.198518518519</v>
      </c>
      <c r="T2789" s="15">
        <f t="shared" si="217"/>
        <v>41838.198518518519</v>
      </c>
      <c r="U2789">
        <f t="shared" si="218"/>
        <v>30</v>
      </c>
      <c r="V2789">
        <f t="shared" si="219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 s="10">
        <f t="shared" si="215"/>
        <v>102.5</v>
      </c>
      <c r="Q2790" s="11" t="s">
        <v>8315</v>
      </c>
      <c r="R2790" s="11" t="s">
        <v>8316</v>
      </c>
      <c r="S2790" s="15">
        <f t="shared" si="216"/>
        <v>42550.701886574068</v>
      </c>
      <c r="T2790" s="15">
        <f t="shared" si="217"/>
        <v>42580.701886574068</v>
      </c>
      <c r="U2790">
        <f t="shared" si="218"/>
        <v>30</v>
      </c>
      <c r="V2790">
        <f t="shared" si="219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 s="10">
        <f t="shared" si="215"/>
        <v>126.46</v>
      </c>
      <c r="Q2791" s="11" t="s">
        <v>8315</v>
      </c>
      <c r="R2791" s="11" t="s">
        <v>8316</v>
      </c>
      <c r="S2791" s="15">
        <f t="shared" si="216"/>
        <v>42056.013124999998</v>
      </c>
      <c r="T2791" s="15">
        <f t="shared" si="217"/>
        <v>42075.166666666672</v>
      </c>
      <c r="U2791">
        <f t="shared" si="218"/>
        <v>19.153541666673846</v>
      </c>
      <c r="V2791">
        <f t="shared" si="219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 s="10">
        <f t="shared" si="215"/>
        <v>47.88</v>
      </c>
      <c r="Q2792" s="11" t="s">
        <v>8315</v>
      </c>
      <c r="R2792" s="11" t="s">
        <v>8316</v>
      </c>
      <c r="S2792" s="15">
        <f t="shared" si="216"/>
        <v>42016.938692129625</v>
      </c>
      <c r="T2792" s="15">
        <f t="shared" si="217"/>
        <v>42046.938692129625</v>
      </c>
      <c r="U2792">
        <f t="shared" si="218"/>
        <v>30</v>
      </c>
      <c r="V2792">
        <f t="shared" si="219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 s="10">
        <f t="shared" si="215"/>
        <v>73.209999999999994</v>
      </c>
      <c r="Q2793" s="11" t="s">
        <v>8315</v>
      </c>
      <c r="R2793" s="11" t="s">
        <v>8316</v>
      </c>
      <c r="S2793" s="15">
        <f t="shared" si="216"/>
        <v>42591.899988425925</v>
      </c>
      <c r="T2793" s="15">
        <f t="shared" si="217"/>
        <v>42622.166666666672</v>
      </c>
      <c r="U2793">
        <f t="shared" si="218"/>
        <v>30.266678240746842</v>
      </c>
      <c r="V2793">
        <f t="shared" si="219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 s="10">
        <f t="shared" si="215"/>
        <v>89.67</v>
      </c>
      <c r="Q2794" s="11" t="s">
        <v>8315</v>
      </c>
      <c r="R2794" s="11" t="s">
        <v>8316</v>
      </c>
      <c r="S2794" s="15">
        <f t="shared" si="216"/>
        <v>42183.231006944443</v>
      </c>
      <c r="T2794" s="15">
        <f t="shared" si="217"/>
        <v>42228.231006944443</v>
      </c>
      <c r="U2794">
        <f t="shared" si="218"/>
        <v>45</v>
      </c>
      <c r="V2794">
        <f t="shared" si="219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 s="10">
        <f t="shared" si="215"/>
        <v>151.46</v>
      </c>
      <c r="Q2795" s="11" t="s">
        <v>8315</v>
      </c>
      <c r="R2795" s="11" t="s">
        <v>8316</v>
      </c>
      <c r="S2795" s="15">
        <f t="shared" si="216"/>
        <v>42176.419039351851</v>
      </c>
      <c r="T2795" s="15">
        <f t="shared" si="217"/>
        <v>42206.419039351851</v>
      </c>
      <c r="U2795">
        <f t="shared" si="218"/>
        <v>30</v>
      </c>
      <c r="V2795">
        <f t="shared" si="219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 s="10">
        <f t="shared" si="215"/>
        <v>25</v>
      </c>
      <c r="Q2796" s="11" t="s">
        <v>8315</v>
      </c>
      <c r="R2796" s="11" t="s">
        <v>8316</v>
      </c>
      <c r="S2796" s="15">
        <f t="shared" si="216"/>
        <v>42416.691655092596</v>
      </c>
      <c r="T2796" s="15">
        <f t="shared" si="217"/>
        <v>42432.791666666672</v>
      </c>
      <c r="U2796">
        <f t="shared" si="218"/>
        <v>16.100011574075324</v>
      </c>
      <c r="V2796">
        <f t="shared" si="219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 s="10">
        <f t="shared" si="215"/>
        <v>36.5</v>
      </c>
      <c r="Q2797" s="11" t="s">
        <v>8315</v>
      </c>
      <c r="R2797" s="11" t="s">
        <v>8316</v>
      </c>
      <c r="S2797" s="15">
        <f t="shared" si="216"/>
        <v>41780.525937500002</v>
      </c>
      <c r="T2797" s="15">
        <f t="shared" si="217"/>
        <v>41796.958333333336</v>
      </c>
      <c r="U2797">
        <f t="shared" si="218"/>
        <v>16.43239583333343</v>
      </c>
      <c r="V2797">
        <f t="shared" si="219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 s="10">
        <f t="shared" si="215"/>
        <v>44</v>
      </c>
      <c r="Q2798" s="11" t="s">
        <v>8315</v>
      </c>
      <c r="R2798" s="11" t="s">
        <v>8316</v>
      </c>
      <c r="S2798" s="15">
        <f t="shared" si="216"/>
        <v>41795.528101851851</v>
      </c>
      <c r="T2798" s="15">
        <f t="shared" si="217"/>
        <v>41825.528101851851</v>
      </c>
      <c r="U2798">
        <f t="shared" si="218"/>
        <v>30</v>
      </c>
      <c r="V2798">
        <f t="shared" si="219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 s="10">
        <f t="shared" si="215"/>
        <v>87.36</v>
      </c>
      <c r="Q2799" s="11" t="s">
        <v>8315</v>
      </c>
      <c r="R2799" s="11" t="s">
        <v>8316</v>
      </c>
      <c r="S2799" s="15">
        <f t="shared" si="216"/>
        <v>41798.94027777778</v>
      </c>
      <c r="T2799" s="15">
        <f t="shared" si="217"/>
        <v>41828.94027777778</v>
      </c>
      <c r="U2799">
        <f t="shared" si="218"/>
        <v>30</v>
      </c>
      <c r="V2799">
        <f t="shared" si="219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 s="10">
        <f t="shared" si="215"/>
        <v>36.47</v>
      </c>
      <c r="Q2800" s="11" t="s">
        <v>8315</v>
      </c>
      <c r="R2800" s="11" t="s">
        <v>8316</v>
      </c>
      <c r="S2800" s="15">
        <f t="shared" si="216"/>
        <v>42201.675011574072</v>
      </c>
      <c r="T2800" s="15">
        <f t="shared" si="217"/>
        <v>42216.666666666672</v>
      </c>
      <c r="U2800">
        <f t="shared" si="218"/>
        <v>14.991655092599103</v>
      </c>
      <c r="V2800">
        <f t="shared" si="219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 s="10">
        <f t="shared" si="215"/>
        <v>44.86</v>
      </c>
      <c r="Q2801" s="11" t="s">
        <v>8315</v>
      </c>
      <c r="R2801" s="11" t="s">
        <v>8316</v>
      </c>
      <c r="S2801" s="15">
        <f t="shared" si="216"/>
        <v>42507.264699074076</v>
      </c>
      <c r="T2801" s="15">
        <f t="shared" si="217"/>
        <v>42538.666666666672</v>
      </c>
      <c r="U2801">
        <f t="shared" si="218"/>
        <v>31.401967592595611</v>
      </c>
      <c r="V2801">
        <f t="shared" si="219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 s="10">
        <f t="shared" si="215"/>
        <v>42.9</v>
      </c>
      <c r="Q2802" s="11" t="s">
        <v>8315</v>
      </c>
      <c r="R2802" s="11" t="s">
        <v>8316</v>
      </c>
      <c r="S2802" s="15">
        <f t="shared" si="216"/>
        <v>41948.552847222221</v>
      </c>
      <c r="T2802" s="15">
        <f t="shared" si="217"/>
        <v>42008.552847222221</v>
      </c>
      <c r="U2802">
        <f t="shared" si="218"/>
        <v>60</v>
      </c>
      <c r="V2802">
        <f t="shared" si="219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 s="10">
        <f t="shared" si="215"/>
        <v>51.23</v>
      </c>
      <c r="Q2803" s="11" t="s">
        <v>8315</v>
      </c>
      <c r="R2803" s="11" t="s">
        <v>8316</v>
      </c>
      <c r="S2803" s="15">
        <f t="shared" si="216"/>
        <v>41900.243159722224</v>
      </c>
      <c r="T2803" s="15">
        <f t="shared" si="217"/>
        <v>41922.458333333336</v>
      </c>
      <c r="U2803">
        <f t="shared" si="218"/>
        <v>22.215173611111823</v>
      </c>
      <c r="V2803">
        <f t="shared" si="219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 s="10">
        <f t="shared" si="215"/>
        <v>33.94</v>
      </c>
      <c r="Q2804" s="11" t="s">
        <v>8315</v>
      </c>
      <c r="R2804" s="11" t="s">
        <v>8316</v>
      </c>
      <c r="S2804" s="15">
        <f t="shared" si="216"/>
        <v>42192.64707175926</v>
      </c>
      <c r="T2804" s="15">
        <f t="shared" si="217"/>
        <v>42222.64707175926</v>
      </c>
      <c r="U2804">
        <f t="shared" si="218"/>
        <v>30</v>
      </c>
      <c r="V2804">
        <f t="shared" si="219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 s="10">
        <f t="shared" si="215"/>
        <v>90.74</v>
      </c>
      <c r="Q2805" s="11" t="s">
        <v>8315</v>
      </c>
      <c r="R2805" s="11" t="s">
        <v>8316</v>
      </c>
      <c r="S2805" s="15">
        <f t="shared" si="216"/>
        <v>42158.065694444449</v>
      </c>
      <c r="T2805" s="15">
        <f t="shared" si="217"/>
        <v>42201</v>
      </c>
      <c r="U2805">
        <f t="shared" si="218"/>
        <v>42.934305555550964</v>
      </c>
      <c r="V2805">
        <f t="shared" si="219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 s="10">
        <f t="shared" si="215"/>
        <v>50</v>
      </c>
      <c r="Q2806" s="11" t="s">
        <v>8315</v>
      </c>
      <c r="R2806" s="11" t="s">
        <v>8316</v>
      </c>
      <c r="S2806" s="15">
        <f t="shared" si="216"/>
        <v>41881.453587962962</v>
      </c>
      <c r="T2806" s="15">
        <f t="shared" si="217"/>
        <v>41911.453587962962</v>
      </c>
      <c r="U2806">
        <f t="shared" si="218"/>
        <v>30</v>
      </c>
      <c r="V2806">
        <f t="shared" si="219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 s="10">
        <f t="shared" si="215"/>
        <v>24.44</v>
      </c>
      <c r="Q2807" s="11" t="s">
        <v>8315</v>
      </c>
      <c r="R2807" s="11" t="s">
        <v>8316</v>
      </c>
      <c r="S2807" s="15">
        <f t="shared" si="216"/>
        <v>42213.505474537036</v>
      </c>
      <c r="T2807" s="15">
        <f t="shared" si="217"/>
        <v>42238.505474537036</v>
      </c>
      <c r="U2807">
        <f t="shared" si="218"/>
        <v>25</v>
      </c>
      <c r="V2807">
        <f t="shared" si="219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 s="10">
        <f t="shared" si="215"/>
        <v>44.25</v>
      </c>
      <c r="Q2808" s="11" t="s">
        <v>8315</v>
      </c>
      <c r="R2808" s="11" t="s">
        <v>8316</v>
      </c>
      <c r="S2808" s="15">
        <f t="shared" si="216"/>
        <v>42185.267245370371</v>
      </c>
      <c r="T2808" s="15">
        <f t="shared" si="217"/>
        <v>42221.458333333328</v>
      </c>
      <c r="U2808">
        <f t="shared" si="218"/>
        <v>36.191087962957681</v>
      </c>
      <c r="V2808">
        <f t="shared" si="219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 s="10">
        <f t="shared" si="215"/>
        <v>67.739999999999995</v>
      </c>
      <c r="Q2809" s="11" t="s">
        <v>8315</v>
      </c>
      <c r="R2809" s="11" t="s">
        <v>8316</v>
      </c>
      <c r="S2809" s="15">
        <f t="shared" si="216"/>
        <v>42154.873124999998</v>
      </c>
      <c r="T2809" s="15">
        <f t="shared" si="217"/>
        <v>42184.873124999998</v>
      </c>
      <c r="U2809">
        <f t="shared" si="218"/>
        <v>30</v>
      </c>
      <c r="V2809">
        <f t="shared" si="219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 s="10">
        <f t="shared" si="215"/>
        <v>65.38</v>
      </c>
      <c r="Q2810" s="11" t="s">
        <v>8315</v>
      </c>
      <c r="R2810" s="11" t="s">
        <v>8316</v>
      </c>
      <c r="S2810" s="15">
        <f t="shared" si="216"/>
        <v>42208.84646990741</v>
      </c>
      <c r="T2810" s="15">
        <f t="shared" si="217"/>
        <v>42238.84646990741</v>
      </c>
      <c r="U2810">
        <f t="shared" si="218"/>
        <v>30</v>
      </c>
      <c r="V2810">
        <f t="shared" si="219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 s="10">
        <f t="shared" si="215"/>
        <v>121.9</v>
      </c>
      <c r="Q2811" s="11" t="s">
        <v>8315</v>
      </c>
      <c r="R2811" s="11" t="s">
        <v>8316</v>
      </c>
      <c r="S2811" s="15">
        <f t="shared" si="216"/>
        <v>42451.496817129635</v>
      </c>
      <c r="T2811" s="15">
        <f t="shared" si="217"/>
        <v>42459.610416666663</v>
      </c>
      <c r="U2811">
        <f t="shared" si="218"/>
        <v>8.1135995370277669</v>
      </c>
      <c r="V2811">
        <f t="shared" si="219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 s="10">
        <f t="shared" si="215"/>
        <v>47.46</v>
      </c>
      <c r="Q2812" s="11" t="s">
        <v>8315</v>
      </c>
      <c r="R2812" s="11" t="s">
        <v>8316</v>
      </c>
      <c r="S2812" s="15">
        <f t="shared" si="216"/>
        <v>41759.13962962963</v>
      </c>
      <c r="T2812" s="15">
        <f t="shared" si="217"/>
        <v>41791.165972222225</v>
      </c>
      <c r="U2812">
        <f t="shared" si="218"/>
        <v>32.026342592595029</v>
      </c>
      <c r="V2812">
        <f t="shared" si="219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 s="10">
        <f t="shared" si="215"/>
        <v>92.84</v>
      </c>
      <c r="Q2813" s="11" t="s">
        <v>8315</v>
      </c>
      <c r="R2813" s="11" t="s">
        <v>8316</v>
      </c>
      <c r="S2813" s="15">
        <f t="shared" si="216"/>
        <v>42028.496562500004</v>
      </c>
      <c r="T2813" s="15">
        <f t="shared" si="217"/>
        <v>42058.496562500004</v>
      </c>
      <c r="U2813">
        <f t="shared" si="218"/>
        <v>30</v>
      </c>
      <c r="V2813">
        <f t="shared" si="219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 s="10">
        <f t="shared" si="215"/>
        <v>68.25</v>
      </c>
      <c r="Q2814" s="11" t="s">
        <v>8315</v>
      </c>
      <c r="R2814" s="11" t="s">
        <v>8316</v>
      </c>
      <c r="S2814" s="15">
        <f t="shared" si="216"/>
        <v>42054.74418981481</v>
      </c>
      <c r="T2814" s="15">
        <f t="shared" si="217"/>
        <v>42100.166666666672</v>
      </c>
      <c r="U2814">
        <f t="shared" si="218"/>
        <v>45.422476851861575</v>
      </c>
      <c r="V2814">
        <f t="shared" si="219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 s="10">
        <f t="shared" si="215"/>
        <v>37.21</v>
      </c>
      <c r="Q2815" s="11" t="s">
        <v>8315</v>
      </c>
      <c r="R2815" s="11" t="s">
        <v>8316</v>
      </c>
      <c r="S2815" s="15">
        <f t="shared" si="216"/>
        <v>42693.742604166662</v>
      </c>
      <c r="T2815" s="15">
        <f t="shared" si="217"/>
        <v>42718.742604166662</v>
      </c>
      <c r="U2815">
        <f t="shared" si="218"/>
        <v>25</v>
      </c>
      <c r="V2815">
        <f t="shared" si="219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 s="10">
        <f t="shared" si="215"/>
        <v>25.25</v>
      </c>
      <c r="Q2816" s="11" t="s">
        <v>8315</v>
      </c>
      <c r="R2816" s="11" t="s">
        <v>8316</v>
      </c>
      <c r="S2816" s="15">
        <f t="shared" si="216"/>
        <v>42103.399479166663</v>
      </c>
      <c r="T2816" s="15">
        <f t="shared" si="217"/>
        <v>42133.399479166663</v>
      </c>
      <c r="U2816">
        <f t="shared" si="218"/>
        <v>30</v>
      </c>
      <c r="V2816">
        <f t="shared" si="219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 s="10">
        <f t="shared" si="215"/>
        <v>43.21</v>
      </c>
      <c r="Q2817" s="11" t="s">
        <v>8315</v>
      </c>
      <c r="R2817" s="11" t="s">
        <v>8316</v>
      </c>
      <c r="S2817" s="15">
        <f t="shared" si="216"/>
        <v>42559.776724537034</v>
      </c>
      <c r="T2817" s="15">
        <f t="shared" si="217"/>
        <v>42589.776724537034</v>
      </c>
      <c r="U2817">
        <f t="shared" si="218"/>
        <v>30</v>
      </c>
      <c r="V2817">
        <f t="shared" si="219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 s="10">
        <f t="shared" si="215"/>
        <v>25.13</v>
      </c>
      <c r="Q2818" s="11" t="s">
        <v>8315</v>
      </c>
      <c r="R2818" s="11" t="s">
        <v>8316</v>
      </c>
      <c r="S2818" s="15">
        <f t="shared" si="216"/>
        <v>42188.467499999999</v>
      </c>
      <c r="T2818" s="15">
        <f t="shared" si="217"/>
        <v>42218.666666666672</v>
      </c>
      <c r="U2818">
        <f t="shared" si="218"/>
        <v>30.199166666672681</v>
      </c>
      <c r="V2818">
        <f t="shared" si="219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 s="10">
        <f t="shared" ref="P2819:P2882" si="220">IFERROR(ROUND(E2819/L2819,2),0)</f>
        <v>23.64</v>
      </c>
      <c r="Q2819" s="11" t="s">
        <v>8315</v>
      </c>
      <c r="R2819" s="11" t="s">
        <v>8316</v>
      </c>
      <c r="S2819" s="15">
        <f t="shared" ref="S2819:S2882" si="221">(((J2819/60)/60)/24)+DATE(1970,1,1)</f>
        <v>42023.634976851856</v>
      </c>
      <c r="T2819" s="15">
        <f t="shared" ref="T2819:T2882" si="222">(((I2819/60)/60)/24)+DATE(1970,1,1)</f>
        <v>42063.634976851856</v>
      </c>
      <c r="U2819">
        <f t="shared" ref="U2819:U2882" si="223">T2819-S2819</f>
        <v>40</v>
      </c>
      <c r="V2819">
        <f t="shared" ref="V2819:V2882" si="224">YEAR((((J2819/60)/60)/24)+DATE(1970,1,1))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 s="10">
        <f t="shared" si="220"/>
        <v>103.95</v>
      </c>
      <c r="Q2820" s="11" t="s">
        <v>8315</v>
      </c>
      <c r="R2820" s="11" t="s">
        <v>8316</v>
      </c>
      <c r="S2820" s="15">
        <f t="shared" si="221"/>
        <v>42250.598217592589</v>
      </c>
      <c r="T2820" s="15">
        <f t="shared" si="222"/>
        <v>42270.598217592589</v>
      </c>
      <c r="U2820">
        <f t="shared" si="223"/>
        <v>20</v>
      </c>
      <c r="V2820">
        <f t="shared" si="224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 s="10">
        <f t="shared" si="220"/>
        <v>50.38</v>
      </c>
      <c r="Q2821" s="11" t="s">
        <v>8315</v>
      </c>
      <c r="R2821" s="11" t="s">
        <v>8316</v>
      </c>
      <c r="S2821" s="15">
        <f t="shared" si="221"/>
        <v>42139.525567129633</v>
      </c>
      <c r="T2821" s="15">
        <f t="shared" si="222"/>
        <v>42169.525567129633</v>
      </c>
      <c r="U2821">
        <f t="shared" si="223"/>
        <v>30</v>
      </c>
      <c r="V2821">
        <f t="shared" si="224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 s="10">
        <f t="shared" si="220"/>
        <v>13.6</v>
      </c>
      <c r="Q2822" s="11" t="s">
        <v>8315</v>
      </c>
      <c r="R2822" s="11" t="s">
        <v>8316</v>
      </c>
      <c r="S2822" s="15">
        <f t="shared" si="221"/>
        <v>42401.610983796301</v>
      </c>
      <c r="T2822" s="15">
        <f t="shared" si="222"/>
        <v>42426</v>
      </c>
      <c r="U2822">
        <f t="shared" si="223"/>
        <v>24.389016203698702</v>
      </c>
      <c r="V2822">
        <f t="shared" si="224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 s="10">
        <f t="shared" si="220"/>
        <v>28.57</v>
      </c>
      <c r="Q2823" s="11" t="s">
        <v>8315</v>
      </c>
      <c r="R2823" s="11" t="s">
        <v>8316</v>
      </c>
      <c r="S2823" s="15">
        <f t="shared" si="221"/>
        <v>41875.922858796301</v>
      </c>
      <c r="T2823" s="15">
        <f t="shared" si="222"/>
        <v>41905.922858796301</v>
      </c>
      <c r="U2823">
        <f t="shared" si="223"/>
        <v>30</v>
      </c>
      <c r="V2823">
        <f t="shared" si="224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 s="10">
        <f t="shared" si="220"/>
        <v>63.83</v>
      </c>
      <c r="Q2824" s="11" t="s">
        <v>8315</v>
      </c>
      <c r="R2824" s="11" t="s">
        <v>8316</v>
      </c>
      <c r="S2824" s="15">
        <f t="shared" si="221"/>
        <v>42060.683935185181</v>
      </c>
      <c r="T2824" s="15">
        <f t="shared" si="222"/>
        <v>42090.642268518524</v>
      </c>
      <c r="U2824">
        <f t="shared" si="223"/>
        <v>29.958333333343035</v>
      </c>
      <c r="V2824">
        <f t="shared" si="224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 s="10">
        <f t="shared" si="220"/>
        <v>8.86</v>
      </c>
      <c r="Q2825" s="11" t="s">
        <v>8315</v>
      </c>
      <c r="R2825" s="11" t="s">
        <v>8316</v>
      </c>
      <c r="S2825" s="15">
        <f t="shared" si="221"/>
        <v>42067.011643518519</v>
      </c>
      <c r="T2825" s="15">
        <f t="shared" si="222"/>
        <v>42094.957638888889</v>
      </c>
      <c r="U2825">
        <f t="shared" si="223"/>
        <v>27.945995370369928</v>
      </c>
      <c r="V2825">
        <f t="shared" si="224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 s="10">
        <f t="shared" si="220"/>
        <v>50.67</v>
      </c>
      <c r="Q2826" s="11" t="s">
        <v>8315</v>
      </c>
      <c r="R2826" s="11" t="s">
        <v>8316</v>
      </c>
      <c r="S2826" s="15">
        <f t="shared" si="221"/>
        <v>42136.270787037036</v>
      </c>
      <c r="T2826" s="15">
        <f t="shared" si="222"/>
        <v>42168.071527777778</v>
      </c>
      <c r="U2826">
        <f t="shared" si="223"/>
        <v>31.800740740742185</v>
      </c>
      <c r="V2826">
        <f t="shared" si="224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 s="10">
        <f t="shared" si="220"/>
        <v>60.78</v>
      </c>
      <c r="Q2827" s="11" t="s">
        <v>8315</v>
      </c>
      <c r="R2827" s="11" t="s">
        <v>8316</v>
      </c>
      <c r="S2827" s="15">
        <f t="shared" si="221"/>
        <v>42312.792662037042</v>
      </c>
      <c r="T2827" s="15">
        <f t="shared" si="222"/>
        <v>42342.792662037042</v>
      </c>
      <c r="U2827">
        <f t="shared" si="223"/>
        <v>30</v>
      </c>
      <c r="V2827">
        <f t="shared" si="224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 s="10">
        <f t="shared" si="220"/>
        <v>113.42</v>
      </c>
      <c r="Q2828" s="11" t="s">
        <v>8315</v>
      </c>
      <c r="R2828" s="11" t="s">
        <v>8316</v>
      </c>
      <c r="S2828" s="15">
        <f t="shared" si="221"/>
        <v>42171.034861111111</v>
      </c>
      <c r="T2828" s="15">
        <f t="shared" si="222"/>
        <v>42195.291666666672</v>
      </c>
      <c r="U2828">
        <f t="shared" si="223"/>
        <v>24.256805555560277</v>
      </c>
      <c r="V2828">
        <f t="shared" si="224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 s="10">
        <f t="shared" si="220"/>
        <v>104.57</v>
      </c>
      <c r="Q2829" s="11" t="s">
        <v>8315</v>
      </c>
      <c r="R2829" s="11" t="s">
        <v>8316</v>
      </c>
      <c r="S2829" s="15">
        <f t="shared" si="221"/>
        <v>42494.683634259258</v>
      </c>
      <c r="T2829" s="15">
        <f t="shared" si="222"/>
        <v>42524.6875</v>
      </c>
      <c r="U2829">
        <f t="shared" si="223"/>
        <v>30.003865740742185</v>
      </c>
      <c r="V2829">
        <f t="shared" si="224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 s="10">
        <f t="shared" si="220"/>
        <v>98.31</v>
      </c>
      <c r="Q2830" s="11" t="s">
        <v>8315</v>
      </c>
      <c r="R2830" s="11" t="s">
        <v>8316</v>
      </c>
      <c r="S2830" s="15">
        <f t="shared" si="221"/>
        <v>42254.264687499999</v>
      </c>
      <c r="T2830" s="15">
        <f t="shared" si="222"/>
        <v>42279.958333333328</v>
      </c>
      <c r="U2830">
        <f t="shared" si="223"/>
        <v>25.693645833329356</v>
      </c>
      <c r="V2830">
        <f t="shared" si="224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 s="10">
        <f t="shared" si="220"/>
        <v>35.04</v>
      </c>
      <c r="Q2831" s="11" t="s">
        <v>8315</v>
      </c>
      <c r="R2831" s="11" t="s">
        <v>8316</v>
      </c>
      <c r="S2831" s="15">
        <f t="shared" si="221"/>
        <v>42495.434236111112</v>
      </c>
      <c r="T2831" s="15">
        <f t="shared" si="222"/>
        <v>42523.434236111112</v>
      </c>
      <c r="U2831">
        <f t="shared" si="223"/>
        <v>28</v>
      </c>
      <c r="V2831">
        <f t="shared" si="224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 s="10">
        <f t="shared" si="220"/>
        <v>272.73</v>
      </c>
      <c r="Q2832" s="11" t="s">
        <v>8315</v>
      </c>
      <c r="R2832" s="11" t="s">
        <v>8316</v>
      </c>
      <c r="S2832" s="15">
        <f t="shared" si="221"/>
        <v>41758.839675925927</v>
      </c>
      <c r="T2832" s="15">
        <f t="shared" si="222"/>
        <v>41771.165972222225</v>
      </c>
      <c r="U2832">
        <f t="shared" si="223"/>
        <v>12.326296296298096</v>
      </c>
      <c r="V2832">
        <f t="shared" si="224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 s="10">
        <f t="shared" si="220"/>
        <v>63.85</v>
      </c>
      <c r="Q2833" s="11" t="s">
        <v>8315</v>
      </c>
      <c r="R2833" s="11" t="s">
        <v>8316</v>
      </c>
      <c r="S2833" s="15">
        <f t="shared" si="221"/>
        <v>42171.824884259258</v>
      </c>
      <c r="T2833" s="15">
        <f t="shared" si="222"/>
        <v>42201.824884259258</v>
      </c>
      <c r="U2833">
        <f t="shared" si="223"/>
        <v>30</v>
      </c>
      <c r="V2833">
        <f t="shared" si="224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 s="10">
        <f t="shared" si="220"/>
        <v>30.19</v>
      </c>
      <c r="Q2834" s="11" t="s">
        <v>8315</v>
      </c>
      <c r="R2834" s="11" t="s">
        <v>8316</v>
      </c>
      <c r="S2834" s="15">
        <f t="shared" si="221"/>
        <v>41938.709421296298</v>
      </c>
      <c r="T2834" s="15">
        <f t="shared" si="222"/>
        <v>41966.916666666672</v>
      </c>
      <c r="U2834">
        <f t="shared" si="223"/>
        <v>28.20724537037313</v>
      </c>
      <c r="V2834">
        <f t="shared" si="224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 s="10">
        <f t="shared" si="220"/>
        <v>83.51</v>
      </c>
      <c r="Q2835" s="11" t="s">
        <v>8315</v>
      </c>
      <c r="R2835" s="11" t="s">
        <v>8316</v>
      </c>
      <c r="S2835" s="15">
        <f t="shared" si="221"/>
        <v>42268.127696759257</v>
      </c>
      <c r="T2835" s="15">
        <f t="shared" si="222"/>
        <v>42288.083333333328</v>
      </c>
      <c r="U2835">
        <f t="shared" si="223"/>
        <v>19.955636574071832</v>
      </c>
      <c r="V2835">
        <f t="shared" si="224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 s="10">
        <f t="shared" si="220"/>
        <v>64.760000000000005</v>
      </c>
      <c r="Q2836" s="11" t="s">
        <v>8315</v>
      </c>
      <c r="R2836" s="11" t="s">
        <v>8316</v>
      </c>
      <c r="S2836" s="15">
        <f t="shared" si="221"/>
        <v>42019.959837962961</v>
      </c>
      <c r="T2836" s="15">
        <f t="shared" si="222"/>
        <v>42034.959837962961</v>
      </c>
      <c r="U2836">
        <f t="shared" si="223"/>
        <v>15</v>
      </c>
      <c r="V2836">
        <f t="shared" si="224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 s="10">
        <f t="shared" si="220"/>
        <v>20.12</v>
      </c>
      <c r="Q2837" s="11" t="s">
        <v>8315</v>
      </c>
      <c r="R2837" s="11" t="s">
        <v>8316</v>
      </c>
      <c r="S2837" s="15">
        <f t="shared" si="221"/>
        <v>42313.703900462962</v>
      </c>
      <c r="T2837" s="15">
        <f t="shared" si="222"/>
        <v>42343</v>
      </c>
      <c r="U2837">
        <f t="shared" si="223"/>
        <v>29.296099537037662</v>
      </c>
      <c r="V2837">
        <f t="shared" si="224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 s="10">
        <f t="shared" si="220"/>
        <v>44.09</v>
      </c>
      <c r="Q2838" s="11" t="s">
        <v>8315</v>
      </c>
      <c r="R2838" s="11" t="s">
        <v>8316</v>
      </c>
      <c r="S2838" s="15">
        <f t="shared" si="221"/>
        <v>42746.261782407411</v>
      </c>
      <c r="T2838" s="15">
        <f t="shared" si="222"/>
        <v>42784.207638888889</v>
      </c>
      <c r="U2838">
        <f t="shared" si="223"/>
        <v>37.945856481477676</v>
      </c>
      <c r="V2838">
        <f t="shared" si="224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 s="10">
        <f t="shared" si="220"/>
        <v>40.479999999999997</v>
      </c>
      <c r="Q2839" s="11" t="s">
        <v>8315</v>
      </c>
      <c r="R2839" s="11" t="s">
        <v>8316</v>
      </c>
      <c r="S2839" s="15">
        <f t="shared" si="221"/>
        <v>42307.908379629633</v>
      </c>
      <c r="T2839" s="15">
        <f t="shared" si="222"/>
        <v>42347.950046296297</v>
      </c>
      <c r="U2839">
        <f t="shared" si="223"/>
        <v>40.041666666664241</v>
      </c>
      <c r="V2839">
        <f t="shared" si="224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 s="10">
        <f t="shared" si="220"/>
        <v>44.54</v>
      </c>
      <c r="Q2840" s="11" t="s">
        <v>8315</v>
      </c>
      <c r="R2840" s="11" t="s">
        <v>8316</v>
      </c>
      <c r="S2840" s="15">
        <f t="shared" si="221"/>
        <v>41842.607592592591</v>
      </c>
      <c r="T2840" s="15">
        <f t="shared" si="222"/>
        <v>41864.916666666664</v>
      </c>
      <c r="U2840">
        <f t="shared" si="223"/>
        <v>22.309074074073578</v>
      </c>
      <c r="V2840">
        <f t="shared" si="224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 s="10">
        <f t="shared" si="220"/>
        <v>125.81</v>
      </c>
      <c r="Q2841" s="11" t="s">
        <v>8315</v>
      </c>
      <c r="R2841" s="11" t="s">
        <v>8316</v>
      </c>
      <c r="S2841" s="15">
        <f t="shared" si="221"/>
        <v>41853.240208333329</v>
      </c>
      <c r="T2841" s="15">
        <f t="shared" si="222"/>
        <v>41876.207638888889</v>
      </c>
      <c r="U2841">
        <f t="shared" si="223"/>
        <v>22.967430555559986</v>
      </c>
      <c r="V2841">
        <f t="shared" si="224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 s="10">
        <f t="shared" si="220"/>
        <v>19.7</v>
      </c>
      <c r="Q2842" s="11" t="s">
        <v>8315</v>
      </c>
      <c r="R2842" s="11" t="s">
        <v>8316</v>
      </c>
      <c r="S2842" s="15">
        <f t="shared" si="221"/>
        <v>42060.035636574074</v>
      </c>
      <c r="T2842" s="15">
        <f t="shared" si="222"/>
        <v>42081.708333333328</v>
      </c>
      <c r="U2842">
        <f t="shared" si="223"/>
        <v>21.672696759254904</v>
      </c>
      <c r="V2842">
        <f t="shared" si="224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 s="10">
        <f t="shared" si="220"/>
        <v>10</v>
      </c>
      <c r="Q2843" s="11" t="s">
        <v>8315</v>
      </c>
      <c r="R2843" s="11" t="s">
        <v>8316</v>
      </c>
      <c r="S2843" s="15">
        <f t="shared" si="221"/>
        <v>42291.739548611105</v>
      </c>
      <c r="T2843" s="15">
        <f t="shared" si="222"/>
        <v>42351.781215277777</v>
      </c>
      <c r="U2843">
        <f t="shared" si="223"/>
        <v>60.041666666671517</v>
      </c>
      <c r="V2843">
        <f t="shared" si="224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 s="10">
        <f t="shared" si="220"/>
        <v>0</v>
      </c>
      <c r="Q2844" s="11" t="s">
        <v>8315</v>
      </c>
      <c r="R2844" s="11" t="s">
        <v>8316</v>
      </c>
      <c r="S2844" s="15">
        <f t="shared" si="221"/>
        <v>41784.952488425923</v>
      </c>
      <c r="T2844" s="15">
        <f t="shared" si="222"/>
        <v>41811.458333333336</v>
      </c>
      <c r="U2844">
        <f t="shared" si="223"/>
        <v>26.50584490741312</v>
      </c>
      <c r="V2844">
        <f t="shared" si="224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 s="10">
        <f t="shared" si="220"/>
        <v>0</v>
      </c>
      <c r="Q2845" s="11" t="s">
        <v>8315</v>
      </c>
      <c r="R2845" s="11" t="s">
        <v>8316</v>
      </c>
      <c r="S2845" s="15">
        <f t="shared" si="221"/>
        <v>42492.737847222219</v>
      </c>
      <c r="T2845" s="15">
        <f t="shared" si="222"/>
        <v>42534.166666666672</v>
      </c>
      <c r="U2845">
        <f t="shared" si="223"/>
        <v>41.428819444452529</v>
      </c>
      <c r="V2845">
        <f t="shared" si="224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 s="10">
        <f t="shared" si="220"/>
        <v>30</v>
      </c>
      <c r="Q2846" s="11" t="s">
        <v>8315</v>
      </c>
      <c r="R2846" s="11" t="s">
        <v>8316</v>
      </c>
      <c r="S2846" s="15">
        <f t="shared" si="221"/>
        <v>42709.546064814815</v>
      </c>
      <c r="T2846" s="15">
        <f t="shared" si="222"/>
        <v>42739.546064814815</v>
      </c>
      <c r="U2846">
        <f t="shared" si="223"/>
        <v>30</v>
      </c>
      <c r="V2846">
        <f t="shared" si="224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 s="10">
        <f t="shared" si="220"/>
        <v>60.67</v>
      </c>
      <c r="Q2847" s="11" t="s">
        <v>8315</v>
      </c>
      <c r="R2847" s="11" t="s">
        <v>8316</v>
      </c>
      <c r="S2847" s="15">
        <f t="shared" si="221"/>
        <v>42103.016585648147</v>
      </c>
      <c r="T2847" s="15">
        <f t="shared" si="222"/>
        <v>42163.016585648147</v>
      </c>
      <c r="U2847">
        <f t="shared" si="223"/>
        <v>60</v>
      </c>
      <c r="V2847">
        <f t="shared" si="224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 s="10">
        <f t="shared" si="220"/>
        <v>0</v>
      </c>
      <c r="Q2848" s="11" t="s">
        <v>8315</v>
      </c>
      <c r="R2848" s="11" t="s">
        <v>8316</v>
      </c>
      <c r="S2848" s="15">
        <f t="shared" si="221"/>
        <v>42108.692060185189</v>
      </c>
      <c r="T2848" s="15">
        <f t="shared" si="222"/>
        <v>42153.692060185189</v>
      </c>
      <c r="U2848">
        <f t="shared" si="223"/>
        <v>45</v>
      </c>
      <c r="V2848">
        <f t="shared" si="224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 s="10">
        <f t="shared" si="220"/>
        <v>0</v>
      </c>
      <c r="Q2849" s="11" t="s">
        <v>8315</v>
      </c>
      <c r="R2849" s="11" t="s">
        <v>8316</v>
      </c>
      <c r="S2849" s="15">
        <f t="shared" si="221"/>
        <v>42453.806307870371</v>
      </c>
      <c r="T2849" s="15">
        <f t="shared" si="222"/>
        <v>42513.806307870371</v>
      </c>
      <c r="U2849">
        <f t="shared" si="223"/>
        <v>60</v>
      </c>
      <c r="V2849">
        <f t="shared" si="224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 s="10">
        <f t="shared" si="220"/>
        <v>23.33</v>
      </c>
      <c r="Q2850" s="11" t="s">
        <v>8315</v>
      </c>
      <c r="R2850" s="11" t="s">
        <v>8316</v>
      </c>
      <c r="S2850" s="15">
        <f t="shared" si="221"/>
        <v>42123.648831018523</v>
      </c>
      <c r="T2850" s="15">
        <f t="shared" si="222"/>
        <v>42153.648831018523</v>
      </c>
      <c r="U2850">
        <f t="shared" si="223"/>
        <v>30</v>
      </c>
      <c r="V2850">
        <f t="shared" si="224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 s="10">
        <f t="shared" si="220"/>
        <v>5</v>
      </c>
      <c r="Q2851" s="11" t="s">
        <v>8315</v>
      </c>
      <c r="R2851" s="11" t="s">
        <v>8316</v>
      </c>
      <c r="S2851" s="15">
        <f t="shared" si="221"/>
        <v>42453.428240740745</v>
      </c>
      <c r="T2851" s="15">
        <f t="shared" si="222"/>
        <v>42483.428240740745</v>
      </c>
      <c r="U2851">
        <f t="shared" si="223"/>
        <v>30</v>
      </c>
      <c r="V2851">
        <f t="shared" si="224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 s="10">
        <f t="shared" si="220"/>
        <v>23.92</v>
      </c>
      <c r="Q2852" s="11" t="s">
        <v>8315</v>
      </c>
      <c r="R2852" s="11" t="s">
        <v>8316</v>
      </c>
      <c r="S2852" s="15">
        <f t="shared" si="221"/>
        <v>41858.007071759261</v>
      </c>
      <c r="T2852" s="15">
        <f t="shared" si="222"/>
        <v>41888.007071759261</v>
      </c>
      <c r="U2852">
        <f t="shared" si="223"/>
        <v>30</v>
      </c>
      <c r="V2852">
        <f t="shared" si="224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 s="10">
        <f t="shared" si="220"/>
        <v>0</v>
      </c>
      <c r="Q2853" s="11" t="s">
        <v>8315</v>
      </c>
      <c r="R2853" s="11" t="s">
        <v>8316</v>
      </c>
      <c r="S2853" s="15">
        <f t="shared" si="221"/>
        <v>42390.002650462964</v>
      </c>
      <c r="T2853" s="15">
        <f t="shared" si="222"/>
        <v>42398.970138888893</v>
      </c>
      <c r="U2853">
        <f t="shared" si="223"/>
        <v>8.9674884259293322</v>
      </c>
      <c r="V2853">
        <f t="shared" si="224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 s="10">
        <f t="shared" si="220"/>
        <v>15.83</v>
      </c>
      <c r="Q2854" s="11" t="s">
        <v>8315</v>
      </c>
      <c r="R2854" s="11" t="s">
        <v>8316</v>
      </c>
      <c r="S2854" s="15">
        <f t="shared" si="221"/>
        <v>41781.045173611114</v>
      </c>
      <c r="T2854" s="15">
        <f t="shared" si="222"/>
        <v>41811.045173611114</v>
      </c>
      <c r="U2854">
        <f t="shared" si="223"/>
        <v>30</v>
      </c>
      <c r="V2854">
        <f t="shared" si="224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 s="10">
        <f t="shared" si="220"/>
        <v>0</v>
      </c>
      <c r="Q2855" s="11" t="s">
        <v>8315</v>
      </c>
      <c r="R2855" s="11" t="s">
        <v>8316</v>
      </c>
      <c r="S2855" s="15">
        <f t="shared" si="221"/>
        <v>41836.190937499996</v>
      </c>
      <c r="T2855" s="15">
        <f t="shared" si="222"/>
        <v>41896.190937499996</v>
      </c>
      <c r="U2855">
        <f t="shared" si="223"/>
        <v>60</v>
      </c>
      <c r="V2855">
        <f t="shared" si="224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 s="10">
        <f t="shared" si="220"/>
        <v>29.79</v>
      </c>
      <c r="Q2856" s="11" t="s">
        <v>8315</v>
      </c>
      <c r="R2856" s="11" t="s">
        <v>8316</v>
      </c>
      <c r="S2856" s="15">
        <f t="shared" si="221"/>
        <v>42111.71665509259</v>
      </c>
      <c r="T2856" s="15">
        <f t="shared" si="222"/>
        <v>42131.71665509259</v>
      </c>
      <c r="U2856">
        <f t="shared" si="223"/>
        <v>20</v>
      </c>
      <c r="V2856">
        <f t="shared" si="224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 s="10">
        <f t="shared" si="220"/>
        <v>60</v>
      </c>
      <c r="Q2857" s="11" t="s">
        <v>8315</v>
      </c>
      <c r="R2857" s="11" t="s">
        <v>8316</v>
      </c>
      <c r="S2857" s="15">
        <f t="shared" si="221"/>
        <v>42370.007766203707</v>
      </c>
      <c r="T2857" s="15">
        <f t="shared" si="222"/>
        <v>42398.981944444444</v>
      </c>
      <c r="U2857">
        <f t="shared" si="223"/>
        <v>28.974178240736364</v>
      </c>
      <c r="V2857">
        <f t="shared" si="224"/>
        <v>2016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 s="10">
        <f t="shared" si="220"/>
        <v>24.33</v>
      </c>
      <c r="Q2858" s="11" t="s">
        <v>8315</v>
      </c>
      <c r="R2858" s="11" t="s">
        <v>8316</v>
      </c>
      <c r="S2858" s="15">
        <f t="shared" si="221"/>
        <v>42165.037581018521</v>
      </c>
      <c r="T2858" s="15">
        <f t="shared" si="222"/>
        <v>42224.898611111115</v>
      </c>
      <c r="U2858">
        <f t="shared" si="223"/>
        <v>59.861030092593865</v>
      </c>
      <c r="V2858">
        <f t="shared" si="224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 s="10">
        <f t="shared" si="220"/>
        <v>500</v>
      </c>
      <c r="Q2859" s="11" t="s">
        <v>8315</v>
      </c>
      <c r="R2859" s="11" t="s">
        <v>8316</v>
      </c>
      <c r="S2859" s="15">
        <f t="shared" si="221"/>
        <v>42726.920081018514</v>
      </c>
      <c r="T2859" s="15">
        <f t="shared" si="222"/>
        <v>42786.75</v>
      </c>
      <c r="U2859">
        <f t="shared" si="223"/>
        <v>59.829918981486117</v>
      </c>
      <c r="V2859">
        <f t="shared" si="224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 s="10">
        <f t="shared" si="220"/>
        <v>0</v>
      </c>
      <c r="Q2860" s="11" t="s">
        <v>8315</v>
      </c>
      <c r="R2860" s="11" t="s">
        <v>8316</v>
      </c>
      <c r="S2860" s="15">
        <f t="shared" si="221"/>
        <v>41954.545081018514</v>
      </c>
      <c r="T2860" s="15">
        <f t="shared" si="222"/>
        <v>41978.477777777778</v>
      </c>
      <c r="U2860">
        <f t="shared" si="223"/>
        <v>23.932696759264218</v>
      </c>
      <c r="V2860">
        <f t="shared" si="224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 s="10">
        <f t="shared" si="220"/>
        <v>35</v>
      </c>
      <c r="Q2861" s="11" t="s">
        <v>8315</v>
      </c>
      <c r="R2861" s="11" t="s">
        <v>8316</v>
      </c>
      <c r="S2861" s="15">
        <f t="shared" si="221"/>
        <v>42233.362314814818</v>
      </c>
      <c r="T2861" s="15">
        <f t="shared" si="222"/>
        <v>42293.362314814818</v>
      </c>
      <c r="U2861">
        <f t="shared" si="223"/>
        <v>60</v>
      </c>
      <c r="V2861">
        <f t="shared" si="224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 s="10">
        <f t="shared" si="220"/>
        <v>29.56</v>
      </c>
      <c r="Q2862" s="11" t="s">
        <v>8315</v>
      </c>
      <c r="R2862" s="11" t="s">
        <v>8316</v>
      </c>
      <c r="S2862" s="15">
        <f t="shared" si="221"/>
        <v>42480.800648148142</v>
      </c>
      <c r="T2862" s="15">
        <f t="shared" si="222"/>
        <v>42540.800648148142</v>
      </c>
      <c r="U2862">
        <f t="shared" si="223"/>
        <v>60</v>
      </c>
      <c r="V2862">
        <f t="shared" si="224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 s="10">
        <f t="shared" si="220"/>
        <v>26.67</v>
      </c>
      <c r="Q2863" s="11" t="s">
        <v>8315</v>
      </c>
      <c r="R2863" s="11" t="s">
        <v>8316</v>
      </c>
      <c r="S2863" s="15">
        <f t="shared" si="221"/>
        <v>42257.590833333335</v>
      </c>
      <c r="T2863" s="15">
        <f t="shared" si="222"/>
        <v>42271.590833333335</v>
      </c>
      <c r="U2863">
        <f t="shared" si="223"/>
        <v>14</v>
      </c>
      <c r="V2863">
        <f t="shared" si="224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 s="10">
        <f t="shared" si="220"/>
        <v>18.329999999999998</v>
      </c>
      <c r="Q2864" s="11" t="s">
        <v>8315</v>
      </c>
      <c r="R2864" s="11" t="s">
        <v>8316</v>
      </c>
      <c r="S2864" s="15">
        <f t="shared" si="221"/>
        <v>41784.789687500001</v>
      </c>
      <c r="T2864" s="15">
        <f t="shared" si="222"/>
        <v>41814.789687500001</v>
      </c>
      <c r="U2864">
        <f t="shared" si="223"/>
        <v>30</v>
      </c>
      <c r="V2864">
        <f t="shared" si="224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 s="10">
        <f t="shared" si="220"/>
        <v>20</v>
      </c>
      <c r="Q2865" s="11" t="s">
        <v>8315</v>
      </c>
      <c r="R2865" s="11" t="s">
        <v>8316</v>
      </c>
      <c r="S2865" s="15">
        <f t="shared" si="221"/>
        <v>41831.675034722226</v>
      </c>
      <c r="T2865" s="15">
        <f t="shared" si="222"/>
        <v>41891.675034722226</v>
      </c>
      <c r="U2865">
        <f t="shared" si="223"/>
        <v>60</v>
      </c>
      <c r="V2865">
        <f t="shared" si="224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 s="10">
        <f t="shared" si="220"/>
        <v>13.33</v>
      </c>
      <c r="Q2866" s="11" t="s">
        <v>8315</v>
      </c>
      <c r="R2866" s="11" t="s">
        <v>8316</v>
      </c>
      <c r="S2866" s="15">
        <f t="shared" si="221"/>
        <v>42172.613506944443</v>
      </c>
      <c r="T2866" s="15">
        <f t="shared" si="222"/>
        <v>42202.554166666669</v>
      </c>
      <c r="U2866">
        <f t="shared" si="223"/>
        <v>29.940659722225973</v>
      </c>
      <c r="V2866">
        <f t="shared" si="224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 s="10">
        <f t="shared" si="220"/>
        <v>0</v>
      </c>
      <c r="Q2867" s="11" t="s">
        <v>8315</v>
      </c>
      <c r="R2867" s="11" t="s">
        <v>8316</v>
      </c>
      <c r="S2867" s="15">
        <f t="shared" si="221"/>
        <v>41950.114108796297</v>
      </c>
      <c r="T2867" s="15">
        <f t="shared" si="222"/>
        <v>42010.114108796297</v>
      </c>
      <c r="U2867">
        <f t="shared" si="223"/>
        <v>60</v>
      </c>
      <c r="V2867">
        <f t="shared" si="224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 s="10">
        <f t="shared" si="220"/>
        <v>22.5</v>
      </c>
      <c r="Q2868" s="11" t="s">
        <v>8315</v>
      </c>
      <c r="R2868" s="11" t="s">
        <v>8316</v>
      </c>
      <c r="S2868" s="15">
        <f t="shared" si="221"/>
        <v>42627.955104166671</v>
      </c>
      <c r="T2868" s="15">
        <f t="shared" si="222"/>
        <v>42657.916666666672</v>
      </c>
      <c r="U2868">
        <f t="shared" si="223"/>
        <v>29.961562500000582</v>
      </c>
      <c r="V2868">
        <f t="shared" si="224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 s="10">
        <f t="shared" si="220"/>
        <v>50.4</v>
      </c>
      <c r="Q2869" s="11" t="s">
        <v>8315</v>
      </c>
      <c r="R2869" s="11" t="s">
        <v>8316</v>
      </c>
      <c r="S2869" s="15">
        <f t="shared" si="221"/>
        <v>42531.195277777777</v>
      </c>
      <c r="T2869" s="15">
        <f t="shared" si="222"/>
        <v>42555.166666666672</v>
      </c>
      <c r="U2869">
        <f t="shared" si="223"/>
        <v>23.97138888889458</v>
      </c>
      <c r="V2869">
        <f t="shared" si="224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 s="10">
        <f t="shared" si="220"/>
        <v>105.03</v>
      </c>
      <c r="Q2870" s="11" t="s">
        <v>8315</v>
      </c>
      <c r="R2870" s="11" t="s">
        <v>8316</v>
      </c>
      <c r="S2870" s="15">
        <f t="shared" si="221"/>
        <v>42618.827013888891</v>
      </c>
      <c r="T2870" s="15">
        <f t="shared" si="222"/>
        <v>42648.827013888891</v>
      </c>
      <c r="U2870">
        <f t="shared" si="223"/>
        <v>30</v>
      </c>
      <c r="V2870">
        <f t="shared" si="224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 s="10">
        <f t="shared" si="220"/>
        <v>35.4</v>
      </c>
      <c r="Q2871" s="11" t="s">
        <v>8315</v>
      </c>
      <c r="R2871" s="11" t="s">
        <v>8316</v>
      </c>
      <c r="S2871" s="15">
        <f t="shared" si="221"/>
        <v>42540.593530092592</v>
      </c>
      <c r="T2871" s="15">
        <f t="shared" si="222"/>
        <v>42570.593530092592</v>
      </c>
      <c r="U2871">
        <f t="shared" si="223"/>
        <v>30</v>
      </c>
      <c r="V2871">
        <f t="shared" si="224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 s="10">
        <f t="shared" si="220"/>
        <v>83.33</v>
      </c>
      <c r="Q2872" s="11" t="s">
        <v>8315</v>
      </c>
      <c r="R2872" s="11" t="s">
        <v>8316</v>
      </c>
      <c r="S2872" s="15">
        <f t="shared" si="221"/>
        <v>41746.189409722225</v>
      </c>
      <c r="T2872" s="15">
        <f t="shared" si="222"/>
        <v>41776.189409722225</v>
      </c>
      <c r="U2872">
        <f t="shared" si="223"/>
        <v>30</v>
      </c>
      <c r="V2872">
        <f t="shared" si="224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 s="10">
        <f t="shared" si="220"/>
        <v>35.92</v>
      </c>
      <c r="Q2873" s="11" t="s">
        <v>8315</v>
      </c>
      <c r="R2873" s="11" t="s">
        <v>8316</v>
      </c>
      <c r="S2873" s="15">
        <f t="shared" si="221"/>
        <v>41974.738576388889</v>
      </c>
      <c r="T2873" s="15">
        <f t="shared" si="222"/>
        <v>41994.738576388889</v>
      </c>
      <c r="U2873">
        <f t="shared" si="223"/>
        <v>20</v>
      </c>
      <c r="V2873">
        <f t="shared" si="224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 s="10">
        <f t="shared" si="220"/>
        <v>0</v>
      </c>
      <c r="Q2874" s="11" t="s">
        <v>8315</v>
      </c>
      <c r="R2874" s="11" t="s">
        <v>8316</v>
      </c>
      <c r="S2874" s="15">
        <f t="shared" si="221"/>
        <v>42115.11618055556</v>
      </c>
      <c r="T2874" s="15">
        <f t="shared" si="222"/>
        <v>42175.11618055556</v>
      </c>
      <c r="U2874">
        <f t="shared" si="223"/>
        <v>60</v>
      </c>
      <c r="V2874">
        <f t="shared" si="224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 s="10">
        <f t="shared" si="220"/>
        <v>119.13</v>
      </c>
      <c r="Q2875" s="11" t="s">
        <v>8315</v>
      </c>
      <c r="R2875" s="11" t="s">
        <v>8316</v>
      </c>
      <c r="S2875" s="15">
        <f t="shared" si="221"/>
        <v>42002.817488425921</v>
      </c>
      <c r="T2875" s="15">
        <f t="shared" si="222"/>
        <v>42032.817488425921</v>
      </c>
      <c r="U2875">
        <f t="shared" si="223"/>
        <v>30</v>
      </c>
      <c r="V2875">
        <f t="shared" si="224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 s="10">
        <f t="shared" si="220"/>
        <v>90.33</v>
      </c>
      <c r="Q2876" s="11" t="s">
        <v>8315</v>
      </c>
      <c r="R2876" s="11" t="s">
        <v>8316</v>
      </c>
      <c r="S2876" s="15">
        <f t="shared" si="221"/>
        <v>42722.84474537037</v>
      </c>
      <c r="T2876" s="15">
        <f t="shared" si="222"/>
        <v>42752.84474537037</v>
      </c>
      <c r="U2876">
        <f t="shared" si="223"/>
        <v>30</v>
      </c>
      <c r="V2876">
        <f t="shared" si="224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 s="10">
        <f t="shared" si="220"/>
        <v>2.33</v>
      </c>
      <c r="Q2877" s="11" t="s">
        <v>8315</v>
      </c>
      <c r="R2877" s="11" t="s">
        <v>8316</v>
      </c>
      <c r="S2877" s="15">
        <f t="shared" si="221"/>
        <v>42465.128391203703</v>
      </c>
      <c r="T2877" s="15">
        <f t="shared" si="222"/>
        <v>42495.128391203703</v>
      </c>
      <c r="U2877">
        <f t="shared" si="223"/>
        <v>30</v>
      </c>
      <c r="V2877">
        <f t="shared" si="224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 s="10">
        <f t="shared" si="220"/>
        <v>0</v>
      </c>
      <c r="Q2878" s="11" t="s">
        <v>8315</v>
      </c>
      <c r="R2878" s="11" t="s">
        <v>8316</v>
      </c>
      <c r="S2878" s="15">
        <f t="shared" si="221"/>
        <v>42171.743969907402</v>
      </c>
      <c r="T2878" s="15">
        <f t="shared" si="222"/>
        <v>42201.743969907402</v>
      </c>
      <c r="U2878">
        <f t="shared" si="223"/>
        <v>30</v>
      </c>
      <c r="V2878">
        <f t="shared" si="224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 s="10">
        <f t="shared" si="220"/>
        <v>108.33</v>
      </c>
      <c r="Q2879" s="11" t="s">
        <v>8315</v>
      </c>
      <c r="R2879" s="11" t="s">
        <v>8316</v>
      </c>
      <c r="S2879" s="15">
        <f t="shared" si="221"/>
        <v>42672.955138888887</v>
      </c>
      <c r="T2879" s="15">
        <f t="shared" si="222"/>
        <v>42704.708333333328</v>
      </c>
      <c r="U2879">
        <f t="shared" si="223"/>
        <v>31.75319444444176</v>
      </c>
      <c r="V2879">
        <f t="shared" si="224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 s="10">
        <f t="shared" si="220"/>
        <v>15.75</v>
      </c>
      <c r="Q2880" s="11" t="s">
        <v>8315</v>
      </c>
      <c r="R2880" s="11" t="s">
        <v>8316</v>
      </c>
      <c r="S2880" s="15">
        <f t="shared" si="221"/>
        <v>42128.615682870368</v>
      </c>
      <c r="T2880" s="15">
        <f t="shared" si="222"/>
        <v>42188.615682870368</v>
      </c>
      <c r="U2880">
        <f t="shared" si="223"/>
        <v>60</v>
      </c>
      <c r="V2880">
        <f t="shared" si="224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 s="10">
        <f t="shared" si="220"/>
        <v>29</v>
      </c>
      <c r="Q2881" s="11" t="s">
        <v>8315</v>
      </c>
      <c r="R2881" s="11" t="s">
        <v>8316</v>
      </c>
      <c r="S2881" s="15">
        <f t="shared" si="221"/>
        <v>42359.725243055553</v>
      </c>
      <c r="T2881" s="15">
        <f t="shared" si="222"/>
        <v>42389.725243055553</v>
      </c>
      <c r="U2881">
        <f t="shared" si="223"/>
        <v>30</v>
      </c>
      <c r="V2881">
        <f t="shared" si="224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 s="10">
        <f t="shared" si="220"/>
        <v>96.55</v>
      </c>
      <c r="Q2882" s="11" t="s">
        <v>8315</v>
      </c>
      <c r="R2882" s="11" t="s">
        <v>8316</v>
      </c>
      <c r="S2882" s="15">
        <f t="shared" si="221"/>
        <v>42192.905694444446</v>
      </c>
      <c r="T2882" s="15">
        <f t="shared" si="222"/>
        <v>42236.711805555555</v>
      </c>
      <c r="U2882">
        <f t="shared" si="223"/>
        <v>43.806111111109203</v>
      </c>
      <c r="V2882">
        <f t="shared" si="224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 s="10">
        <f t="shared" ref="P2883:P2946" si="225">IFERROR(ROUND(E2883/L2883,2),0)</f>
        <v>0</v>
      </c>
      <c r="Q2883" s="11" t="s">
        <v>8315</v>
      </c>
      <c r="R2883" s="11" t="s">
        <v>8316</v>
      </c>
      <c r="S2883" s="15">
        <f t="shared" ref="S2883:S2946" si="226">(((J2883/60)/60)/24)+DATE(1970,1,1)</f>
        <v>41916.597638888888</v>
      </c>
      <c r="T2883" s="15">
        <f t="shared" ref="T2883:T2946" si="227">(((I2883/60)/60)/24)+DATE(1970,1,1)</f>
        <v>41976.639305555553</v>
      </c>
      <c r="U2883">
        <f t="shared" ref="U2883:U2946" si="228">T2883-S2883</f>
        <v>60.041666666664241</v>
      </c>
      <c r="V2883">
        <f t="shared" ref="V2883:V2946" si="229">YEAR((((J2883/60)/60)/24)+DATE(1970,1,1))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 s="10">
        <f t="shared" si="225"/>
        <v>63</v>
      </c>
      <c r="Q2884" s="11" t="s">
        <v>8315</v>
      </c>
      <c r="R2884" s="11" t="s">
        <v>8316</v>
      </c>
      <c r="S2884" s="15">
        <f t="shared" si="226"/>
        <v>42461.596273148149</v>
      </c>
      <c r="T2884" s="15">
        <f t="shared" si="227"/>
        <v>42491.596273148149</v>
      </c>
      <c r="U2884">
        <f t="shared" si="228"/>
        <v>30</v>
      </c>
      <c r="V2884">
        <f t="shared" si="229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 s="10">
        <f t="shared" si="225"/>
        <v>381.6</v>
      </c>
      <c r="Q2885" s="11" t="s">
        <v>8315</v>
      </c>
      <c r="R2885" s="11" t="s">
        <v>8316</v>
      </c>
      <c r="S2885" s="15">
        <f t="shared" si="226"/>
        <v>42370.90320601852</v>
      </c>
      <c r="T2885" s="15">
        <f t="shared" si="227"/>
        <v>42406.207638888889</v>
      </c>
      <c r="U2885">
        <f t="shared" si="228"/>
        <v>35.304432870369055</v>
      </c>
      <c r="V2885">
        <f t="shared" si="229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 s="10">
        <f t="shared" si="225"/>
        <v>46.25</v>
      </c>
      <c r="Q2886" s="11" t="s">
        <v>8315</v>
      </c>
      <c r="R2886" s="11" t="s">
        <v>8316</v>
      </c>
      <c r="S2886" s="15">
        <f t="shared" si="226"/>
        <v>41948.727256944447</v>
      </c>
      <c r="T2886" s="15">
        <f t="shared" si="227"/>
        <v>41978.727256944447</v>
      </c>
      <c r="U2886">
        <f t="shared" si="228"/>
        <v>30</v>
      </c>
      <c r="V2886">
        <f t="shared" si="229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 s="10">
        <f t="shared" si="225"/>
        <v>26</v>
      </c>
      <c r="Q2887" s="11" t="s">
        <v>8315</v>
      </c>
      <c r="R2887" s="11" t="s">
        <v>8316</v>
      </c>
      <c r="S2887" s="15">
        <f t="shared" si="226"/>
        <v>42047.07640046296</v>
      </c>
      <c r="T2887" s="15">
        <f t="shared" si="227"/>
        <v>42077.034733796296</v>
      </c>
      <c r="U2887">
        <f t="shared" si="228"/>
        <v>29.958333333335759</v>
      </c>
      <c r="V2887">
        <f t="shared" si="229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 s="10">
        <f t="shared" si="225"/>
        <v>10</v>
      </c>
      <c r="Q2888" s="11" t="s">
        <v>8315</v>
      </c>
      <c r="R2888" s="11" t="s">
        <v>8316</v>
      </c>
      <c r="S2888" s="15">
        <f t="shared" si="226"/>
        <v>42261.632916666669</v>
      </c>
      <c r="T2888" s="15">
        <f t="shared" si="227"/>
        <v>42266.165972222225</v>
      </c>
      <c r="U2888">
        <f t="shared" si="228"/>
        <v>4.5330555555556202</v>
      </c>
      <c r="V2888">
        <f t="shared" si="229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 s="10">
        <f t="shared" si="225"/>
        <v>5</v>
      </c>
      <c r="Q2889" s="11" t="s">
        <v>8315</v>
      </c>
      <c r="R2889" s="11" t="s">
        <v>8316</v>
      </c>
      <c r="S2889" s="15">
        <f t="shared" si="226"/>
        <v>41985.427361111113</v>
      </c>
      <c r="T2889" s="15">
        <f t="shared" si="227"/>
        <v>42015.427361111113</v>
      </c>
      <c r="U2889">
        <f t="shared" si="228"/>
        <v>30</v>
      </c>
      <c r="V2889">
        <f t="shared" si="229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 s="10">
        <f t="shared" si="225"/>
        <v>0</v>
      </c>
      <c r="Q2890" s="11" t="s">
        <v>8315</v>
      </c>
      <c r="R2890" s="11" t="s">
        <v>8316</v>
      </c>
      <c r="S2890" s="15">
        <f t="shared" si="226"/>
        <v>41922.535185185188</v>
      </c>
      <c r="T2890" s="15">
        <f t="shared" si="227"/>
        <v>41930.207638888889</v>
      </c>
      <c r="U2890">
        <f t="shared" si="228"/>
        <v>7.6724537037007394</v>
      </c>
      <c r="V2890">
        <f t="shared" si="229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 s="10">
        <f t="shared" si="225"/>
        <v>81.569999999999993</v>
      </c>
      <c r="Q2891" s="11" t="s">
        <v>8315</v>
      </c>
      <c r="R2891" s="11" t="s">
        <v>8316</v>
      </c>
      <c r="S2891" s="15">
        <f t="shared" si="226"/>
        <v>41850.863252314812</v>
      </c>
      <c r="T2891" s="15">
        <f t="shared" si="227"/>
        <v>41880.863252314812</v>
      </c>
      <c r="U2891">
        <f t="shared" si="228"/>
        <v>30</v>
      </c>
      <c r="V2891">
        <f t="shared" si="229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 s="10">
        <f t="shared" si="225"/>
        <v>7</v>
      </c>
      <c r="Q2892" s="11" t="s">
        <v>8315</v>
      </c>
      <c r="R2892" s="11" t="s">
        <v>8316</v>
      </c>
      <c r="S2892" s="15">
        <f t="shared" si="226"/>
        <v>41831.742962962962</v>
      </c>
      <c r="T2892" s="15">
        <f t="shared" si="227"/>
        <v>41860.125</v>
      </c>
      <c r="U2892">
        <f t="shared" si="228"/>
        <v>28.382037037037662</v>
      </c>
      <c r="V2892">
        <f t="shared" si="229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 s="10">
        <f t="shared" si="225"/>
        <v>27.3</v>
      </c>
      <c r="Q2893" s="11" t="s">
        <v>8315</v>
      </c>
      <c r="R2893" s="11" t="s">
        <v>8316</v>
      </c>
      <c r="S2893" s="15">
        <f t="shared" si="226"/>
        <v>42415.883425925931</v>
      </c>
      <c r="T2893" s="15">
        <f t="shared" si="227"/>
        <v>42475.84175925926</v>
      </c>
      <c r="U2893">
        <f t="shared" si="228"/>
        <v>59.958333333328483</v>
      </c>
      <c r="V2893">
        <f t="shared" si="229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 s="10">
        <f t="shared" si="225"/>
        <v>29.41</v>
      </c>
      <c r="Q2894" s="11" t="s">
        <v>8315</v>
      </c>
      <c r="R2894" s="11" t="s">
        <v>8316</v>
      </c>
      <c r="S2894" s="15">
        <f t="shared" si="226"/>
        <v>41869.714166666665</v>
      </c>
      <c r="T2894" s="15">
        <f t="shared" si="227"/>
        <v>41876.875</v>
      </c>
      <c r="U2894">
        <f t="shared" si="228"/>
        <v>7.1608333333351766</v>
      </c>
      <c r="V2894">
        <f t="shared" si="229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 s="10">
        <f t="shared" si="225"/>
        <v>12.5</v>
      </c>
      <c r="Q2895" s="11" t="s">
        <v>8315</v>
      </c>
      <c r="R2895" s="11" t="s">
        <v>8316</v>
      </c>
      <c r="S2895" s="15">
        <f t="shared" si="226"/>
        <v>41953.773090277777</v>
      </c>
      <c r="T2895" s="15">
        <f t="shared" si="227"/>
        <v>42013.083333333328</v>
      </c>
      <c r="U2895">
        <f t="shared" si="228"/>
        <v>59.310243055551837</v>
      </c>
      <c r="V2895">
        <f t="shared" si="229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 s="10">
        <f t="shared" si="225"/>
        <v>0</v>
      </c>
      <c r="Q2896" s="11" t="s">
        <v>8315</v>
      </c>
      <c r="R2896" s="11" t="s">
        <v>8316</v>
      </c>
      <c r="S2896" s="15">
        <f t="shared" si="226"/>
        <v>42037.986284722225</v>
      </c>
      <c r="T2896" s="15">
        <f t="shared" si="227"/>
        <v>42097.944618055553</v>
      </c>
      <c r="U2896">
        <f t="shared" si="228"/>
        <v>59.958333333328483</v>
      </c>
      <c r="V2896">
        <f t="shared" si="229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 s="10">
        <f t="shared" si="225"/>
        <v>5.75</v>
      </c>
      <c r="Q2897" s="11" t="s">
        <v>8315</v>
      </c>
      <c r="R2897" s="11" t="s">
        <v>8316</v>
      </c>
      <c r="S2897" s="15">
        <f t="shared" si="226"/>
        <v>41811.555462962962</v>
      </c>
      <c r="T2897" s="15">
        <f t="shared" si="227"/>
        <v>41812.875</v>
      </c>
      <c r="U2897">
        <f t="shared" si="228"/>
        <v>1.3195370370376622</v>
      </c>
      <c r="V2897">
        <f t="shared" si="229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 s="10">
        <f t="shared" si="225"/>
        <v>52.08</v>
      </c>
      <c r="Q2898" s="11" t="s">
        <v>8315</v>
      </c>
      <c r="R2898" s="11" t="s">
        <v>8316</v>
      </c>
      <c r="S2898" s="15">
        <f t="shared" si="226"/>
        <v>42701.908807870372</v>
      </c>
      <c r="T2898" s="15">
        <f t="shared" si="227"/>
        <v>42716.25</v>
      </c>
      <c r="U2898">
        <f t="shared" si="228"/>
        <v>14.341192129628325</v>
      </c>
      <c r="V2898">
        <f t="shared" si="229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 s="10">
        <f t="shared" si="225"/>
        <v>183.33</v>
      </c>
      <c r="Q2899" s="11" t="s">
        <v>8315</v>
      </c>
      <c r="R2899" s="11" t="s">
        <v>8316</v>
      </c>
      <c r="S2899" s="15">
        <f t="shared" si="226"/>
        <v>42258.646504629629</v>
      </c>
      <c r="T2899" s="15">
        <f t="shared" si="227"/>
        <v>42288.645196759258</v>
      </c>
      <c r="U2899">
        <f t="shared" si="228"/>
        <v>29.99869212962949</v>
      </c>
      <c r="V2899">
        <f t="shared" si="229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 s="10">
        <f t="shared" si="225"/>
        <v>26.33</v>
      </c>
      <c r="Q2900" s="11" t="s">
        <v>8315</v>
      </c>
      <c r="R2900" s="11" t="s">
        <v>8316</v>
      </c>
      <c r="S2900" s="15">
        <f t="shared" si="226"/>
        <v>42278.664965277778</v>
      </c>
      <c r="T2900" s="15">
        <f t="shared" si="227"/>
        <v>42308.664965277778</v>
      </c>
      <c r="U2900">
        <f t="shared" si="228"/>
        <v>30</v>
      </c>
      <c r="V2900">
        <f t="shared" si="229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 s="10">
        <f t="shared" si="225"/>
        <v>0</v>
      </c>
      <c r="Q2901" s="11" t="s">
        <v>8315</v>
      </c>
      <c r="R2901" s="11" t="s">
        <v>8316</v>
      </c>
      <c r="S2901" s="15">
        <f t="shared" si="226"/>
        <v>42515.078217592592</v>
      </c>
      <c r="T2901" s="15">
        <f t="shared" si="227"/>
        <v>42575.078217592592</v>
      </c>
      <c r="U2901">
        <f t="shared" si="228"/>
        <v>60</v>
      </c>
      <c r="V2901">
        <f t="shared" si="229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 s="10">
        <f t="shared" si="225"/>
        <v>486.43</v>
      </c>
      <c r="Q2902" s="11" t="s">
        <v>8315</v>
      </c>
      <c r="R2902" s="11" t="s">
        <v>8316</v>
      </c>
      <c r="S2902" s="15">
        <f t="shared" si="226"/>
        <v>41830.234166666669</v>
      </c>
      <c r="T2902" s="15">
        <f t="shared" si="227"/>
        <v>41860.234166666669</v>
      </c>
      <c r="U2902">
        <f t="shared" si="228"/>
        <v>30</v>
      </c>
      <c r="V2902">
        <f t="shared" si="229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 s="10">
        <f t="shared" si="225"/>
        <v>3</v>
      </c>
      <c r="Q2903" s="11" t="s">
        <v>8315</v>
      </c>
      <c r="R2903" s="11" t="s">
        <v>8316</v>
      </c>
      <c r="S2903" s="15">
        <f t="shared" si="226"/>
        <v>41982.904386574075</v>
      </c>
      <c r="T2903" s="15">
        <f t="shared" si="227"/>
        <v>42042.904386574075</v>
      </c>
      <c r="U2903">
        <f t="shared" si="228"/>
        <v>60</v>
      </c>
      <c r="V2903">
        <f t="shared" si="229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 s="10">
        <f t="shared" si="225"/>
        <v>25</v>
      </c>
      <c r="Q2904" s="11" t="s">
        <v>8315</v>
      </c>
      <c r="R2904" s="11" t="s">
        <v>8316</v>
      </c>
      <c r="S2904" s="15">
        <f t="shared" si="226"/>
        <v>42210.439768518518</v>
      </c>
      <c r="T2904" s="15">
        <f t="shared" si="227"/>
        <v>42240.439768518518</v>
      </c>
      <c r="U2904">
        <f t="shared" si="228"/>
        <v>30</v>
      </c>
      <c r="V2904">
        <f t="shared" si="229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 s="10">
        <f t="shared" si="225"/>
        <v>9.75</v>
      </c>
      <c r="Q2905" s="11" t="s">
        <v>8315</v>
      </c>
      <c r="R2905" s="11" t="s">
        <v>8316</v>
      </c>
      <c r="S2905" s="15">
        <f t="shared" si="226"/>
        <v>42196.166874999995</v>
      </c>
      <c r="T2905" s="15">
        <f t="shared" si="227"/>
        <v>42256.166874999995</v>
      </c>
      <c r="U2905">
        <f t="shared" si="228"/>
        <v>60</v>
      </c>
      <c r="V2905">
        <f t="shared" si="229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 s="10">
        <f t="shared" si="225"/>
        <v>18.75</v>
      </c>
      <c r="Q2906" s="11" t="s">
        <v>8315</v>
      </c>
      <c r="R2906" s="11" t="s">
        <v>8316</v>
      </c>
      <c r="S2906" s="15">
        <f t="shared" si="226"/>
        <v>41940.967951388891</v>
      </c>
      <c r="T2906" s="15">
        <f t="shared" si="227"/>
        <v>41952.5</v>
      </c>
      <c r="U2906">
        <f t="shared" si="228"/>
        <v>11.532048611108621</v>
      </c>
      <c r="V2906">
        <f t="shared" si="229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 s="10">
        <f t="shared" si="225"/>
        <v>36.590000000000003</v>
      </c>
      <c r="Q2907" s="11" t="s">
        <v>8315</v>
      </c>
      <c r="R2907" s="11" t="s">
        <v>8316</v>
      </c>
      <c r="S2907" s="15">
        <f t="shared" si="226"/>
        <v>42606.056863425925</v>
      </c>
      <c r="T2907" s="15">
        <f t="shared" si="227"/>
        <v>42620.056863425925</v>
      </c>
      <c r="U2907">
        <f t="shared" si="228"/>
        <v>14</v>
      </c>
      <c r="V2907">
        <f t="shared" si="229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 s="10">
        <f t="shared" si="225"/>
        <v>80.709999999999994</v>
      </c>
      <c r="Q2908" s="11" t="s">
        <v>8315</v>
      </c>
      <c r="R2908" s="11" t="s">
        <v>8316</v>
      </c>
      <c r="S2908" s="15">
        <f t="shared" si="226"/>
        <v>42199.648912037039</v>
      </c>
      <c r="T2908" s="15">
        <f t="shared" si="227"/>
        <v>42217.041666666672</v>
      </c>
      <c r="U2908">
        <f t="shared" si="228"/>
        <v>17.392754629632691</v>
      </c>
      <c r="V2908">
        <f t="shared" si="229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 s="10">
        <f t="shared" si="225"/>
        <v>1</v>
      </c>
      <c r="Q2909" s="11" t="s">
        <v>8315</v>
      </c>
      <c r="R2909" s="11" t="s">
        <v>8316</v>
      </c>
      <c r="S2909" s="15">
        <f t="shared" si="226"/>
        <v>42444.877743055549</v>
      </c>
      <c r="T2909" s="15">
        <f t="shared" si="227"/>
        <v>42504.877743055549</v>
      </c>
      <c r="U2909">
        <f t="shared" si="228"/>
        <v>60</v>
      </c>
      <c r="V2909">
        <f t="shared" si="229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 s="10">
        <f t="shared" si="225"/>
        <v>52.8</v>
      </c>
      <c r="Q2910" s="11" t="s">
        <v>8315</v>
      </c>
      <c r="R2910" s="11" t="s">
        <v>8316</v>
      </c>
      <c r="S2910" s="15">
        <f t="shared" si="226"/>
        <v>42499.731701388882</v>
      </c>
      <c r="T2910" s="15">
        <f t="shared" si="227"/>
        <v>42529.731701388882</v>
      </c>
      <c r="U2910">
        <f t="shared" si="228"/>
        <v>30</v>
      </c>
      <c r="V2910">
        <f t="shared" si="229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 s="10">
        <f t="shared" si="225"/>
        <v>20</v>
      </c>
      <c r="Q2911" s="11" t="s">
        <v>8315</v>
      </c>
      <c r="R2911" s="11" t="s">
        <v>8316</v>
      </c>
      <c r="S2911" s="15">
        <f t="shared" si="226"/>
        <v>41929.266215277778</v>
      </c>
      <c r="T2911" s="15">
        <f t="shared" si="227"/>
        <v>41968.823611111111</v>
      </c>
      <c r="U2911">
        <f t="shared" si="228"/>
        <v>39.55739583333343</v>
      </c>
      <c r="V2911">
        <f t="shared" si="229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 s="10">
        <f t="shared" si="225"/>
        <v>1</v>
      </c>
      <c r="Q2912" s="11" t="s">
        <v>8315</v>
      </c>
      <c r="R2912" s="11" t="s">
        <v>8316</v>
      </c>
      <c r="S2912" s="15">
        <f t="shared" si="226"/>
        <v>42107.841284722221</v>
      </c>
      <c r="T2912" s="15">
        <f t="shared" si="227"/>
        <v>42167.841284722221</v>
      </c>
      <c r="U2912">
        <f t="shared" si="228"/>
        <v>60</v>
      </c>
      <c r="V2912">
        <f t="shared" si="229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 s="10">
        <f t="shared" si="225"/>
        <v>46.93</v>
      </c>
      <c r="Q2913" s="11" t="s">
        <v>8315</v>
      </c>
      <c r="R2913" s="11" t="s">
        <v>8316</v>
      </c>
      <c r="S2913" s="15">
        <f t="shared" si="226"/>
        <v>42142.768819444449</v>
      </c>
      <c r="T2913" s="15">
        <f t="shared" si="227"/>
        <v>42182.768819444449</v>
      </c>
      <c r="U2913">
        <f t="shared" si="228"/>
        <v>40</v>
      </c>
      <c r="V2913">
        <f t="shared" si="229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 s="10">
        <f t="shared" si="225"/>
        <v>78.08</v>
      </c>
      <c r="Q2914" s="11" t="s">
        <v>8315</v>
      </c>
      <c r="R2914" s="11" t="s">
        <v>8316</v>
      </c>
      <c r="S2914" s="15">
        <f t="shared" si="226"/>
        <v>42354.131643518514</v>
      </c>
      <c r="T2914" s="15">
        <f t="shared" si="227"/>
        <v>42384.131643518514</v>
      </c>
      <c r="U2914">
        <f t="shared" si="228"/>
        <v>30</v>
      </c>
      <c r="V2914">
        <f t="shared" si="229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 s="10">
        <f t="shared" si="225"/>
        <v>1</v>
      </c>
      <c r="Q2915" s="11" t="s">
        <v>8315</v>
      </c>
      <c r="R2915" s="11" t="s">
        <v>8316</v>
      </c>
      <c r="S2915" s="15">
        <f t="shared" si="226"/>
        <v>41828.922905092593</v>
      </c>
      <c r="T2915" s="15">
        <f t="shared" si="227"/>
        <v>41888.922905092593</v>
      </c>
      <c r="U2915">
        <f t="shared" si="228"/>
        <v>60</v>
      </c>
      <c r="V2915">
        <f t="shared" si="229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 s="10">
        <f t="shared" si="225"/>
        <v>1</v>
      </c>
      <c r="Q2916" s="11" t="s">
        <v>8315</v>
      </c>
      <c r="R2916" s="11" t="s">
        <v>8316</v>
      </c>
      <c r="S2916" s="15">
        <f t="shared" si="226"/>
        <v>42017.907337962963</v>
      </c>
      <c r="T2916" s="15">
        <f t="shared" si="227"/>
        <v>42077.865671296298</v>
      </c>
      <c r="U2916">
        <f t="shared" si="228"/>
        <v>59.958333333335759</v>
      </c>
      <c r="V2916">
        <f t="shared" si="229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 s="10">
        <f t="shared" si="225"/>
        <v>203.67</v>
      </c>
      <c r="Q2917" s="11" t="s">
        <v>8315</v>
      </c>
      <c r="R2917" s="11" t="s">
        <v>8316</v>
      </c>
      <c r="S2917" s="15">
        <f t="shared" si="226"/>
        <v>42415.398032407407</v>
      </c>
      <c r="T2917" s="15">
        <f t="shared" si="227"/>
        <v>42445.356365740736</v>
      </c>
      <c r="U2917">
        <f t="shared" si="228"/>
        <v>29.958333333328483</v>
      </c>
      <c r="V2917">
        <f t="shared" si="229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 s="10">
        <f t="shared" si="225"/>
        <v>20.71</v>
      </c>
      <c r="Q2918" s="11" t="s">
        <v>8315</v>
      </c>
      <c r="R2918" s="11" t="s">
        <v>8316</v>
      </c>
      <c r="S2918" s="15">
        <f t="shared" si="226"/>
        <v>41755.476724537039</v>
      </c>
      <c r="T2918" s="15">
        <f t="shared" si="227"/>
        <v>41778.476724537039</v>
      </c>
      <c r="U2918">
        <f t="shared" si="228"/>
        <v>23</v>
      </c>
      <c r="V2918">
        <f t="shared" si="229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 s="10">
        <f t="shared" si="225"/>
        <v>48.56</v>
      </c>
      <c r="Q2919" s="11" t="s">
        <v>8315</v>
      </c>
      <c r="R2919" s="11" t="s">
        <v>8316</v>
      </c>
      <c r="S2919" s="15">
        <f t="shared" si="226"/>
        <v>42245.234340277777</v>
      </c>
      <c r="T2919" s="15">
        <f t="shared" si="227"/>
        <v>42263.234340277777</v>
      </c>
      <c r="U2919">
        <f t="shared" si="228"/>
        <v>18</v>
      </c>
      <c r="V2919">
        <f t="shared" si="229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 s="10">
        <f t="shared" si="225"/>
        <v>68.099999999999994</v>
      </c>
      <c r="Q2920" s="11" t="s">
        <v>8315</v>
      </c>
      <c r="R2920" s="11" t="s">
        <v>8316</v>
      </c>
      <c r="S2920" s="15">
        <f t="shared" si="226"/>
        <v>42278.629710648151</v>
      </c>
      <c r="T2920" s="15">
        <f t="shared" si="227"/>
        <v>42306.629710648151</v>
      </c>
      <c r="U2920">
        <f t="shared" si="228"/>
        <v>28</v>
      </c>
      <c r="V2920">
        <f t="shared" si="229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 s="10">
        <f t="shared" si="225"/>
        <v>8.5</v>
      </c>
      <c r="Q2921" s="11" t="s">
        <v>8315</v>
      </c>
      <c r="R2921" s="11" t="s">
        <v>8316</v>
      </c>
      <c r="S2921" s="15">
        <f t="shared" si="226"/>
        <v>41826.61954861111</v>
      </c>
      <c r="T2921" s="15">
        <f t="shared" si="227"/>
        <v>41856.61954861111</v>
      </c>
      <c r="U2921">
        <f t="shared" si="228"/>
        <v>30</v>
      </c>
      <c r="V2921">
        <f t="shared" si="229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 s="10">
        <f t="shared" si="225"/>
        <v>51.62</v>
      </c>
      <c r="Q2922" s="11" t="s">
        <v>8315</v>
      </c>
      <c r="R2922" s="11" t="s">
        <v>8316</v>
      </c>
      <c r="S2922" s="15">
        <f t="shared" si="226"/>
        <v>42058.792476851857</v>
      </c>
      <c r="T2922" s="15">
        <f t="shared" si="227"/>
        <v>42088.750810185185</v>
      </c>
      <c r="U2922">
        <f t="shared" si="228"/>
        <v>29.958333333328483</v>
      </c>
      <c r="V2922">
        <f t="shared" si="229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 s="10">
        <f t="shared" si="225"/>
        <v>43</v>
      </c>
      <c r="Q2923" s="11" t="s">
        <v>8315</v>
      </c>
      <c r="R2923" s="11" t="s">
        <v>8357</v>
      </c>
      <c r="S2923" s="15">
        <f t="shared" si="226"/>
        <v>41877.886620370373</v>
      </c>
      <c r="T2923" s="15">
        <f t="shared" si="227"/>
        <v>41907.886620370373</v>
      </c>
      <c r="U2923">
        <f t="shared" si="228"/>
        <v>30</v>
      </c>
      <c r="V2923">
        <f t="shared" si="229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 s="10">
        <f t="shared" si="225"/>
        <v>83.33</v>
      </c>
      <c r="Q2924" s="11" t="s">
        <v>8315</v>
      </c>
      <c r="R2924" s="11" t="s">
        <v>8357</v>
      </c>
      <c r="S2924" s="15">
        <f t="shared" si="226"/>
        <v>42097.874155092592</v>
      </c>
      <c r="T2924" s="15">
        <f t="shared" si="227"/>
        <v>42142.874155092592</v>
      </c>
      <c r="U2924">
        <f t="shared" si="228"/>
        <v>45</v>
      </c>
      <c r="V2924">
        <f t="shared" si="229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 s="10">
        <f t="shared" si="225"/>
        <v>30</v>
      </c>
      <c r="Q2925" s="11" t="s">
        <v>8315</v>
      </c>
      <c r="R2925" s="11" t="s">
        <v>8357</v>
      </c>
      <c r="S2925" s="15">
        <f t="shared" si="226"/>
        <v>42013.15253472222</v>
      </c>
      <c r="T2925" s="15">
        <f t="shared" si="227"/>
        <v>42028.125</v>
      </c>
      <c r="U2925">
        <f t="shared" si="228"/>
        <v>14.972465277780429</v>
      </c>
      <c r="V2925">
        <f t="shared" si="229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 s="10">
        <f t="shared" si="225"/>
        <v>175.51</v>
      </c>
      <c r="Q2926" s="11" t="s">
        <v>8315</v>
      </c>
      <c r="R2926" s="11" t="s">
        <v>8357</v>
      </c>
      <c r="S2926" s="15">
        <f t="shared" si="226"/>
        <v>42103.556828703702</v>
      </c>
      <c r="T2926" s="15">
        <f t="shared" si="227"/>
        <v>42133.165972222225</v>
      </c>
      <c r="U2926">
        <f t="shared" si="228"/>
        <v>29.609143518522615</v>
      </c>
      <c r="V2926">
        <f t="shared" si="229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 s="10">
        <f t="shared" si="225"/>
        <v>231.66</v>
      </c>
      <c r="Q2927" s="11" t="s">
        <v>8315</v>
      </c>
      <c r="R2927" s="11" t="s">
        <v>8357</v>
      </c>
      <c r="S2927" s="15">
        <f t="shared" si="226"/>
        <v>41863.584120370368</v>
      </c>
      <c r="T2927" s="15">
        <f t="shared" si="227"/>
        <v>41893.584120370368</v>
      </c>
      <c r="U2927">
        <f t="shared" si="228"/>
        <v>30</v>
      </c>
      <c r="V2927">
        <f t="shared" si="229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 s="10">
        <f t="shared" si="225"/>
        <v>75</v>
      </c>
      <c r="Q2928" s="11" t="s">
        <v>8315</v>
      </c>
      <c r="R2928" s="11" t="s">
        <v>8357</v>
      </c>
      <c r="S2928" s="15">
        <f t="shared" si="226"/>
        <v>42044.765960648147</v>
      </c>
      <c r="T2928" s="15">
        <f t="shared" si="227"/>
        <v>42058.765960648147</v>
      </c>
      <c r="U2928">
        <f t="shared" si="228"/>
        <v>14</v>
      </c>
      <c r="V2928">
        <f t="shared" si="229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 s="10">
        <f t="shared" si="225"/>
        <v>112.14</v>
      </c>
      <c r="Q2929" s="11" t="s">
        <v>8315</v>
      </c>
      <c r="R2929" s="11" t="s">
        <v>8357</v>
      </c>
      <c r="S2929" s="15">
        <f t="shared" si="226"/>
        <v>41806.669317129628</v>
      </c>
      <c r="T2929" s="15">
        <f t="shared" si="227"/>
        <v>41835.208333333336</v>
      </c>
      <c r="U2929">
        <f t="shared" si="228"/>
        <v>28.539016203707433</v>
      </c>
      <c r="V2929">
        <f t="shared" si="229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 s="10">
        <f t="shared" si="225"/>
        <v>41.67</v>
      </c>
      <c r="Q2930" s="11" t="s">
        <v>8315</v>
      </c>
      <c r="R2930" s="11" t="s">
        <v>8357</v>
      </c>
      <c r="S2930" s="15">
        <f t="shared" si="226"/>
        <v>42403.998217592598</v>
      </c>
      <c r="T2930" s="15">
        <f t="shared" si="227"/>
        <v>42433.998217592598</v>
      </c>
      <c r="U2930">
        <f t="shared" si="228"/>
        <v>30</v>
      </c>
      <c r="V2930">
        <f t="shared" si="229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 s="10">
        <f t="shared" si="225"/>
        <v>255.17</v>
      </c>
      <c r="Q2931" s="11" t="s">
        <v>8315</v>
      </c>
      <c r="R2931" s="11" t="s">
        <v>8357</v>
      </c>
      <c r="S2931" s="15">
        <f t="shared" si="226"/>
        <v>41754.564328703702</v>
      </c>
      <c r="T2931" s="15">
        <f t="shared" si="227"/>
        <v>41784.564328703702</v>
      </c>
      <c r="U2931">
        <f t="shared" si="228"/>
        <v>30</v>
      </c>
      <c r="V2931">
        <f t="shared" si="229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 s="10">
        <f t="shared" si="225"/>
        <v>162.77000000000001</v>
      </c>
      <c r="Q2932" s="11" t="s">
        <v>8315</v>
      </c>
      <c r="R2932" s="11" t="s">
        <v>8357</v>
      </c>
      <c r="S2932" s="15">
        <f t="shared" si="226"/>
        <v>42101.584074074075</v>
      </c>
      <c r="T2932" s="15">
        <f t="shared" si="227"/>
        <v>42131.584074074075</v>
      </c>
      <c r="U2932">
        <f t="shared" si="228"/>
        <v>30</v>
      </c>
      <c r="V2932">
        <f t="shared" si="229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 s="10">
        <f t="shared" si="225"/>
        <v>88.33</v>
      </c>
      <c r="Q2933" s="11" t="s">
        <v>8315</v>
      </c>
      <c r="R2933" s="11" t="s">
        <v>8357</v>
      </c>
      <c r="S2933" s="15">
        <f t="shared" si="226"/>
        <v>41872.291238425925</v>
      </c>
      <c r="T2933" s="15">
        <f t="shared" si="227"/>
        <v>41897.255555555559</v>
      </c>
      <c r="U2933">
        <f t="shared" si="228"/>
        <v>24.964317129633855</v>
      </c>
      <c r="V2933">
        <f t="shared" si="229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 s="10">
        <f t="shared" si="225"/>
        <v>85.74</v>
      </c>
      <c r="Q2934" s="11" t="s">
        <v>8315</v>
      </c>
      <c r="R2934" s="11" t="s">
        <v>8357</v>
      </c>
      <c r="S2934" s="15">
        <f t="shared" si="226"/>
        <v>42025.164780092593</v>
      </c>
      <c r="T2934" s="15">
        <f t="shared" si="227"/>
        <v>42056.458333333328</v>
      </c>
      <c r="U2934">
        <f t="shared" si="228"/>
        <v>31.293553240735491</v>
      </c>
      <c r="V2934">
        <f t="shared" si="229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 s="10">
        <f t="shared" si="225"/>
        <v>47.57</v>
      </c>
      <c r="Q2935" s="11" t="s">
        <v>8315</v>
      </c>
      <c r="R2935" s="11" t="s">
        <v>8357</v>
      </c>
      <c r="S2935" s="15">
        <f t="shared" si="226"/>
        <v>42495.956631944442</v>
      </c>
      <c r="T2935" s="15">
        <f t="shared" si="227"/>
        <v>42525.956631944442</v>
      </c>
      <c r="U2935">
        <f t="shared" si="228"/>
        <v>30</v>
      </c>
      <c r="V2935">
        <f t="shared" si="229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 s="10">
        <f t="shared" si="225"/>
        <v>72.97</v>
      </c>
      <c r="Q2936" s="11" t="s">
        <v>8315</v>
      </c>
      <c r="R2936" s="11" t="s">
        <v>8357</v>
      </c>
      <c r="S2936" s="15">
        <f t="shared" si="226"/>
        <v>41775.636157407411</v>
      </c>
      <c r="T2936" s="15">
        <f t="shared" si="227"/>
        <v>41805.636157407411</v>
      </c>
      <c r="U2936">
        <f t="shared" si="228"/>
        <v>30</v>
      </c>
      <c r="V2936">
        <f t="shared" si="229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 s="10">
        <f t="shared" si="225"/>
        <v>90.54</v>
      </c>
      <c r="Q2937" s="11" t="s">
        <v>8315</v>
      </c>
      <c r="R2937" s="11" t="s">
        <v>8357</v>
      </c>
      <c r="S2937" s="15">
        <f t="shared" si="226"/>
        <v>42553.583425925928</v>
      </c>
      <c r="T2937" s="15">
        <f t="shared" si="227"/>
        <v>42611.708333333328</v>
      </c>
      <c r="U2937">
        <f t="shared" si="228"/>
        <v>58.124907407400315</v>
      </c>
      <c r="V2937">
        <f t="shared" si="229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 s="10">
        <f t="shared" si="225"/>
        <v>37.65</v>
      </c>
      <c r="Q2938" s="11" t="s">
        <v>8315</v>
      </c>
      <c r="R2938" s="11" t="s">
        <v>8357</v>
      </c>
      <c r="S2938" s="15">
        <f t="shared" si="226"/>
        <v>41912.650729166664</v>
      </c>
      <c r="T2938" s="15">
        <f t="shared" si="227"/>
        <v>41925.207638888889</v>
      </c>
      <c r="U2938">
        <f t="shared" si="228"/>
        <v>12.5569097222251</v>
      </c>
      <c r="V2938">
        <f t="shared" si="229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 s="10">
        <f t="shared" si="225"/>
        <v>36.36</v>
      </c>
      <c r="Q2939" s="11" t="s">
        <v>8315</v>
      </c>
      <c r="R2939" s="11" t="s">
        <v>8357</v>
      </c>
      <c r="S2939" s="15">
        <f t="shared" si="226"/>
        <v>41803.457326388889</v>
      </c>
      <c r="T2939" s="15">
        <f t="shared" si="227"/>
        <v>41833.457326388889</v>
      </c>
      <c r="U2939">
        <f t="shared" si="228"/>
        <v>30</v>
      </c>
      <c r="V2939">
        <f t="shared" si="229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 s="10">
        <f t="shared" si="225"/>
        <v>126.72</v>
      </c>
      <c r="Q2940" s="11" t="s">
        <v>8315</v>
      </c>
      <c r="R2940" s="11" t="s">
        <v>8357</v>
      </c>
      <c r="S2940" s="15">
        <f t="shared" si="226"/>
        <v>42004.703865740739</v>
      </c>
      <c r="T2940" s="15">
        <f t="shared" si="227"/>
        <v>42034.703865740739</v>
      </c>
      <c r="U2940">
        <f t="shared" si="228"/>
        <v>30</v>
      </c>
      <c r="V2940">
        <f t="shared" si="229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 s="10">
        <f t="shared" si="225"/>
        <v>329.2</v>
      </c>
      <c r="Q2941" s="11" t="s">
        <v>8315</v>
      </c>
      <c r="R2941" s="11" t="s">
        <v>8357</v>
      </c>
      <c r="S2941" s="15">
        <f t="shared" si="226"/>
        <v>41845.809166666666</v>
      </c>
      <c r="T2941" s="15">
        <f t="shared" si="227"/>
        <v>41879.041666666664</v>
      </c>
      <c r="U2941">
        <f t="shared" si="228"/>
        <v>33.232499999998254</v>
      </c>
      <c r="V2941">
        <f t="shared" si="229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 s="10">
        <f t="shared" si="225"/>
        <v>81.239999999999995</v>
      </c>
      <c r="Q2942" s="11" t="s">
        <v>8315</v>
      </c>
      <c r="R2942" s="11" t="s">
        <v>8357</v>
      </c>
      <c r="S2942" s="15">
        <f t="shared" si="226"/>
        <v>41982.773356481484</v>
      </c>
      <c r="T2942" s="15">
        <f t="shared" si="227"/>
        <v>42022.773356481484</v>
      </c>
      <c r="U2942">
        <f t="shared" si="228"/>
        <v>40</v>
      </c>
      <c r="V2942">
        <f t="shared" si="229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 s="10">
        <f t="shared" si="225"/>
        <v>1</v>
      </c>
      <c r="Q2943" s="11" t="s">
        <v>8315</v>
      </c>
      <c r="R2943" s="11" t="s">
        <v>8355</v>
      </c>
      <c r="S2943" s="15">
        <f t="shared" si="226"/>
        <v>42034.960127314815</v>
      </c>
      <c r="T2943" s="15">
        <f t="shared" si="227"/>
        <v>42064.960127314815</v>
      </c>
      <c r="U2943">
        <f t="shared" si="228"/>
        <v>30</v>
      </c>
      <c r="V2943">
        <f t="shared" si="229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 s="10">
        <f t="shared" si="225"/>
        <v>202.23</v>
      </c>
      <c r="Q2944" s="11" t="s">
        <v>8315</v>
      </c>
      <c r="R2944" s="11" t="s">
        <v>8355</v>
      </c>
      <c r="S2944" s="15">
        <f t="shared" si="226"/>
        <v>42334.803923611107</v>
      </c>
      <c r="T2944" s="15">
        <f t="shared" si="227"/>
        <v>42354.845833333333</v>
      </c>
      <c r="U2944">
        <f t="shared" si="228"/>
        <v>20.041909722225682</v>
      </c>
      <c r="V2944">
        <f t="shared" si="229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 s="10">
        <f t="shared" si="225"/>
        <v>0</v>
      </c>
      <c r="Q2945" s="11" t="s">
        <v>8315</v>
      </c>
      <c r="R2945" s="11" t="s">
        <v>8355</v>
      </c>
      <c r="S2945" s="15">
        <f t="shared" si="226"/>
        <v>42077.129398148143</v>
      </c>
      <c r="T2945" s="15">
        <f t="shared" si="227"/>
        <v>42107.129398148143</v>
      </c>
      <c r="U2945">
        <f t="shared" si="228"/>
        <v>30</v>
      </c>
      <c r="V2945">
        <f t="shared" si="229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 s="10">
        <f t="shared" si="225"/>
        <v>100</v>
      </c>
      <c r="Q2946" s="11" t="s">
        <v>8315</v>
      </c>
      <c r="R2946" s="11" t="s">
        <v>8355</v>
      </c>
      <c r="S2946" s="15">
        <f t="shared" si="226"/>
        <v>42132.9143287037</v>
      </c>
      <c r="T2946" s="15">
        <f t="shared" si="227"/>
        <v>42162.9143287037</v>
      </c>
      <c r="U2946">
        <f t="shared" si="228"/>
        <v>30</v>
      </c>
      <c r="V2946">
        <f t="shared" si="229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 s="10">
        <f t="shared" ref="P2947:P3010" si="230">IFERROR(ROUND(E2947/L2947,2),0)</f>
        <v>0</v>
      </c>
      <c r="Q2947" s="11" t="s">
        <v>8315</v>
      </c>
      <c r="R2947" s="11" t="s">
        <v>8355</v>
      </c>
      <c r="S2947" s="15">
        <f t="shared" ref="S2947:S3010" si="231">(((J2947/60)/60)/24)+DATE(1970,1,1)</f>
        <v>42118.139583333337</v>
      </c>
      <c r="T2947" s="15">
        <f t="shared" ref="T2947:T3010" si="232">(((I2947/60)/60)/24)+DATE(1970,1,1)</f>
        <v>42148.139583333337</v>
      </c>
      <c r="U2947">
        <f t="shared" ref="U2947:U3010" si="233">T2947-S2947</f>
        <v>30</v>
      </c>
      <c r="V2947">
        <f t="shared" ref="V2947:V3010" si="234">YEAR((((J2947/60)/60)/24)+DATE(1970,1,1))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 s="10">
        <f t="shared" si="230"/>
        <v>1</v>
      </c>
      <c r="Q2948" s="11" t="s">
        <v>8315</v>
      </c>
      <c r="R2948" s="11" t="s">
        <v>8355</v>
      </c>
      <c r="S2948" s="15">
        <f t="shared" si="231"/>
        <v>42567.531157407408</v>
      </c>
      <c r="T2948" s="15">
        <f t="shared" si="232"/>
        <v>42597.531157407408</v>
      </c>
      <c r="U2948">
        <f t="shared" si="233"/>
        <v>30</v>
      </c>
      <c r="V2948">
        <f t="shared" si="234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 s="10">
        <f t="shared" si="230"/>
        <v>82.46</v>
      </c>
      <c r="Q2949" s="11" t="s">
        <v>8315</v>
      </c>
      <c r="R2949" s="11" t="s">
        <v>8355</v>
      </c>
      <c r="S2949" s="15">
        <f t="shared" si="231"/>
        <v>42649.562118055561</v>
      </c>
      <c r="T2949" s="15">
        <f t="shared" si="232"/>
        <v>42698.715972222228</v>
      </c>
      <c r="U2949">
        <f t="shared" si="233"/>
        <v>49.153854166666861</v>
      </c>
      <c r="V2949">
        <f t="shared" si="234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 s="10">
        <f t="shared" si="230"/>
        <v>2.67</v>
      </c>
      <c r="Q2950" s="11" t="s">
        <v>8315</v>
      </c>
      <c r="R2950" s="11" t="s">
        <v>8355</v>
      </c>
      <c r="S2950" s="15">
        <f t="shared" si="231"/>
        <v>42097.649224537032</v>
      </c>
      <c r="T2950" s="15">
        <f t="shared" si="232"/>
        <v>42157.649224537032</v>
      </c>
      <c r="U2950">
        <f t="shared" si="233"/>
        <v>60</v>
      </c>
      <c r="V2950">
        <f t="shared" si="234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 s="10">
        <f t="shared" si="230"/>
        <v>12.5</v>
      </c>
      <c r="Q2951" s="11" t="s">
        <v>8315</v>
      </c>
      <c r="R2951" s="11" t="s">
        <v>8355</v>
      </c>
      <c r="S2951" s="15">
        <f t="shared" si="231"/>
        <v>42297.823113425926</v>
      </c>
      <c r="T2951" s="15">
        <f t="shared" si="232"/>
        <v>42327.864780092597</v>
      </c>
      <c r="U2951">
        <f t="shared" si="233"/>
        <v>30.041666666671517</v>
      </c>
      <c r="V2951">
        <f t="shared" si="234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 s="10">
        <f t="shared" si="230"/>
        <v>0</v>
      </c>
      <c r="Q2952" s="11" t="s">
        <v>8315</v>
      </c>
      <c r="R2952" s="11" t="s">
        <v>8355</v>
      </c>
      <c r="S2952" s="15">
        <f t="shared" si="231"/>
        <v>42362.36518518519</v>
      </c>
      <c r="T2952" s="15">
        <f t="shared" si="232"/>
        <v>42392.36518518519</v>
      </c>
      <c r="U2952">
        <f t="shared" si="233"/>
        <v>30</v>
      </c>
      <c r="V2952">
        <f t="shared" si="234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 s="10">
        <f t="shared" si="230"/>
        <v>18.899999999999999</v>
      </c>
      <c r="Q2953" s="11" t="s">
        <v>8315</v>
      </c>
      <c r="R2953" s="11" t="s">
        <v>8355</v>
      </c>
      <c r="S2953" s="15">
        <f t="shared" si="231"/>
        <v>41872.802928240737</v>
      </c>
      <c r="T2953" s="15">
        <f t="shared" si="232"/>
        <v>41917.802928240737</v>
      </c>
      <c r="U2953">
        <f t="shared" si="233"/>
        <v>45</v>
      </c>
      <c r="V2953">
        <f t="shared" si="234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 s="10">
        <f t="shared" si="230"/>
        <v>200.63</v>
      </c>
      <c r="Q2954" s="11" t="s">
        <v>8315</v>
      </c>
      <c r="R2954" s="11" t="s">
        <v>8355</v>
      </c>
      <c r="S2954" s="15">
        <f t="shared" si="231"/>
        <v>42628.690266203703</v>
      </c>
      <c r="T2954" s="15">
        <f t="shared" si="232"/>
        <v>42660.166666666672</v>
      </c>
      <c r="U2954">
        <f t="shared" si="233"/>
        <v>31.476400462968741</v>
      </c>
      <c r="V2954">
        <f t="shared" si="234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 s="10">
        <f t="shared" si="230"/>
        <v>201.67</v>
      </c>
      <c r="Q2955" s="11" t="s">
        <v>8315</v>
      </c>
      <c r="R2955" s="11" t="s">
        <v>8355</v>
      </c>
      <c r="S2955" s="15">
        <f t="shared" si="231"/>
        <v>42255.791909722218</v>
      </c>
      <c r="T2955" s="15">
        <f t="shared" si="232"/>
        <v>42285.791909722218</v>
      </c>
      <c r="U2955">
        <f t="shared" si="233"/>
        <v>30</v>
      </c>
      <c r="V2955">
        <f t="shared" si="234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 s="10">
        <f t="shared" si="230"/>
        <v>0</v>
      </c>
      <c r="Q2956" s="11" t="s">
        <v>8315</v>
      </c>
      <c r="R2956" s="11" t="s">
        <v>8355</v>
      </c>
      <c r="S2956" s="15">
        <f t="shared" si="231"/>
        <v>42790.583368055552</v>
      </c>
      <c r="T2956" s="15">
        <f t="shared" si="232"/>
        <v>42810.541701388895</v>
      </c>
      <c r="U2956">
        <f t="shared" si="233"/>
        <v>19.958333333343035</v>
      </c>
      <c r="V2956">
        <f t="shared" si="234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 s="10">
        <f t="shared" si="230"/>
        <v>65</v>
      </c>
      <c r="Q2957" s="11" t="s">
        <v>8315</v>
      </c>
      <c r="R2957" s="11" t="s">
        <v>8355</v>
      </c>
      <c r="S2957" s="15">
        <f t="shared" si="231"/>
        <v>42141.741307870368</v>
      </c>
      <c r="T2957" s="15">
        <f t="shared" si="232"/>
        <v>42171.741307870368</v>
      </c>
      <c r="U2957">
        <f t="shared" si="233"/>
        <v>30</v>
      </c>
      <c r="V2957">
        <f t="shared" si="234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 s="10">
        <f t="shared" si="230"/>
        <v>66.099999999999994</v>
      </c>
      <c r="Q2958" s="11" t="s">
        <v>8315</v>
      </c>
      <c r="R2958" s="11" t="s">
        <v>8355</v>
      </c>
      <c r="S2958" s="15">
        <f t="shared" si="231"/>
        <v>42464.958912037036</v>
      </c>
      <c r="T2958" s="15">
        <f t="shared" si="232"/>
        <v>42494.958912037036</v>
      </c>
      <c r="U2958">
        <f t="shared" si="233"/>
        <v>30</v>
      </c>
      <c r="V2958">
        <f t="shared" si="234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 s="10">
        <f t="shared" si="230"/>
        <v>93.33</v>
      </c>
      <c r="Q2959" s="11" t="s">
        <v>8315</v>
      </c>
      <c r="R2959" s="11" t="s">
        <v>8355</v>
      </c>
      <c r="S2959" s="15">
        <f t="shared" si="231"/>
        <v>42031.011249999996</v>
      </c>
      <c r="T2959" s="15">
        <f t="shared" si="232"/>
        <v>42090.969583333332</v>
      </c>
      <c r="U2959">
        <f t="shared" si="233"/>
        <v>59.958333333335759</v>
      </c>
      <c r="V2959">
        <f t="shared" si="234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 s="10">
        <f t="shared" si="230"/>
        <v>0</v>
      </c>
      <c r="Q2960" s="11" t="s">
        <v>8315</v>
      </c>
      <c r="R2960" s="11" t="s">
        <v>8355</v>
      </c>
      <c r="S2960" s="15">
        <f t="shared" si="231"/>
        <v>42438.779131944444</v>
      </c>
      <c r="T2960" s="15">
        <f t="shared" si="232"/>
        <v>42498.73746527778</v>
      </c>
      <c r="U2960">
        <f t="shared" si="233"/>
        <v>59.958333333335759</v>
      </c>
      <c r="V2960">
        <f t="shared" si="234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 s="10">
        <f t="shared" si="230"/>
        <v>0</v>
      </c>
      <c r="Q2961" s="11" t="s">
        <v>8315</v>
      </c>
      <c r="R2961" s="11" t="s">
        <v>8355</v>
      </c>
      <c r="S2961" s="15">
        <f t="shared" si="231"/>
        <v>42498.008391203708</v>
      </c>
      <c r="T2961" s="15">
        <f t="shared" si="232"/>
        <v>42528.008391203708</v>
      </c>
      <c r="U2961">
        <f t="shared" si="233"/>
        <v>30</v>
      </c>
      <c r="V2961">
        <f t="shared" si="234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 s="10">
        <f t="shared" si="230"/>
        <v>0</v>
      </c>
      <c r="Q2962" s="11" t="s">
        <v>8315</v>
      </c>
      <c r="R2962" s="11" t="s">
        <v>8355</v>
      </c>
      <c r="S2962" s="15">
        <f t="shared" si="231"/>
        <v>41863.757210648146</v>
      </c>
      <c r="T2962" s="15">
        <f t="shared" si="232"/>
        <v>41893.757210648146</v>
      </c>
      <c r="U2962">
        <f t="shared" si="233"/>
        <v>30</v>
      </c>
      <c r="V2962">
        <f t="shared" si="234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 s="10">
        <f t="shared" si="230"/>
        <v>50.75</v>
      </c>
      <c r="Q2963" s="11" t="s">
        <v>8315</v>
      </c>
      <c r="R2963" s="11" t="s">
        <v>8316</v>
      </c>
      <c r="S2963" s="15">
        <f t="shared" si="231"/>
        <v>42061.212488425925</v>
      </c>
      <c r="T2963" s="15">
        <f t="shared" si="232"/>
        <v>42089.166666666672</v>
      </c>
      <c r="U2963">
        <f t="shared" si="233"/>
        <v>27.954178240746842</v>
      </c>
      <c r="V2963">
        <f t="shared" si="234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 s="10">
        <f t="shared" si="230"/>
        <v>60.9</v>
      </c>
      <c r="Q2964" s="11" t="s">
        <v>8315</v>
      </c>
      <c r="R2964" s="11" t="s">
        <v>8316</v>
      </c>
      <c r="S2964" s="15">
        <f t="shared" si="231"/>
        <v>42036.24428240741</v>
      </c>
      <c r="T2964" s="15">
        <f t="shared" si="232"/>
        <v>42064.290972222225</v>
      </c>
      <c r="U2964">
        <f t="shared" si="233"/>
        <v>28.046689814815181</v>
      </c>
      <c r="V2964">
        <f t="shared" si="234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 s="10">
        <f t="shared" si="230"/>
        <v>109.03</v>
      </c>
      <c r="Q2965" s="11" t="s">
        <v>8315</v>
      </c>
      <c r="R2965" s="11" t="s">
        <v>8316</v>
      </c>
      <c r="S2965" s="15">
        <f t="shared" si="231"/>
        <v>42157.470185185186</v>
      </c>
      <c r="T2965" s="15">
        <f t="shared" si="232"/>
        <v>42187.470185185186</v>
      </c>
      <c r="U2965">
        <f t="shared" si="233"/>
        <v>30</v>
      </c>
      <c r="V2965">
        <f t="shared" si="234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 s="10">
        <f t="shared" si="230"/>
        <v>25.69</v>
      </c>
      <c r="Q2966" s="11" t="s">
        <v>8315</v>
      </c>
      <c r="R2966" s="11" t="s">
        <v>8316</v>
      </c>
      <c r="S2966" s="15">
        <f t="shared" si="231"/>
        <v>41827.909942129627</v>
      </c>
      <c r="T2966" s="15">
        <f t="shared" si="232"/>
        <v>41857.897222222222</v>
      </c>
      <c r="U2966">
        <f t="shared" si="233"/>
        <v>29.987280092595029</v>
      </c>
      <c r="V2966">
        <f t="shared" si="234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 s="10">
        <f t="shared" si="230"/>
        <v>41.92</v>
      </c>
      <c r="Q2967" s="11" t="s">
        <v>8315</v>
      </c>
      <c r="R2967" s="11" t="s">
        <v>8316</v>
      </c>
      <c r="S2967" s="15">
        <f t="shared" si="231"/>
        <v>42162.729548611111</v>
      </c>
      <c r="T2967" s="15">
        <f t="shared" si="232"/>
        <v>42192.729548611111</v>
      </c>
      <c r="U2967">
        <f t="shared" si="233"/>
        <v>30</v>
      </c>
      <c r="V2967">
        <f t="shared" si="234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 s="10">
        <f t="shared" si="230"/>
        <v>88.77</v>
      </c>
      <c r="Q2968" s="11" t="s">
        <v>8315</v>
      </c>
      <c r="R2968" s="11" t="s">
        <v>8316</v>
      </c>
      <c r="S2968" s="15">
        <f t="shared" si="231"/>
        <v>42233.738564814819</v>
      </c>
      <c r="T2968" s="15">
        <f t="shared" si="232"/>
        <v>42263.738564814819</v>
      </c>
      <c r="U2968">
        <f t="shared" si="233"/>
        <v>30</v>
      </c>
      <c r="V2968">
        <f t="shared" si="234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 s="10">
        <f t="shared" si="230"/>
        <v>80.23</v>
      </c>
      <c r="Q2969" s="11" t="s">
        <v>8315</v>
      </c>
      <c r="R2969" s="11" t="s">
        <v>8316</v>
      </c>
      <c r="S2969" s="15">
        <f t="shared" si="231"/>
        <v>42042.197824074072</v>
      </c>
      <c r="T2969" s="15">
        <f t="shared" si="232"/>
        <v>42072.156157407408</v>
      </c>
      <c r="U2969">
        <f t="shared" si="233"/>
        <v>29.958333333335759</v>
      </c>
      <c r="V2969">
        <f t="shared" si="234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 s="10">
        <f t="shared" si="230"/>
        <v>78.94</v>
      </c>
      <c r="Q2970" s="11" t="s">
        <v>8315</v>
      </c>
      <c r="R2970" s="11" t="s">
        <v>8316</v>
      </c>
      <c r="S2970" s="15">
        <f t="shared" si="231"/>
        <v>42585.523842592593</v>
      </c>
      <c r="T2970" s="15">
        <f t="shared" si="232"/>
        <v>42599.165972222225</v>
      </c>
      <c r="U2970">
        <f t="shared" si="233"/>
        <v>13.642129629632109</v>
      </c>
      <c r="V2970">
        <f t="shared" si="234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 s="10">
        <f t="shared" si="230"/>
        <v>95.59</v>
      </c>
      <c r="Q2971" s="11" t="s">
        <v>8315</v>
      </c>
      <c r="R2971" s="11" t="s">
        <v>8316</v>
      </c>
      <c r="S2971" s="15">
        <f t="shared" si="231"/>
        <v>42097.786493055552</v>
      </c>
      <c r="T2971" s="15">
        <f t="shared" si="232"/>
        <v>42127.952083333337</v>
      </c>
      <c r="U2971">
        <f t="shared" si="233"/>
        <v>30.165590277785668</v>
      </c>
      <c r="V2971">
        <f t="shared" si="234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 s="10">
        <f t="shared" si="230"/>
        <v>69.89</v>
      </c>
      <c r="Q2972" s="11" t="s">
        <v>8315</v>
      </c>
      <c r="R2972" s="11" t="s">
        <v>8316</v>
      </c>
      <c r="S2972" s="15">
        <f t="shared" si="231"/>
        <v>41808.669571759259</v>
      </c>
      <c r="T2972" s="15">
        <f t="shared" si="232"/>
        <v>41838.669571759259</v>
      </c>
      <c r="U2972">
        <f t="shared" si="233"/>
        <v>30</v>
      </c>
      <c r="V2972">
        <f t="shared" si="234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 s="10">
        <f t="shared" si="230"/>
        <v>74.53</v>
      </c>
      <c r="Q2973" s="11" t="s">
        <v>8315</v>
      </c>
      <c r="R2973" s="11" t="s">
        <v>8316</v>
      </c>
      <c r="S2973" s="15">
        <f t="shared" si="231"/>
        <v>41852.658310185187</v>
      </c>
      <c r="T2973" s="15">
        <f t="shared" si="232"/>
        <v>41882.658310185187</v>
      </c>
      <c r="U2973">
        <f t="shared" si="233"/>
        <v>30</v>
      </c>
      <c r="V2973">
        <f t="shared" si="234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 s="10">
        <f t="shared" si="230"/>
        <v>123.94</v>
      </c>
      <c r="Q2974" s="11" t="s">
        <v>8315</v>
      </c>
      <c r="R2974" s="11" t="s">
        <v>8316</v>
      </c>
      <c r="S2974" s="15">
        <f t="shared" si="231"/>
        <v>42694.110185185185</v>
      </c>
      <c r="T2974" s="15">
        <f t="shared" si="232"/>
        <v>42709.041666666672</v>
      </c>
      <c r="U2974">
        <f t="shared" si="233"/>
        <v>14.931481481486117</v>
      </c>
      <c r="V2974">
        <f t="shared" si="234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 s="10">
        <f t="shared" si="230"/>
        <v>264.85000000000002</v>
      </c>
      <c r="Q2975" s="11" t="s">
        <v>8315</v>
      </c>
      <c r="R2975" s="11" t="s">
        <v>8316</v>
      </c>
      <c r="S2975" s="15">
        <f t="shared" si="231"/>
        <v>42341.818379629629</v>
      </c>
      <c r="T2975" s="15">
        <f t="shared" si="232"/>
        <v>42370.166666666672</v>
      </c>
      <c r="U2975">
        <f t="shared" si="233"/>
        <v>28.34828703704261</v>
      </c>
      <c r="V2975">
        <f t="shared" si="234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 s="10">
        <f t="shared" si="230"/>
        <v>58.62</v>
      </c>
      <c r="Q2976" s="11" t="s">
        <v>8315</v>
      </c>
      <c r="R2976" s="11" t="s">
        <v>8316</v>
      </c>
      <c r="S2976" s="15">
        <f t="shared" si="231"/>
        <v>41880.061006944445</v>
      </c>
      <c r="T2976" s="15">
        <f t="shared" si="232"/>
        <v>41908.065972222219</v>
      </c>
      <c r="U2976">
        <f t="shared" si="233"/>
        <v>28.004965277774318</v>
      </c>
      <c r="V2976">
        <f t="shared" si="234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 s="10">
        <f t="shared" si="230"/>
        <v>70.88</v>
      </c>
      <c r="Q2977" s="11" t="s">
        <v>8315</v>
      </c>
      <c r="R2977" s="11" t="s">
        <v>8316</v>
      </c>
      <c r="S2977" s="15">
        <f t="shared" si="231"/>
        <v>41941.683865740742</v>
      </c>
      <c r="T2977" s="15">
        <f t="shared" si="232"/>
        <v>41970.125</v>
      </c>
      <c r="U2977">
        <f t="shared" si="233"/>
        <v>28.441134259257524</v>
      </c>
      <c r="V2977">
        <f t="shared" si="234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 s="10">
        <f t="shared" si="230"/>
        <v>8.57</v>
      </c>
      <c r="Q2978" s="11" t="s">
        <v>8315</v>
      </c>
      <c r="R2978" s="11" t="s">
        <v>8316</v>
      </c>
      <c r="S2978" s="15">
        <f t="shared" si="231"/>
        <v>42425.730671296296</v>
      </c>
      <c r="T2978" s="15">
        <f t="shared" si="232"/>
        <v>42442.5</v>
      </c>
      <c r="U2978">
        <f t="shared" si="233"/>
        <v>16.76932870370365</v>
      </c>
      <c r="V2978">
        <f t="shared" si="234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 s="10">
        <f t="shared" si="230"/>
        <v>113.57</v>
      </c>
      <c r="Q2979" s="11" t="s">
        <v>8315</v>
      </c>
      <c r="R2979" s="11" t="s">
        <v>8316</v>
      </c>
      <c r="S2979" s="15">
        <f t="shared" si="231"/>
        <v>42026.88118055556</v>
      </c>
      <c r="T2979" s="15">
        <f t="shared" si="232"/>
        <v>42086.093055555553</v>
      </c>
      <c r="U2979">
        <f t="shared" si="233"/>
        <v>59.211874999993597</v>
      </c>
      <c r="V2979">
        <f t="shared" si="234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 s="10">
        <f t="shared" si="230"/>
        <v>60.69</v>
      </c>
      <c r="Q2980" s="11" t="s">
        <v>8315</v>
      </c>
      <c r="R2980" s="11" t="s">
        <v>8316</v>
      </c>
      <c r="S2980" s="15">
        <f t="shared" si="231"/>
        <v>41922.640590277777</v>
      </c>
      <c r="T2980" s="15">
        <f t="shared" si="232"/>
        <v>41932.249305555553</v>
      </c>
      <c r="U2980">
        <f t="shared" si="233"/>
        <v>9.6087152777763549</v>
      </c>
      <c r="V2980">
        <f t="shared" si="234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 s="10">
        <f t="shared" si="230"/>
        <v>110.22</v>
      </c>
      <c r="Q2981" s="11" t="s">
        <v>8315</v>
      </c>
      <c r="R2981" s="11" t="s">
        <v>8316</v>
      </c>
      <c r="S2981" s="15">
        <f t="shared" si="231"/>
        <v>41993.824340277773</v>
      </c>
      <c r="T2981" s="15">
        <f t="shared" si="232"/>
        <v>42010.25</v>
      </c>
      <c r="U2981">
        <f t="shared" si="233"/>
        <v>16.425659722226555</v>
      </c>
      <c r="V2981">
        <f t="shared" si="234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 s="10">
        <f t="shared" si="230"/>
        <v>136.46</v>
      </c>
      <c r="Q2982" s="11" t="s">
        <v>8315</v>
      </c>
      <c r="R2982" s="11" t="s">
        <v>8316</v>
      </c>
      <c r="S2982" s="15">
        <f t="shared" si="231"/>
        <v>42219.915856481486</v>
      </c>
      <c r="T2982" s="15">
        <f t="shared" si="232"/>
        <v>42240.083333333328</v>
      </c>
      <c r="U2982">
        <f t="shared" si="233"/>
        <v>20.167476851842366</v>
      </c>
      <c r="V2982">
        <f t="shared" si="234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 s="10">
        <f t="shared" si="230"/>
        <v>53.16</v>
      </c>
      <c r="Q2983" s="11" t="s">
        <v>8315</v>
      </c>
      <c r="R2983" s="11" t="s">
        <v>8355</v>
      </c>
      <c r="S2983" s="15">
        <f t="shared" si="231"/>
        <v>42225.559675925921</v>
      </c>
      <c r="T2983" s="15">
        <f t="shared" si="232"/>
        <v>42270.559675925921</v>
      </c>
      <c r="U2983">
        <f t="shared" si="233"/>
        <v>45</v>
      </c>
      <c r="V2983">
        <f t="shared" si="234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 s="10">
        <f t="shared" si="230"/>
        <v>86.49</v>
      </c>
      <c r="Q2984" s="11" t="s">
        <v>8315</v>
      </c>
      <c r="R2984" s="11" t="s">
        <v>8355</v>
      </c>
      <c r="S2984" s="15">
        <f t="shared" si="231"/>
        <v>42381.686840277776</v>
      </c>
      <c r="T2984" s="15">
        <f t="shared" si="232"/>
        <v>42411.686840277776</v>
      </c>
      <c r="U2984">
        <f t="shared" si="233"/>
        <v>30</v>
      </c>
      <c r="V2984">
        <f t="shared" si="234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 s="10">
        <f t="shared" si="230"/>
        <v>155.24</v>
      </c>
      <c r="Q2985" s="11" t="s">
        <v>8315</v>
      </c>
      <c r="R2985" s="11" t="s">
        <v>8355</v>
      </c>
      <c r="S2985" s="15">
        <f t="shared" si="231"/>
        <v>41894.632361111115</v>
      </c>
      <c r="T2985" s="15">
        <f t="shared" si="232"/>
        <v>41954.674027777779</v>
      </c>
      <c r="U2985">
        <f t="shared" si="233"/>
        <v>60.041666666664241</v>
      </c>
      <c r="V2985">
        <f t="shared" si="234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 s="10">
        <f t="shared" si="230"/>
        <v>115.08</v>
      </c>
      <c r="Q2986" s="11" t="s">
        <v>8315</v>
      </c>
      <c r="R2986" s="11" t="s">
        <v>8355</v>
      </c>
      <c r="S2986" s="15">
        <f t="shared" si="231"/>
        <v>42576.278715277775</v>
      </c>
      <c r="T2986" s="15">
        <f t="shared" si="232"/>
        <v>42606.278715277775</v>
      </c>
      <c r="U2986">
        <f t="shared" si="233"/>
        <v>30</v>
      </c>
      <c r="V2986">
        <f t="shared" si="234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 s="10">
        <f t="shared" si="230"/>
        <v>109.59</v>
      </c>
      <c r="Q2987" s="11" t="s">
        <v>8315</v>
      </c>
      <c r="R2987" s="11" t="s">
        <v>8355</v>
      </c>
      <c r="S2987" s="15">
        <f t="shared" si="231"/>
        <v>42654.973703703698</v>
      </c>
      <c r="T2987" s="15">
        <f t="shared" si="232"/>
        <v>42674.166666666672</v>
      </c>
      <c r="U2987">
        <f t="shared" si="233"/>
        <v>19.192962962973979</v>
      </c>
      <c r="V2987">
        <f t="shared" si="234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 s="10">
        <f t="shared" si="230"/>
        <v>45.21</v>
      </c>
      <c r="Q2988" s="11" t="s">
        <v>8315</v>
      </c>
      <c r="R2988" s="11" t="s">
        <v>8355</v>
      </c>
      <c r="S2988" s="15">
        <f t="shared" si="231"/>
        <v>42431.500069444446</v>
      </c>
      <c r="T2988" s="15">
        <f t="shared" si="232"/>
        <v>42491.458402777775</v>
      </c>
      <c r="U2988">
        <f t="shared" si="233"/>
        <v>59.958333333328483</v>
      </c>
      <c r="V2988">
        <f t="shared" si="234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 s="10">
        <f t="shared" si="230"/>
        <v>104.15</v>
      </c>
      <c r="Q2989" s="11" t="s">
        <v>8315</v>
      </c>
      <c r="R2989" s="11" t="s">
        <v>8355</v>
      </c>
      <c r="S2989" s="15">
        <f t="shared" si="231"/>
        <v>42627.307303240741</v>
      </c>
      <c r="T2989" s="15">
        <f t="shared" si="232"/>
        <v>42656</v>
      </c>
      <c r="U2989">
        <f t="shared" si="233"/>
        <v>28.692696759258979</v>
      </c>
      <c r="V2989">
        <f t="shared" si="234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 s="10">
        <f t="shared" si="230"/>
        <v>35.71</v>
      </c>
      <c r="Q2990" s="11" t="s">
        <v>8315</v>
      </c>
      <c r="R2990" s="11" t="s">
        <v>8355</v>
      </c>
      <c r="S2990" s="15">
        <f t="shared" si="231"/>
        <v>42511.362048611118</v>
      </c>
      <c r="T2990" s="15">
        <f t="shared" si="232"/>
        <v>42541.362048611118</v>
      </c>
      <c r="U2990">
        <f t="shared" si="233"/>
        <v>30</v>
      </c>
      <c r="V2990">
        <f t="shared" si="234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 s="10">
        <f t="shared" si="230"/>
        <v>97</v>
      </c>
      <c r="Q2991" s="11" t="s">
        <v>8315</v>
      </c>
      <c r="R2991" s="11" t="s">
        <v>8355</v>
      </c>
      <c r="S2991" s="15">
        <f t="shared" si="231"/>
        <v>42337.02039351852</v>
      </c>
      <c r="T2991" s="15">
        <f t="shared" si="232"/>
        <v>42359.207638888889</v>
      </c>
      <c r="U2991">
        <f t="shared" si="233"/>
        <v>22.187245370369055</v>
      </c>
      <c r="V2991">
        <f t="shared" si="234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 s="10">
        <f t="shared" si="230"/>
        <v>370.37</v>
      </c>
      <c r="Q2992" s="11" t="s">
        <v>8315</v>
      </c>
      <c r="R2992" s="11" t="s">
        <v>8355</v>
      </c>
      <c r="S2992" s="15">
        <f t="shared" si="231"/>
        <v>42341.57430555555</v>
      </c>
      <c r="T2992" s="15">
        <f t="shared" si="232"/>
        <v>42376.57430555555</v>
      </c>
      <c r="U2992">
        <f t="shared" si="233"/>
        <v>35</v>
      </c>
      <c r="V2992">
        <f t="shared" si="234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 s="10">
        <f t="shared" si="230"/>
        <v>94.41</v>
      </c>
      <c r="Q2993" s="11" t="s">
        <v>8315</v>
      </c>
      <c r="R2993" s="11" t="s">
        <v>8355</v>
      </c>
      <c r="S2993" s="15">
        <f t="shared" si="231"/>
        <v>42740.837152777778</v>
      </c>
      <c r="T2993" s="15">
        <f t="shared" si="232"/>
        <v>42762.837152777778</v>
      </c>
      <c r="U2993">
        <f t="shared" si="233"/>
        <v>22</v>
      </c>
      <c r="V2993">
        <f t="shared" si="234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 s="10">
        <f t="shared" si="230"/>
        <v>48.98</v>
      </c>
      <c r="Q2994" s="11" t="s">
        <v>8315</v>
      </c>
      <c r="R2994" s="11" t="s">
        <v>8355</v>
      </c>
      <c r="S2994" s="15">
        <f t="shared" si="231"/>
        <v>42622.767476851848</v>
      </c>
      <c r="T2994" s="15">
        <f t="shared" si="232"/>
        <v>42652.767476851848</v>
      </c>
      <c r="U2994">
        <f t="shared" si="233"/>
        <v>30</v>
      </c>
      <c r="V2994">
        <f t="shared" si="234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 s="10">
        <f t="shared" si="230"/>
        <v>45.59</v>
      </c>
      <c r="Q2995" s="11" t="s">
        <v>8315</v>
      </c>
      <c r="R2995" s="11" t="s">
        <v>8355</v>
      </c>
      <c r="S2995" s="15">
        <f t="shared" si="231"/>
        <v>42390.838738425926</v>
      </c>
      <c r="T2995" s="15">
        <f t="shared" si="232"/>
        <v>42420.838738425926</v>
      </c>
      <c r="U2995">
        <f t="shared" si="233"/>
        <v>30</v>
      </c>
      <c r="V2995">
        <f t="shared" si="234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 s="10">
        <f t="shared" si="230"/>
        <v>23.28</v>
      </c>
      <c r="Q2996" s="11" t="s">
        <v>8315</v>
      </c>
      <c r="R2996" s="11" t="s">
        <v>8355</v>
      </c>
      <c r="S2996" s="15">
        <f t="shared" si="231"/>
        <v>41885.478842592594</v>
      </c>
      <c r="T2996" s="15">
        <f t="shared" si="232"/>
        <v>41915.478842592594</v>
      </c>
      <c r="U2996">
        <f t="shared" si="233"/>
        <v>30</v>
      </c>
      <c r="V2996">
        <f t="shared" si="234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 s="10">
        <f t="shared" si="230"/>
        <v>63.23</v>
      </c>
      <c r="Q2997" s="11" t="s">
        <v>8315</v>
      </c>
      <c r="R2997" s="11" t="s">
        <v>8355</v>
      </c>
      <c r="S2997" s="15">
        <f t="shared" si="231"/>
        <v>42724.665173611109</v>
      </c>
      <c r="T2997" s="15">
        <f t="shared" si="232"/>
        <v>42754.665173611109</v>
      </c>
      <c r="U2997">
        <f t="shared" si="233"/>
        <v>30</v>
      </c>
      <c r="V2997">
        <f t="shared" si="234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 s="10">
        <f t="shared" si="230"/>
        <v>153.52000000000001</v>
      </c>
      <c r="Q2998" s="11" t="s">
        <v>8315</v>
      </c>
      <c r="R2998" s="11" t="s">
        <v>8355</v>
      </c>
      <c r="S2998" s="15">
        <f t="shared" si="231"/>
        <v>42090.912500000006</v>
      </c>
      <c r="T2998" s="15">
        <f t="shared" si="232"/>
        <v>42150.912500000006</v>
      </c>
      <c r="U2998">
        <f t="shared" si="233"/>
        <v>60</v>
      </c>
      <c r="V2998">
        <f t="shared" si="234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 s="10">
        <f t="shared" si="230"/>
        <v>90.2</v>
      </c>
      <c r="Q2999" s="11" t="s">
        <v>8315</v>
      </c>
      <c r="R2999" s="11" t="s">
        <v>8355</v>
      </c>
      <c r="S2999" s="15">
        <f t="shared" si="231"/>
        <v>42775.733715277776</v>
      </c>
      <c r="T2999" s="15">
        <f t="shared" si="232"/>
        <v>42793.207638888889</v>
      </c>
      <c r="U2999">
        <f t="shared" si="233"/>
        <v>17.473923611112696</v>
      </c>
      <c r="V2999">
        <f t="shared" si="234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 s="10">
        <f t="shared" si="230"/>
        <v>118.97</v>
      </c>
      <c r="Q3000" s="11" t="s">
        <v>8315</v>
      </c>
      <c r="R3000" s="11" t="s">
        <v>8355</v>
      </c>
      <c r="S3000" s="15">
        <f t="shared" si="231"/>
        <v>41778.193622685183</v>
      </c>
      <c r="T3000" s="15">
        <f t="shared" si="232"/>
        <v>41806.184027777781</v>
      </c>
      <c r="U3000">
        <f t="shared" si="233"/>
        <v>27.990405092597939</v>
      </c>
      <c r="V3000">
        <f t="shared" si="234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 s="10">
        <f t="shared" si="230"/>
        <v>80.25</v>
      </c>
      <c r="Q3001" s="11" t="s">
        <v>8315</v>
      </c>
      <c r="R3001" s="11" t="s">
        <v>8355</v>
      </c>
      <c r="S3001" s="15">
        <f t="shared" si="231"/>
        <v>42780.740277777775</v>
      </c>
      <c r="T3001" s="15">
        <f t="shared" si="232"/>
        <v>42795.083333333328</v>
      </c>
      <c r="U3001">
        <f t="shared" si="233"/>
        <v>14.343055555553292</v>
      </c>
      <c r="V3001">
        <f t="shared" si="234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 s="10">
        <f t="shared" si="230"/>
        <v>62.5</v>
      </c>
      <c r="Q3002" s="11" t="s">
        <v>8315</v>
      </c>
      <c r="R3002" s="11" t="s">
        <v>8355</v>
      </c>
      <c r="S3002" s="15">
        <f t="shared" si="231"/>
        <v>42752.827199074076</v>
      </c>
      <c r="T3002" s="15">
        <f t="shared" si="232"/>
        <v>42766.75</v>
      </c>
      <c r="U3002">
        <f t="shared" si="233"/>
        <v>13.922800925924093</v>
      </c>
      <c r="V3002">
        <f t="shared" si="234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 s="10">
        <f t="shared" si="230"/>
        <v>131.38</v>
      </c>
      <c r="Q3003" s="11" t="s">
        <v>8315</v>
      </c>
      <c r="R3003" s="11" t="s">
        <v>8355</v>
      </c>
      <c r="S3003" s="15">
        <f t="shared" si="231"/>
        <v>42534.895625000005</v>
      </c>
      <c r="T3003" s="15">
        <f t="shared" si="232"/>
        <v>42564.895625000005</v>
      </c>
      <c r="U3003">
        <f t="shared" si="233"/>
        <v>30</v>
      </c>
      <c r="V3003">
        <f t="shared" si="234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 s="10">
        <f t="shared" si="230"/>
        <v>73.03</v>
      </c>
      <c r="Q3004" s="11" t="s">
        <v>8315</v>
      </c>
      <c r="R3004" s="11" t="s">
        <v>8355</v>
      </c>
      <c r="S3004" s="15">
        <f t="shared" si="231"/>
        <v>41239.83625</v>
      </c>
      <c r="T3004" s="15">
        <f t="shared" si="232"/>
        <v>41269.83625</v>
      </c>
      <c r="U3004">
        <f t="shared" si="233"/>
        <v>30</v>
      </c>
      <c r="V3004">
        <f t="shared" si="234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 s="10">
        <f t="shared" si="230"/>
        <v>178.53</v>
      </c>
      <c r="Q3005" s="11" t="s">
        <v>8315</v>
      </c>
      <c r="R3005" s="11" t="s">
        <v>8355</v>
      </c>
      <c r="S3005" s="15">
        <f t="shared" si="231"/>
        <v>42398.849259259259</v>
      </c>
      <c r="T3005" s="15">
        <f t="shared" si="232"/>
        <v>42430.249305555553</v>
      </c>
      <c r="U3005">
        <f t="shared" si="233"/>
        <v>31.400046296294022</v>
      </c>
      <c r="V3005">
        <f t="shared" si="234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 s="10">
        <f t="shared" si="230"/>
        <v>162.91</v>
      </c>
      <c r="Q3006" s="11" t="s">
        <v>8315</v>
      </c>
      <c r="R3006" s="11" t="s">
        <v>8355</v>
      </c>
      <c r="S3006" s="15">
        <f t="shared" si="231"/>
        <v>41928.881064814814</v>
      </c>
      <c r="T3006" s="15">
        <f t="shared" si="232"/>
        <v>41958.922731481478</v>
      </c>
      <c r="U3006">
        <f t="shared" si="233"/>
        <v>30.041666666664241</v>
      </c>
      <c r="V3006">
        <f t="shared" si="234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 s="10">
        <f t="shared" si="230"/>
        <v>108.24</v>
      </c>
      <c r="Q3007" s="11" t="s">
        <v>8315</v>
      </c>
      <c r="R3007" s="11" t="s">
        <v>8355</v>
      </c>
      <c r="S3007" s="15">
        <f t="shared" si="231"/>
        <v>41888.674826388888</v>
      </c>
      <c r="T3007" s="15">
        <f t="shared" si="232"/>
        <v>41918.674826388888</v>
      </c>
      <c r="U3007">
        <f t="shared" si="233"/>
        <v>30</v>
      </c>
      <c r="V3007">
        <f t="shared" si="234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 s="10">
        <f t="shared" si="230"/>
        <v>88.87</v>
      </c>
      <c r="Q3008" s="11" t="s">
        <v>8315</v>
      </c>
      <c r="R3008" s="11" t="s">
        <v>8355</v>
      </c>
      <c r="S3008" s="15">
        <f t="shared" si="231"/>
        <v>41957.756840277783</v>
      </c>
      <c r="T3008" s="15">
        <f t="shared" si="232"/>
        <v>41987.756840277783</v>
      </c>
      <c r="U3008">
        <f t="shared" si="233"/>
        <v>30</v>
      </c>
      <c r="V3008">
        <f t="shared" si="234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 s="10">
        <f t="shared" si="230"/>
        <v>54</v>
      </c>
      <c r="Q3009" s="11" t="s">
        <v>8315</v>
      </c>
      <c r="R3009" s="11" t="s">
        <v>8355</v>
      </c>
      <c r="S3009" s="15">
        <f t="shared" si="231"/>
        <v>42098.216238425928</v>
      </c>
      <c r="T3009" s="15">
        <f t="shared" si="232"/>
        <v>42119.216238425928</v>
      </c>
      <c r="U3009">
        <f t="shared" si="233"/>
        <v>21</v>
      </c>
      <c r="V3009">
        <f t="shared" si="234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 s="10">
        <f t="shared" si="230"/>
        <v>116.73</v>
      </c>
      <c r="Q3010" s="11" t="s">
        <v>8315</v>
      </c>
      <c r="R3010" s="11" t="s">
        <v>8355</v>
      </c>
      <c r="S3010" s="15">
        <f t="shared" si="231"/>
        <v>42360.212025462963</v>
      </c>
      <c r="T3010" s="15">
        <f t="shared" si="232"/>
        <v>42390.212025462963</v>
      </c>
      <c r="U3010">
        <f t="shared" si="233"/>
        <v>30</v>
      </c>
      <c r="V3010">
        <f t="shared" si="234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 s="10">
        <f t="shared" ref="P3011:P3074" si="235">IFERROR(ROUND(E3011/L3011,2),0)</f>
        <v>233.9</v>
      </c>
      <c r="Q3011" s="11" t="s">
        <v>8315</v>
      </c>
      <c r="R3011" s="11" t="s">
        <v>8355</v>
      </c>
      <c r="S3011" s="15">
        <f t="shared" ref="S3011:S3074" si="236">(((J3011/60)/60)/24)+DATE(1970,1,1)</f>
        <v>41939.569907407407</v>
      </c>
      <c r="T3011" s="15">
        <f t="shared" ref="T3011:T3074" si="237">(((I3011/60)/60)/24)+DATE(1970,1,1)</f>
        <v>41969.611574074079</v>
      </c>
      <c r="U3011">
        <f t="shared" ref="U3011:U3074" si="238">T3011-S3011</f>
        <v>30.041666666671517</v>
      </c>
      <c r="V3011">
        <f t="shared" ref="V3011:V3074" si="239">YEAR((((J3011/60)/60)/24)+DATE(1970,1,1))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 s="10">
        <f t="shared" si="235"/>
        <v>158</v>
      </c>
      <c r="Q3012" s="11" t="s">
        <v>8315</v>
      </c>
      <c r="R3012" s="11" t="s">
        <v>8355</v>
      </c>
      <c r="S3012" s="15">
        <f t="shared" si="236"/>
        <v>41996.832395833335</v>
      </c>
      <c r="T3012" s="15">
        <f t="shared" si="237"/>
        <v>42056.832395833335</v>
      </c>
      <c r="U3012">
        <f t="shared" si="238"/>
        <v>60</v>
      </c>
      <c r="V3012">
        <f t="shared" si="239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 s="10">
        <f t="shared" si="235"/>
        <v>14.84</v>
      </c>
      <c r="Q3013" s="11" t="s">
        <v>8315</v>
      </c>
      <c r="R3013" s="11" t="s">
        <v>8355</v>
      </c>
      <c r="S3013" s="15">
        <f t="shared" si="236"/>
        <v>42334.468935185185</v>
      </c>
      <c r="T3013" s="15">
        <f t="shared" si="237"/>
        <v>42361.957638888889</v>
      </c>
      <c r="U3013">
        <f t="shared" si="238"/>
        <v>27.488703703704232</v>
      </c>
      <c r="V3013">
        <f t="shared" si="239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 s="10">
        <f t="shared" si="235"/>
        <v>85.18</v>
      </c>
      <c r="Q3014" s="11" t="s">
        <v>8315</v>
      </c>
      <c r="R3014" s="11" t="s">
        <v>8355</v>
      </c>
      <c r="S3014" s="15">
        <f t="shared" si="236"/>
        <v>42024.702893518523</v>
      </c>
      <c r="T3014" s="15">
        <f t="shared" si="237"/>
        <v>42045.702893518523</v>
      </c>
      <c r="U3014">
        <f t="shared" si="238"/>
        <v>21</v>
      </c>
      <c r="V3014">
        <f t="shared" si="239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 s="10">
        <f t="shared" si="235"/>
        <v>146.69</v>
      </c>
      <c r="Q3015" s="11" t="s">
        <v>8315</v>
      </c>
      <c r="R3015" s="11" t="s">
        <v>8355</v>
      </c>
      <c r="S3015" s="15">
        <f t="shared" si="236"/>
        <v>42146.836215277777</v>
      </c>
      <c r="T3015" s="15">
        <f t="shared" si="237"/>
        <v>42176.836215277777</v>
      </c>
      <c r="U3015">
        <f t="shared" si="238"/>
        <v>30</v>
      </c>
      <c r="V3015">
        <f t="shared" si="239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 s="10">
        <f t="shared" si="235"/>
        <v>50.76</v>
      </c>
      <c r="Q3016" s="11" t="s">
        <v>8315</v>
      </c>
      <c r="R3016" s="11" t="s">
        <v>8355</v>
      </c>
      <c r="S3016" s="15">
        <f t="shared" si="236"/>
        <v>41920.123611111114</v>
      </c>
      <c r="T3016" s="15">
        <f t="shared" si="237"/>
        <v>41948.208333333336</v>
      </c>
      <c r="U3016">
        <f t="shared" si="238"/>
        <v>28.084722222221899</v>
      </c>
      <c r="V3016">
        <f t="shared" si="239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 s="10">
        <f t="shared" si="235"/>
        <v>87.7</v>
      </c>
      <c r="Q3017" s="11" t="s">
        <v>8315</v>
      </c>
      <c r="R3017" s="11" t="s">
        <v>8355</v>
      </c>
      <c r="S3017" s="15">
        <f t="shared" si="236"/>
        <v>41785.72729166667</v>
      </c>
      <c r="T3017" s="15">
        <f t="shared" si="237"/>
        <v>41801.166666666664</v>
      </c>
      <c r="U3017">
        <f t="shared" si="238"/>
        <v>15.43937499999447</v>
      </c>
      <c r="V3017">
        <f t="shared" si="239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 s="10">
        <f t="shared" si="235"/>
        <v>242.28</v>
      </c>
      <c r="Q3018" s="11" t="s">
        <v>8315</v>
      </c>
      <c r="R3018" s="11" t="s">
        <v>8355</v>
      </c>
      <c r="S3018" s="15">
        <f t="shared" si="236"/>
        <v>41778.548055555555</v>
      </c>
      <c r="T3018" s="15">
        <f t="shared" si="237"/>
        <v>41838.548055555555</v>
      </c>
      <c r="U3018">
        <f t="shared" si="238"/>
        <v>60</v>
      </c>
      <c r="V3018">
        <f t="shared" si="239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 s="10">
        <f t="shared" si="235"/>
        <v>146.44999999999999</v>
      </c>
      <c r="Q3019" s="11" t="s">
        <v>8315</v>
      </c>
      <c r="R3019" s="11" t="s">
        <v>8355</v>
      </c>
      <c r="S3019" s="15">
        <f t="shared" si="236"/>
        <v>41841.850034722222</v>
      </c>
      <c r="T3019" s="15">
        <f t="shared" si="237"/>
        <v>41871.850034722222</v>
      </c>
      <c r="U3019">
        <f t="shared" si="238"/>
        <v>30</v>
      </c>
      <c r="V3019">
        <f t="shared" si="239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 s="10">
        <f t="shared" si="235"/>
        <v>103.17</v>
      </c>
      <c r="Q3020" s="11" t="s">
        <v>8315</v>
      </c>
      <c r="R3020" s="11" t="s">
        <v>8355</v>
      </c>
      <c r="S3020" s="15">
        <f t="shared" si="236"/>
        <v>42163.29833333334</v>
      </c>
      <c r="T3020" s="15">
        <f t="shared" si="237"/>
        <v>42205.916666666672</v>
      </c>
      <c r="U3020">
        <f t="shared" si="238"/>
        <v>42.618333333331975</v>
      </c>
      <c r="V3020">
        <f t="shared" si="239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 s="10">
        <f t="shared" si="235"/>
        <v>80.459999999999994</v>
      </c>
      <c r="Q3021" s="11" t="s">
        <v>8315</v>
      </c>
      <c r="R3021" s="11" t="s">
        <v>8355</v>
      </c>
      <c r="S3021" s="15">
        <f t="shared" si="236"/>
        <v>41758.833564814813</v>
      </c>
      <c r="T3021" s="15">
        <f t="shared" si="237"/>
        <v>41786.125</v>
      </c>
      <c r="U3021">
        <f t="shared" si="238"/>
        <v>27.291435185186856</v>
      </c>
      <c r="V3021">
        <f t="shared" si="239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 s="10">
        <f t="shared" si="235"/>
        <v>234.67</v>
      </c>
      <c r="Q3022" s="11" t="s">
        <v>8315</v>
      </c>
      <c r="R3022" s="11" t="s">
        <v>8355</v>
      </c>
      <c r="S3022" s="15">
        <f t="shared" si="236"/>
        <v>42170.846446759257</v>
      </c>
      <c r="T3022" s="15">
        <f t="shared" si="237"/>
        <v>42230.846446759257</v>
      </c>
      <c r="U3022">
        <f t="shared" si="238"/>
        <v>60</v>
      </c>
      <c r="V3022">
        <f t="shared" si="239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 s="10">
        <f t="shared" si="235"/>
        <v>50.69</v>
      </c>
      <c r="Q3023" s="11" t="s">
        <v>8315</v>
      </c>
      <c r="R3023" s="11" t="s">
        <v>8355</v>
      </c>
      <c r="S3023" s="15">
        <f t="shared" si="236"/>
        <v>42660.618854166663</v>
      </c>
      <c r="T3023" s="15">
        <f t="shared" si="237"/>
        <v>42696.249305555553</v>
      </c>
      <c r="U3023">
        <f t="shared" si="238"/>
        <v>35.630451388889924</v>
      </c>
      <c r="V3023">
        <f t="shared" si="239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 s="10">
        <f t="shared" si="235"/>
        <v>162.71</v>
      </c>
      <c r="Q3024" s="11" t="s">
        <v>8315</v>
      </c>
      <c r="R3024" s="11" t="s">
        <v>8355</v>
      </c>
      <c r="S3024" s="15">
        <f t="shared" si="236"/>
        <v>42564.95380787037</v>
      </c>
      <c r="T3024" s="15">
        <f t="shared" si="237"/>
        <v>42609.95380787037</v>
      </c>
      <c r="U3024">
        <f t="shared" si="238"/>
        <v>45</v>
      </c>
      <c r="V3024">
        <f t="shared" si="239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 s="10">
        <f t="shared" si="235"/>
        <v>120.17</v>
      </c>
      <c r="Q3025" s="11" t="s">
        <v>8315</v>
      </c>
      <c r="R3025" s="11" t="s">
        <v>8355</v>
      </c>
      <c r="S3025" s="15">
        <f t="shared" si="236"/>
        <v>42121.675763888896</v>
      </c>
      <c r="T3025" s="15">
        <f t="shared" si="237"/>
        <v>42166.675763888896</v>
      </c>
      <c r="U3025">
        <f t="shared" si="238"/>
        <v>45</v>
      </c>
      <c r="V3025">
        <f t="shared" si="239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 s="10">
        <f t="shared" si="235"/>
        <v>67.7</v>
      </c>
      <c r="Q3026" s="11" t="s">
        <v>8315</v>
      </c>
      <c r="R3026" s="11" t="s">
        <v>8355</v>
      </c>
      <c r="S3026" s="15">
        <f t="shared" si="236"/>
        <v>41158.993923611109</v>
      </c>
      <c r="T3026" s="15">
        <f t="shared" si="237"/>
        <v>41188.993923611109</v>
      </c>
      <c r="U3026">
        <f t="shared" si="238"/>
        <v>30</v>
      </c>
      <c r="V3026">
        <f t="shared" si="239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 s="10">
        <f t="shared" si="235"/>
        <v>52.1</v>
      </c>
      <c r="Q3027" s="11" t="s">
        <v>8315</v>
      </c>
      <c r="R3027" s="11" t="s">
        <v>8355</v>
      </c>
      <c r="S3027" s="15">
        <f t="shared" si="236"/>
        <v>41761.509409722225</v>
      </c>
      <c r="T3027" s="15">
        <f t="shared" si="237"/>
        <v>41789.666666666664</v>
      </c>
      <c r="U3027">
        <f t="shared" si="238"/>
        <v>28.157256944439723</v>
      </c>
      <c r="V3027">
        <f t="shared" si="239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 s="10">
        <f t="shared" si="235"/>
        <v>51.6</v>
      </c>
      <c r="Q3028" s="11" t="s">
        <v>8315</v>
      </c>
      <c r="R3028" s="11" t="s">
        <v>8355</v>
      </c>
      <c r="S3028" s="15">
        <f t="shared" si="236"/>
        <v>42783.459398148145</v>
      </c>
      <c r="T3028" s="15">
        <f t="shared" si="237"/>
        <v>42797.459398148145</v>
      </c>
      <c r="U3028">
        <f t="shared" si="238"/>
        <v>14</v>
      </c>
      <c r="V3028">
        <f t="shared" si="239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 s="10">
        <f t="shared" si="235"/>
        <v>164.3</v>
      </c>
      <c r="Q3029" s="11" t="s">
        <v>8315</v>
      </c>
      <c r="R3029" s="11" t="s">
        <v>8355</v>
      </c>
      <c r="S3029" s="15">
        <f t="shared" si="236"/>
        <v>42053.704293981486</v>
      </c>
      <c r="T3029" s="15">
        <f t="shared" si="237"/>
        <v>42083.662627314814</v>
      </c>
      <c r="U3029">
        <f t="shared" si="238"/>
        <v>29.958333333328483</v>
      </c>
      <c r="V3029">
        <f t="shared" si="239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 s="10">
        <f t="shared" si="235"/>
        <v>84.86</v>
      </c>
      <c r="Q3030" s="11" t="s">
        <v>8315</v>
      </c>
      <c r="R3030" s="11" t="s">
        <v>8355</v>
      </c>
      <c r="S3030" s="15">
        <f t="shared" si="236"/>
        <v>42567.264178240745</v>
      </c>
      <c r="T3030" s="15">
        <f t="shared" si="237"/>
        <v>42597.264178240745</v>
      </c>
      <c r="U3030">
        <f t="shared" si="238"/>
        <v>30</v>
      </c>
      <c r="V3030">
        <f t="shared" si="239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 s="10">
        <f t="shared" si="235"/>
        <v>94.55</v>
      </c>
      <c r="Q3031" s="11" t="s">
        <v>8315</v>
      </c>
      <c r="R3031" s="11" t="s">
        <v>8355</v>
      </c>
      <c r="S3031" s="15">
        <f t="shared" si="236"/>
        <v>41932.708877314813</v>
      </c>
      <c r="T3031" s="15">
        <f t="shared" si="237"/>
        <v>41961.190972222219</v>
      </c>
      <c r="U3031">
        <f t="shared" si="238"/>
        <v>28.482094907405553</v>
      </c>
      <c r="V3031">
        <f t="shared" si="239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 s="10">
        <f t="shared" si="235"/>
        <v>45.54</v>
      </c>
      <c r="Q3032" s="11" t="s">
        <v>8315</v>
      </c>
      <c r="R3032" s="11" t="s">
        <v>8355</v>
      </c>
      <c r="S3032" s="15">
        <f t="shared" si="236"/>
        <v>42233.747349537036</v>
      </c>
      <c r="T3032" s="15">
        <f t="shared" si="237"/>
        <v>42263.747349537036</v>
      </c>
      <c r="U3032">
        <f t="shared" si="238"/>
        <v>30</v>
      </c>
      <c r="V3032">
        <f t="shared" si="239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 s="10">
        <f t="shared" si="235"/>
        <v>51.72</v>
      </c>
      <c r="Q3033" s="11" t="s">
        <v>8315</v>
      </c>
      <c r="R3033" s="11" t="s">
        <v>8355</v>
      </c>
      <c r="S3033" s="15">
        <f t="shared" si="236"/>
        <v>42597.882488425923</v>
      </c>
      <c r="T3033" s="15">
        <f t="shared" si="237"/>
        <v>42657.882488425923</v>
      </c>
      <c r="U3033">
        <f t="shared" si="238"/>
        <v>60</v>
      </c>
      <c r="V3033">
        <f t="shared" si="239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 s="10">
        <f t="shared" si="235"/>
        <v>50.88</v>
      </c>
      <c r="Q3034" s="11" t="s">
        <v>8315</v>
      </c>
      <c r="R3034" s="11" t="s">
        <v>8355</v>
      </c>
      <c r="S3034" s="15">
        <f t="shared" si="236"/>
        <v>42228.044664351852</v>
      </c>
      <c r="T3034" s="15">
        <f t="shared" si="237"/>
        <v>42258.044664351852</v>
      </c>
      <c r="U3034">
        <f t="shared" si="238"/>
        <v>30</v>
      </c>
      <c r="V3034">
        <f t="shared" si="239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 s="10">
        <f t="shared" si="235"/>
        <v>191.13</v>
      </c>
      <c r="Q3035" s="11" t="s">
        <v>8315</v>
      </c>
      <c r="R3035" s="11" t="s">
        <v>8355</v>
      </c>
      <c r="S3035" s="15">
        <f t="shared" si="236"/>
        <v>42570.110243055555</v>
      </c>
      <c r="T3035" s="15">
        <f t="shared" si="237"/>
        <v>42600.110243055555</v>
      </c>
      <c r="U3035">
        <f t="shared" si="238"/>
        <v>30</v>
      </c>
      <c r="V3035">
        <f t="shared" si="239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 s="10">
        <f t="shared" si="235"/>
        <v>89.31</v>
      </c>
      <c r="Q3036" s="11" t="s">
        <v>8315</v>
      </c>
      <c r="R3036" s="11" t="s">
        <v>8355</v>
      </c>
      <c r="S3036" s="15">
        <f t="shared" si="236"/>
        <v>42644.535358796296</v>
      </c>
      <c r="T3036" s="15">
        <f t="shared" si="237"/>
        <v>42675.165972222225</v>
      </c>
      <c r="U3036">
        <f t="shared" si="238"/>
        <v>30.630613425928459</v>
      </c>
      <c r="V3036">
        <f t="shared" si="239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 s="10">
        <f t="shared" si="235"/>
        <v>88.59</v>
      </c>
      <c r="Q3037" s="11" t="s">
        <v>8315</v>
      </c>
      <c r="R3037" s="11" t="s">
        <v>8355</v>
      </c>
      <c r="S3037" s="15">
        <f t="shared" si="236"/>
        <v>41368.560289351852</v>
      </c>
      <c r="T3037" s="15">
        <f t="shared" si="237"/>
        <v>41398.560289351852</v>
      </c>
      <c r="U3037">
        <f t="shared" si="238"/>
        <v>30</v>
      </c>
      <c r="V3037">
        <f t="shared" si="239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 s="10">
        <f t="shared" si="235"/>
        <v>96.3</v>
      </c>
      <c r="Q3038" s="11" t="s">
        <v>8315</v>
      </c>
      <c r="R3038" s="11" t="s">
        <v>8355</v>
      </c>
      <c r="S3038" s="15">
        <f t="shared" si="236"/>
        <v>41466.785231481481</v>
      </c>
      <c r="T3038" s="15">
        <f t="shared" si="237"/>
        <v>41502.499305555553</v>
      </c>
      <c r="U3038">
        <f t="shared" si="238"/>
        <v>35.714074074072414</v>
      </c>
      <c r="V3038">
        <f t="shared" si="239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 s="10">
        <f t="shared" si="235"/>
        <v>33.31</v>
      </c>
      <c r="Q3039" s="11" t="s">
        <v>8315</v>
      </c>
      <c r="R3039" s="11" t="s">
        <v>8355</v>
      </c>
      <c r="S3039" s="15">
        <f t="shared" si="236"/>
        <v>40378.893206018518</v>
      </c>
      <c r="T3039" s="15">
        <f t="shared" si="237"/>
        <v>40453.207638888889</v>
      </c>
      <c r="U3039">
        <f t="shared" si="238"/>
        <v>74.314432870371093</v>
      </c>
      <c r="V3039">
        <f t="shared" si="239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 s="10">
        <f t="shared" si="235"/>
        <v>37.22</v>
      </c>
      <c r="Q3040" s="11" t="s">
        <v>8315</v>
      </c>
      <c r="R3040" s="11" t="s">
        <v>8355</v>
      </c>
      <c r="S3040" s="15">
        <f t="shared" si="236"/>
        <v>42373.252280092594</v>
      </c>
      <c r="T3040" s="15">
        <f t="shared" si="237"/>
        <v>42433.252280092594</v>
      </c>
      <c r="U3040">
        <f t="shared" si="238"/>
        <v>60</v>
      </c>
      <c r="V3040">
        <f t="shared" si="239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 s="10">
        <f t="shared" si="235"/>
        <v>92.13</v>
      </c>
      <c r="Q3041" s="11" t="s">
        <v>8315</v>
      </c>
      <c r="R3041" s="11" t="s">
        <v>8355</v>
      </c>
      <c r="S3041" s="15">
        <f t="shared" si="236"/>
        <v>41610.794421296298</v>
      </c>
      <c r="T3041" s="15">
        <f t="shared" si="237"/>
        <v>41637.332638888889</v>
      </c>
      <c r="U3041">
        <f t="shared" si="238"/>
        <v>26.538217592591536</v>
      </c>
      <c r="V3041">
        <f t="shared" si="239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 s="10">
        <f t="shared" si="235"/>
        <v>76.790000000000006</v>
      </c>
      <c r="Q3042" s="11" t="s">
        <v>8315</v>
      </c>
      <c r="R3042" s="11" t="s">
        <v>8355</v>
      </c>
      <c r="S3042" s="15">
        <f t="shared" si="236"/>
        <v>42177.791909722218</v>
      </c>
      <c r="T3042" s="15">
        <f t="shared" si="237"/>
        <v>42181.958333333328</v>
      </c>
      <c r="U3042">
        <f t="shared" si="238"/>
        <v>4.1664236111100763</v>
      </c>
      <c r="V3042">
        <f t="shared" si="239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 s="10">
        <f t="shared" si="235"/>
        <v>96.53</v>
      </c>
      <c r="Q3043" s="11" t="s">
        <v>8315</v>
      </c>
      <c r="R3043" s="11" t="s">
        <v>8355</v>
      </c>
      <c r="S3043" s="15">
        <f t="shared" si="236"/>
        <v>42359.868611111116</v>
      </c>
      <c r="T3043" s="15">
        <f t="shared" si="237"/>
        <v>42389.868611111116</v>
      </c>
      <c r="U3043">
        <f t="shared" si="238"/>
        <v>30</v>
      </c>
      <c r="V3043">
        <f t="shared" si="239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 s="10">
        <f t="shared" si="235"/>
        <v>51.89</v>
      </c>
      <c r="Q3044" s="11" t="s">
        <v>8315</v>
      </c>
      <c r="R3044" s="11" t="s">
        <v>8355</v>
      </c>
      <c r="S3044" s="15">
        <f t="shared" si="236"/>
        <v>42253.688043981485</v>
      </c>
      <c r="T3044" s="15">
        <f t="shared" si="237"/>
        <v>42283.688043981485</v>
      </c>
      <c r="U3044">
        <f t="shared" si="238"/>
        <v>30</v>
      </c>
      <c r="V3044">
        <f t="shared" si="239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 s="10">
        <f t="shared" si="235"/>
        <v>128.91</v>
      </c>
      <c r="Q3045" s="11" t="s">
        <v>8315</v>
      </c>
      <c r="R3045" s="11" t="s">
        <v>8355</v>
      </c>
      <c r="S3045" s="15">
        <f t="shared" si="236"/>
        <v>42083.070590277777</v>
      </c>
      <c r="T3045" s="15">
        <f t="shared" si="237"/>
        <v>42110.118055555555</v>
      </c>
      <c r="U3045">
        <f t="shared" si="238"/>
        <v>27.047465277777519</v>
      </c>
      <c r="V3045">
        <f t="shared" si="239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 s="10">
        <f t="shared" si="235"/>
        <v>84.11</v>
      </c>
      <c r="Q3046" s="11" t="s">
        <v>8315</v>
      </c>
      <c r="R3046" s="11" t="s">
        <v>8355</v>
      </c>
      <c r="S3046" s="15">
        <f t="shared" si="236"/>
        <v>42387.7268287037</v>
      </c>
      <c r="T3046" s="15">
        <f t="shared" si="237"/>
        <v>42402.7268287037</v>
      </c>
      <c r="U3046">
        <f t="shared" si="238"/>
        <v>15</v>
      </c>
      <c r="V3046">
        <f t="shared" si="239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 s="10">
        <f t="shared" si="235"/>
        <v>82.94</v>
      </c>
      <c r="Q3047" s="11" t="s">
        <v>8315</v>
      </c>
      <c r="R3047" s="11" t="s">
        <v>8355</v>
      </c>
      <c r="S3047" s="15">
        <f t="shared" si="236"/>
        <v>41843.155729166669</v>
      </c>
      <c r="T3047" s="15">
        <f t="shared" si="237"/>
        <v>41873.155729166669</v>
      </c>
      <c r="U3047">
        <f t="shared" si="238"/>
        <v>30</v>
      </c>
      <c r="V3047">
        <f t="shared" si="239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 s="10">
        <f t="shared" si="235"/>
        <v>259.95</v>
      </c>
      <c r="Q3048" s="11" t="s">
        <v>8315</v>
      </c>
      <c r="R3048" s="11" t="s">
        <v>8355</v>
      </c>
      <c r="S3048" s="15">
        <f t="shared" si="236"/>
        <v>41862.803078703706</v>
      </c>
      <c r="T3048" s="15">
        <f t="shared" si="237"/>
        <v>41892.202777777777</v>
      </c>
      <c r="U3048">
        <f t="shared" si="238"/>
        <v>29.399699074070668</v>
      </c>
      <c r="V3048">
        <f t="shared" si="239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 s="10">
        <f t="shared" si="235"/>
        <v>37.25</v>
      </c>
      <c r="Q3049" s="11" t="s">
        <v>8315</v>
      </c>
      <c r="R3049" s="11" t="s">
        <v>8355</v>
      </c>
      <c r="S3049" s="15">
        <f t="shared" si="236"/>
        <v>42443.989050925928</v>
      </c>
      <c r="T3049" s="15">
        <f t="shared" si="237"/>
        <v>42487.552777777775</v>
      </c>
      <c r="U3049">
        <f t="shared" si="238"/>
        <v>43.563726851847605</v>
      </c>
      <c r="V3049">
        <f t="shared" si="239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 s="10">
        <f t="shared" si="235"/>
        <v>177.02</v>
      </c>
      <c r="Q3050" s="11" t="s">
        <v>8315</v>
      </c>
      <c r="R3050" s="11" t="s">
        <v>8355</v>
      </c>
      <c r="S3050" s="15">
        <f t="shared" si="236"/>
        <v>41975.901180555549</v>
      </c>
      <c r="T3050" s="15">
        <f t="shared" si="237"/>
        <v>42004.890277777777</v>
      </c>
      <c r="U3050">
        <f t="shared" si="238"/>
        <v>28.989097222227429</v>
      </c>
      <c r="V3050">
        <f t="shared" si="239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 s="10">
        <f t="shared" si="235"/>
        <v>74.069999999999993</v>
      </c>
      <c r="Q3051" s="11" t="s">
        <v>8315</v>
      </c>
      <c r="R3051" s="11" t="s">
        <v>8355</v>
      </c>
      <c r="S3051" s="15">
        <f t="shared" si="236"/>
        <v>42139.014525462961</v>
      </c>
      <c r="T3051" s="15">
        <f t="shared" si="237"/>
        <v>42169.014525462961</v>
      </c>
      <c r="U3051">
        <f t="shared" si="238"/>
        <v>30</v>
      </c>
      <c r="V3051">
        <f t="shared" si="239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 s="10">
        <f t="shared" si="235"/>
        <v>70.67</v>
      </c>
      <c r="Q3052" s="11" t="s">
        <v>8315</v>
      </c>
      <c r="R3052" s="11" t="s">
        <v>8355</v>
      </c>
      <c r="S3052" s="15">
        <f t="shared" si="236"/>
        <v>42465.16851851852</v>
      </c>
      <c r="T3052" s="15">
        <f t="shared" si="237"/>
        <v>42495.16851851852</v>
      </c>
      <c r="U3052">
        <f t="shared" si="238"/>
        <v>30</v>
      </c>
      <c r="V3052">
        <f t="shared" si="239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 s="10">
        <f t="shared" si="235"/>
        <v>23.63</v>
      </c>
      <c r="Q3053" s="11" t="s">
        <v>8315</v>
      </c>
      <c r="R3053" s="11" t="s">
        <v>8355</v>
      </c>
      <c r="S3053" s="15">
        <f t="shared" si="236"/>
        <v>42744.416030092587</v>
      </c>
      <c r="T3053" s="15">
        <f t="shared" si="237"/>
        <v>42774.416030092587</v>
      </c>
      <c r="U3053">
        <f t="shared" si="238"/>
        <v>30</v>
      </c>
      <c r="V3053">
        <f t="shared" si="239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 s="10">
        <f t="shared" si="235"/>
        <v>37.5</v>
      </c>
      <c r="Q3054" s="11" t="s">
        <v>8315</v>
      </c>
      <c r="R3054" s="11" t="s">
        <v>8355</v>
      </c>
      <c r="S3054" s="15">
        <f t="shared" si="236"/>
        <v>42122.670069444444</v>
      </c>
      <c r="T3054" s="15">
        <f t="shared" si="237"/>
        <v>42152.665972222225</v>
      </c>
      <c r="U3054">
        <f t="shared" si="238"/>
        <v>29.995902777780429</v>
      </c>
      <c r="V3054">
        <f t="shared" si="239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 s="10">
        <f t="shared" si="235"/>
        <v>13.33</v>
      </c>
      <c r="Q3055" s="11" t="s">
        <v>8315</v>
      </c>
      <c r="R3055" s="11" t="s">
        <v>8355</v>
      </c>
      <c r="S3055" s="15">
        <f t="shared" si="236"/>
        <v>41862.761724537035</v>
      </c>
      <c r="T3055" s="15">
        <f t="shared" si="237"/>
        <v>41914.165972222225</v>
      </c>
      <c r="U3055">
        <f t="shared" si="238"/>
        <v>51.404247685190057</v>
      </c>
      <c r="V3055">
        <f t="shared" si="239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 s="10">
        <f t="shared" si="235"/>
        <v>0</v>
      </c>
      <c r="Q3056" s="11" t="s">
        <v>8315</v>
      </c>
      <c r="R3056" s="11" t="s">
        <v>8355</v>
      </c>
      <c r="S3056" s="15">
        <f t="shared" si="236"/>
        <v>42027.832800925928</v>
      </c>
      <c r="T3056" s="15">
        <f t="shared" si="237"/>
        <v>42065.044444444444</v>
      </c>
      <c r="U3056">
        <f t="shared" si="238"/>
        <v>37.211643518516212</v>
      </c>
      <c r="V3056">
        <f t="shared" si="239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 s="10">
        <f t="shared" si="235"/>
        <v>1</v>
      </c>
      <c r="Q3057" s="11" t="s">
        <v>8315</v>
      </c>
      <c r="R3057" s="11" t="s">
        <v>8355</v>
      </c>
      <c r="S3057" s="15">
        <f t="shared" si="236"/>
        <v>41953.95821759259</v>
      </c>
      <c r="T3057" s="15">
        <f t="shared" si="237"/>
        <v>42013.95821759259</v>
      </c>
      <c r="U3057">
        <f t="shared" si="238"/>
        <v>60</v>
      </c>
      <c r="V3057">
        <f t="shared" si="239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 s="10">
        <f t="shared" si="235"/>
        <v>0</v>
      </c>
      <c r="Q3058" s="11" t="s">
        <v>8315</v>
      </c>
      <c r="R3058" s="11" t="s">
        <v>8355</v>
      </c>
      <c r="S3058" s="15">
        <f t="shared" si="236"/>
        <v>41851.636388888888</v>
      </c>
      <c r="T3058" s="15">
        <f t="shared" si="237"/>
        <v>41911.636388888888</v>
      </c>
      <c r="U3058">
        <f t="shared" si="238"/>
        <v>60</v>
      </c>
      <c r="V3058">
        <f t="shared" si="239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 s="10">
        <f t="shared" si="235"/>
        <v>0</v>
      </c>
      <c r="Q3059" s="11" t="s">
        <v>8315</v>
      </c>
      <c r="R3059" s="11" t="s">
        <v>8355</v>
      </c>
      <c r="S3059" s="15">
        <f t="shared" si="236"/>
        <v>42433.650590277779</v>
      </c>
      <c r="T3059" s="15">
        <f t="shared" si="237"/>
        <v>42463.608923611115</v>
      </c>
      <c r="U3059">
        <f t="shared" si="238"/>
        <v>29.958333333335759</v>
      </c>
      <c r="V3059">
        <f t="shared" si="239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 s="10">
        <f t="shared" si="235"/>
        <v>1</v>
      </c>
      <c r="Q3060" s="11" t="s">
        <v>8315</v>
      </c>
      <c r="R3060" s="11" t="s">
        <v>8355</v>
      </c>
      <c r="S3060" s="15">
        <f t="shared" si="236"/>
        <v>42460.374305555553</v>
      </c>
      <c r="T3060" s="15">
        <f t="shared" si="237"/>
        <v>42510.374305555553</v>
      </c>
      <c r="U3060">
        <f t="shared" si="238"/>
        <v>50</v>
      </c>
      <c r="V3060">
        <f t="shared" si="239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 s="10">
        <f t="shared" si="235"/>
        <v>41</v>
      </c>
      <c r="Q3061" s="11" t="s">
        <v>8315</v>
      </c>
      <c r="R3061" s="11" t="s">
        <v>8355</v>
      </c>
      <c r="S3061" s="15">
        <f t="shared" si="236"/>
        <v>41829.935717592591</v>
      </c>
      <c r="T3061" s="15">
        <f t="shared" si="237"/>
        <v>41859.935717592591</v>
      </c>
      <c r="U3061">
        <f t="shared" si="238"/>
        <v>30</v>
      </c>
      <c r="V3061">
        <f t="shared" si="239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 s="10">
        <f t="shared" si="235"/>
        <v>55.83</v>
      </c>
      <c r="Q3062" s="11" t="s">
        <v>8315</v>
      </c>
      <c r="R3062" s="11" t="s">
        <v>8355</v>
      </c>
      <c r="S3062" s="15">
        <f t="shared" si="236"/>
        <v>42245.274699074071</v>
      </c>
      <c r="T3062" s="15">
        <f t="shared" si="237"/>
        <v>42275.274699074071</v>
      </c>
      <c r="U3062">
        <f t="shared" si="238"/>
        <v>30</v>
      </c>
      <c r="V3062">
        <f t="shared" si="239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 s="10">
        <f t="shared" si="235"/>
        <v>0</v>
      </c>
      <c r="Q3063" s="11" t="s">
        <v>8315</v>
      </c>
      <c r="R3063" s="11" t="s">
        <v>8355</v>
      </c>
      <c r="S3063" s="15">
        <f t="shared" si="236"/>
        <v>41834.784120370372</v>
      </c>
      <c r="T3063" s="15">
        <f t="shared" si="237"/>
        <v>41864.784120370372</v>
      </c>
      <c r="U3063">
        <f t="shared" si="238"/>
        <v>30</v>
      </c>
      <c r="V3063">
        <f t="shared" si="239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 s="10">
        <f t="shared" si="235"/>
        <v>99.76</v>
      </c>
      <c r="Q3064" s="11" t="s">
        <v>8315</v>
      </c>
      <c r="R3064" s="11" t="s">
        <v>8355</v>
      </c>
      <c r="S3064" s="15">
        <f t="shared" si="236"/>
        <v>42248.535787037035</v>
      </c>
      <c r="T3064" s="15">
        <f t="shared" si="237"/>
        <v>42277.75</v>
      </c>
      <c r="U3064">
        <f t="shared" si="238"/>
        <v>29.214212962964666</v>
      </c>
      <c r="V3064">
        <f t="shared" si="239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 s="10">
        <f t="shared" si="235"/>
        <v>25.52</v>
      </c>
      <c r="Q3065" s="11" t="s">
        <v>8315</v>
      </c>
      <c r="R3065" s="11" t="s">
        <v>8355</v>
      </c>
      <c r="S3065" s="15">
        <f t="shared" si="236"/>
        <v>42630.922893518517</v>
      </c>
      <c r="T3065" s="15">
        <f t="shared" si="237"/>
        <v>42665.922893518517</v>
      </c>
      <c r="U3065">
        <f t="shared" si="238"/>
        <v>35</v>
      </c>
      <c r="V3065">
        <f t="shared" si="239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 s="10">
        <f t="shared" si="235"/>
        <v>117.65</v>
      </c>
      <c r="Q3066" s="11" t="s">
        <v>8315</v>
      </c>
      <c r="R3066" s="11" t="s">
        <v>8355</v>
      </c>
      <c r="S3066" s="15">
        <f t="shared" si="236"/>
        <v>42299.130162037036</v>
      </c>
      <c r="T3066" s="15">
        <f t="shared" si="237"/>
        <v>42330.290972222225</v>
      </c>
      <c r="U3066">
        <f t="shared" si="238"/>
        <v>31.160810185188893</v>
      </c>
      <c r="V3066">
        <f t="shared" si="239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 s="10">
        <f t="shared" si="235"/>
        <v>5</v>
      </c>
      <c r="Q3067" s="11" t="s">
        <v>8315</v>
      </c>
      <c r="R3067" s="11" t="s">
        <v>8355</v>
      </c>
      <c r="S3067" s="15">
        <f t="shared" si="236"/>
        <v>41825.055231481485</v>
      </c>
      <c r="T3067" s="15">
        <f t="shared" si="237"/>
        <v>41850.055231481485</v>
      </c>
      <c r="U3067">
        <f t="shared" si="238"/>
        <v>25</v>
      </c>
      <c r="V3067">
        <f t="shared" si="239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 s="10">
        <f t="shared" si="235"/>
        <v>2796.67</v>
      </c>
      <c r="Q3068" s="11" t="s">
        <v>8315</v>
      </c>
      <c r="R3068" s="11" t="s">
        <v>8355</v>
      </c>
      <c r="S3068" s="15">
        <f t="shared" si="236"/>
        <v>42531.228437500002</v>
      </c>
      <c r="T3068" s="15">
        <f t="shared" si="237"/>
        <v>42561.228437500002</v>
      </c>
      <c r="U3068">
        <f t="shared" si="238"/>
        <v>30</v>
      </c>
      <c r="V3068">
        <f t="shared" si="239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 s="10">
        <f t="shared" si="235"/>
        <v>200</v>
      </c>
      <c r="Q3069" s="11" t="s">
        <v>8315</v>
      </c>
      <c r="R3069" s="11" t="s">
        <v>8355</v>
      </c>
      <c r="S3069" s="15">
        <f t="shared" si="236"/>
        <v>42226.938414351855</v>
      </c>
      <c r="T3069" s="15">
        <f t="shared" si="237"/>
        <v>42256.938414351855</v>
      </c>
      <c r="U3069">
        <f t="shared" si="238"/>
        <v>30</v>
      </c>
      <c r="V3069">
        <f t="shared" si="239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 s="10">
        <f t="shared" si="235"/>
        <v>87.5</v>
      </c>
      <c r="Q3070" s="11" t="s">
        <v>8315</v>
      </c>
      <c r="R3070" s="11" t="s">
        <v>8355</v>
      </c>
      <c r="S3070" s="15">
        <f t="shared" si="236"/>
        <v>42263.691574074073</v>
      </c>
      <c r="T3070" s="15">
        <f t="shared" si="237"/>
        <v>42293.691574074073</v>
      </c>
      <c r="U3070">
        <f t="shared" si="238"/>
        <v>30</v>
      </c>
      <c r="V3070">
        <f t="shared" si="239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 s="10">
        <f t="shared" si="235"/>
        <v>20.14</v>
      </c>
      <c r="Q3071" s="11" t="s">
        <v>8315</v>
      </c>
      <c r="R3071" s="11" t="s">
        <v>8355</v>
      </c>
      <c r="S3071" s="15">
        <f t="shared" si="236"/>
        <v>41957.833726851852</v>
      </c>
      <c r="T3071" s="15">
        <f t="shared" si="237"/>
        <v>41987.833726851852</v>
      </c>
      <c r="U3071">
        <f t="shared" si="238"/>
        <v>30</v>
      </c>
      <c r="V3071">
        <f t="shared" si="239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 s="10">
        <f t="shared" si="235"/>
        <v>20.88</v>
      </c>
      <c r="Q3072" s="11" t="s">
        <v>8315</v>
      </c>
      <c r="R3072" s="11" t="s">
        <v>8355</v>
      </c>
      <c r="S3072" s="15">
        <f t="shared" si="236"/>
        <v>42690.733437499999</v>
      </c>
      <c r="T3072" s="15">
        <f t="shared" si="237"/>
        <v>42711.733437499999</v>
      </c>
      <c r="U3072">
        <f t="shared" si="238"/>
        <v>21</v>
      </c>
      <c r="V3072">
        <f t="shared" si="239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 s="10">
        <f t="shared" si="235"/>
        <v>61.31</v>
      </c>
      <c r="Q3073" s="11" t="s">
        <v>8315</v>
      </c>
      <c r="R3073" s="11" t="s">
        <v>8355</v>
      </c>
      <c r="S3073" s="15">
        <f t="shared" si="236"/>
        <v>42097.732418981483</v>
      </c>
      <c r="T3073" s="15">
        <f t="shared" si="237"/>
        <v>42115.249305555553</v>
      </c>
      <c r="U3073">
        <f t="shared" si="238"/>
        <v>17.516886574070668</v>
      </c>
      <c r="V3073">
        <f t="shared" si="239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 s="10">
        <f t="shared" si="235"/>
        <v>1</v>
      </c>
      <c r="Q3074" s="11" t="s">
        <v>8315</v>
      </c>
      <c r="R3074" s="11" t="s">
        <v>8355</v>
      </c>
      <c r="S3074" s="15">
        <f t="shared" si="236"/>
        <v>42658.690532407403</v>
      </c>
      <c r="T3074" s="15">
        <f t="shared" si="237"/>
        <v>42673.073611111111</v>
      </c>
      <c r="U3074">
        <f t="shared" si="238"/>
        <v>14.383078703707724</v>
      </c>
      <c r="V3074">
        <f t="shared" si="239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 s="10">
        <f t="shared" ref="P3075:P3138" si="240">IFERROR(ROUND(E3075/L3075,2),0)</f>
        <v>92.14</v>
      </c>
      <c r="Q3075" s="11" t="s">
        <v>8315</v>
      </c>
      <c r="R3075" s="11" t="s">
        <v>8355</v>
      </c>
      <c r="S3075" s="15">
        <f t="shared" ref="S3075:S3138" si="241">(((J3075/60)/60)/24)+DATE(1970,1,1)</f>
        <v>42111.684027777781</v>
      </c>
      <c r="T3075" s="15">
        <f t="shared" ref="T3075:T3138" si="242">(((I3075/60)/60)/24)+DATE(1970,1,1)</f>
        <v>42169.804861111115</v>
      </c>
      <c r="U3075">
        <f t="shared" ref="U3075:U3138" si="243">T3075-S3075</f>
        <v>58.120833333334303</v>
      </c>
      <c r="V3075">
        <f t="shared" ref="V3075:V3138" si="244">YEAR((((J3075/60)/60)/24)+DATE(1970,1,1))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 s="10">
        <f t="shared" si="240"/>
        <v>7.33</v>
      </c>
      <c r="Q3076" s="11" t="s">
        <v>8315</v>
      </c>
      <c r="R3076" s="11" t="s">
        <v>8355</v>
      </c>
      <c r="S3076" s="15">
        <f t="shared" si="241"/>
        <v>42409.571284722217</v>
      </c>
      <c r="T3076" s="15">
        <f t="shared" si="242"/>
        <v>42439.571284722217</v>
      </c>
      <c r="U3076">
        <f t="shared" si="243"/>
        <v>30</v>
      </c>
      <c r="V3076">
        <f t="shared" si="244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 s="10">
        <f t="shared" si="240"/>
        <v>64.8</v>
      </c>
      <c r="Q3077" s="11" t="s">
        <v>8315</v>
      </c>
      <c r="R3077" s="11" t="s">
        <v>8355</v>
      </c>
      <c r="S3077" s="15">
        <f t="shared" si="241"/>
        <v>42551.102314814809</v>
      </c>
      <c r="T3077" s="15">
        <f t="shared" si="242"/>
        <v>42601.102314814809</v>
      </c>
      <c r="U3077">
        <f t="shared" si="243"/>
        <v>50</v>
      </c>
      <c r="V3077">
        <f t="shared" si="244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 s="10">
        <f t="shared" si="240"/>
        <v>30.12</v>
      </c>
      <c r="Q3078" s="11" t="s">
        <v>8315</v>
      </c>
      <c r="R3078" s="11" t="s">
        <v>8355</v>
      </c>
      <c r="S3078" s="15">
        <f t="shared" si="241"/>
        <v>42226.651886574073</v>
      </c>
      <c r="T3078" s="15">
        <f t="shared" si="242"/>
        <v>42286.651886574073</v>
      </c>
      <c r="U3078">
        <f t="shared" si="243"/>
        <v>60</v>
      </c>
      <c r="V3078">
        <f t="shared" si="244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 s="10">
        <f t="shared" si="240"/>
        <v>52.5</v>
      </c>
      <c r="Q3079" s="11" t="s">
        <v>8315</v>
      </c>
      <c r="R3079" s="11" t="s">
        <v>8355</v>
      </c>
      <c r="S3079" s="15">
        <f t="shared" si="241"/>
        <v>42766.956921296296</v>
      </c>
      <c r="T3079" s="15">
        <f t="shared" si="242"/>
        <v>42796.956921296296</v>
      </c>
      <c r="U3079">
        <f t="shared" si="243"/>
        <v>30</v>
      </c>
      <c r="V3079">
        <f t="shared" si="244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 s="10">
        <f t="shared" si="240"/>
        <v>23.67</v>
      </c>
      <c r="Q3080" s="11" t="s">
        <v>8315</v>
      </c>
      <c r="R3080" s="11" t="s">
        <v>8355</v>
      </c>
      <c r="S3080" s="15">
        <f t="shared" si="241"/>
        <v>42031.138831018514</v>
      </c>
      <c r="T3080" s="15">
        <f t="shared" si="242"/>
        <v>42061.138831018514</v>
      </c>
      <c r="U3080">
        <f t="shared" si="243"/>
        <v>30</v>
      </c>
      <c r="V3080">
        <f t="shared" si="244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 s="10">
        <f t="shared" si="240"/>
        <v>415.78</v>
      </c>
      <c r="Q3081" s="11" t="s">
        <v>8315</v>
      </c>
      <c r="R3081" s="11" t="s">
        <v>8355</v>
      </c>
      <c r="S3081" s="15">
        <f t="shared" si="241"/>
        <v>42055.713368055556</v>
      </c>
      <c r="T3081" s="15">
        <f t="shared" si="242"/>
        <v>42085.671701388885</v>
      </c>
      <c r="U3081">
        <f t="shared" si="243"/>
        <v>29.958333333328483</v>
      </c>
      <c r="V3081">
        <f t="shared" si="244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 s="10">
        <f t="shared" si="240"/>
        <v>53.71</v>
      </c>
      <c r="Q3082" s="11" t="s">
        <v>8315</v>
      </c>
      <c r="R3082" s="11" t="s">
        <v>8355</v>
      </c>
      <c r="S3082" s="15">
        <f t="shared" si="241"/>
        <v>41940.028287037036</v>
      </c>
      <c r="T3082" s="15">
        <f t="shared" si="242"/>
        <v>42000.0699537037</v>
      </c>
      <c r="U3082">
        <f t="shared" si="243"/>
        <v>60.041666666664241</v>
      </c>
      <c r="V3082">
        <f t="shared" si="244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 s="10">
        <f t="shared" si="240"/>
        <v>420.6</v>
      </c>
      <c r="Q3083" s="11" t="s">
        <v>8315</v>
      </c>
      <c r="R3083" s="11" t="s">
        <v>8355</v>
      </c>
      <c r="S3083" s="15">
        <f t="shared" si="241"/>
        <v>42237.181608796294</v>
      </c>
      <c r="T3083" s="15">
        <f t="shared" si="242"/>
        <v>42267.181608796294</v>
      </c>
      <c r="U3083">
        <f t="shared" si="243"/>
        <v>30</v>
      </c>
      <c r="V3083">
        <f t="shared" si="244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 s="10">
        <f t="shared" si="240"/>
        <v>0</v>
      </c>
      <c r="Q3084" s="11" t="s">
        <v>8315</v>
      </c>
      <c r="R3084" s="11" t="s">
        <v>8355</v>
      </c>
      <c r="S3084" s="15">
        <f t="shared" si="241"/>
        <v>42293.922986111109</v>
      </c>
      <c r="T3084" s="15">
        <f t="shared" si="242"/>
        <v>42323.96465277778</v>
      </c>
      <c r="U3084">
        <f t="shared" si="243"/>
        <v>30.041666666671517</v>
      </c>
      <c r="V3084">
        <f t="shared" si="244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 s="10">
        <f t="shared" si="240"/>
        <v>18.670000000000002</v>
      </c>
      <c r="Q3085" s="11" t="s">
        <v>8315</v>
      </c>
      <c r="R3085" s="11" t="s">
        <v>8355</v>
      </c>
      <c r="S3085" s="15">
        <f t="shared" si="241"/>
        <v>41853.563402777778</v>
      </c>
      <c r="T3085" s="15">
        <f t="shared" si="242"/>
        <v>41883.208333333336</v>
      </c>
      <c r="U3085">
        <f t="shared" si="243"/>
        <v>29.644930555557949</v>
      </c>
      <c r="V3085">
        <f t="shared" si="244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 s="10">
        <f t="shared" si="240"/>
        <v>78.33</v>
      </c>
      <c r="Q3086" s="11" t="s">
        <v>8315</v>
      </c>
      <c r="R3086" s="11" t="s">
        <v>8355</v>
      </c>
      <c r="S3086" s="15">
        <f t="shared" si="241"/>
        <v>42100.723738425921</v>
      </c>
      <c r="T3086" s="15">
        <f t="shared" si="242"/>
        <v>42129.783333333333</v>
      </c>
      <c r="U3086">
        <f t="shared" si="243"/>
        <v>29.059594907412247</v>
      </c>
      <c r="V3086">
        <f t="shared" si="244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 s="10">
        <f t="shared" si="240"/>
        <v>67.78</v>
      </c>
      <c r="Q3087" s="11" t="s">
        <v>8315</v>
      </c>
      <c r="R3087" s="11" t="s">
        <v>8355</v>
      </c>
      <c r="S3087" s="15">
        <f t="shared" si="241"/>
        <v>42246.883784722217</v>
      </c>
      <c r="T3087" s="15">
        <f t="shared" si="242"/>
        <v>42276.883784722217</v>
      </c>
      <c r="U3087">
        <f t="shared" si="243"/>
        <v>30</v>
      </c>
      <c r="V3087">
        <f t="shared" si="244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 s="10">
        <f t="shared" si="240"/>
        <v>16.670000000000002</v>
      </c>
      <c r="Q3088" s="11" t="s">
        <v>8315</v>
      </c>
      <c r="R3088" s="11" t="s">
        <v>8355</v>
      </c>
      <c r="S3088" s="15">
        <f t="shared" si="241"/>
        <v>42173.67082175926</v>
      </c>
      <c r="T3088" s="15">
        <f t="shared" si="242"/>
        <v>42233.67082175926</v>
      </c>
      <c r="U3088">
        <f t="shared" si="243"/>
        <v>60</v>
      </c>
      <c r="V3088">
        <f t="shared" si="244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 s="10">
        <f t="shared" si="240"/>
        <v>62.5</v>
      </c>
      <c r="Q3089" s="11" t="s">
        <v>8315</v>
      </c>
      <c r="R3089" s="11" t="s">
        <v>8355</v>
      </c>
      <c r="S3089" s="15">
        <f t="shared" si="241"/>
        <v>42665.150347222225</v>
      </c>
      <c r="T3089" s="15">
        <f t="shared" si="242"/>
        <v>42725.192013888889</v>
      </c>
      <c r="U3089">
        <f t="shared" si="243"/>
        <v>60.041666666664241</v>
      </c>
      <c r="V3089">
        <f t="shared" si="244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 s="10">
        <f t="shared" si="240"/>
        <v>42</v>
      </c>
      <c r="Q3090" s="11" t="s">
        <v>8315</v>
      </c>
      <c r="R3090" s="11" t="s">
        <v>8355</v>
      </c>
      <c r="S3090" s="15">
        <f t="shared" si="241"/>
        <v>41981.57230324074</v>
      </c>
      <c r="T3090" s="15">
        <f t="shared" si="242"/>
        <v>42012.570138888885</v>
      </c>
      <c r="U3090">
        <f t="shared" si="243"/>
        <v>30.997835648144246</v>
      </c>
      <c r="V3090">
        <f t="shared" si="244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 s="10">
        <f t="shared" si="240"/>
        <v>130.09</v>
      </c>
      <c r="Q3091" s="11" t="s">
        <v>8315</v>
      </c>
      <c r="R3091" s="11" t="s">
        <v>8355</v>
      </c>
      <c r="S3091" s="15">
        <f t="shared" si="241"/>
        <v>42528.542627314819</v>
      </c>
      <c r="T3091" s="15">
        <f t="shared" si="242"/>
        <v>42560.082638888889</v>
      </c>
      <c r="U3091">
        <f t="shared" si="243"/>
        <v>31.540011574070377</v>
      </c>
      <c r="V3091">
        <f t="shared" si="244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 s="10">
        <f t="shared" si="240"/>
        <v>1270.22</v>
      </c>
      <c r="Q3092" s="11" t="s">
        <v>8315</v>
      </c>
      <c r="R3092" s="11" t="s">
        <v>8355</v>
      </c>
      <c r="S3092" s="15">
        <f t="shared" si="241"/>
        <v>42065.818807870368</v>
      </c>
      <c r="T3092" s="15">
        <f t="shared" si="242"/>
        <v>42125.777141203704</v>
      </c>
      <c r="U3092">
        <f t="shared" si="243"/>
        <v>59.958333333335759</v>
      </c>
      <c r="V3092">
        <f t="shared" si="244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 s="10">
        <f t="shared" si="240"/>
        <v>88.44</v>
      </c>
      <c r="Q3093" s="11" t="s">
        <v>8315</v>
      </c>
      <c r="R3093" s="11" t="s">
        <v>8355</v>
      </c>
      <c r="S3093" s="15">
        <f t="shared" si="241"/>
        <v>42566.948414351849</v>
      </c>
      <c r="T3093" s="15">
        <f t="shared" si="242"/>
        <v>42596.948414351849</v>
      </c>
      <c r="U3093">
        <f t="shared" si="243"/>
        <v>30</v>
      </c>
      <c r="V3093">
        <f t="shared" si="244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 s="10">
        <f t="shared" si="240"/>
        <v>56.34</v>
      </c>
      <c r="Q3094" s="11" t="s">
        <v>8315</v>
      </c>
      <c r="R3094" s="11" t="s">
        <v>8355</v>
      </c>
      <c r="S3094" s="15">
        <f t="shared" si="241"/>
        <v>42255.619351851856</v>
      </c>
      <c r="T3094" s="15">
        <f t="shared" si="242"/>
        <v>42292.916666666672</v>
      </c>
      <c r="U3094">
        <f t="shared" si="243"/>
        <v>37.297314814815763</v>
      </c>
      <c r="V3094">
        <f t="shared" si="244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 s="10">
        <f t="shared" si="240"/>
        <v>53.53</v>
      </c>
      <c r="Q3095" s="11" t="s">
        <v>8315</v>
      </c>
      <c r="R3095" s="11" t="s">
        <v>8355</v>
      </c>
      <c r="S3095" s="15">
        <f t="shared" si="241"/>
        <v>41760.909039351849</v>
      </c>
      <c r="T3095" s="15">
        <f t="shared" si="242"/>
        <v>41791.165972222225</v>
      </c>
      <c r="U3095">
        <f t="shared" si="243"/>
        <v>30.256932870375749</v>
      </c>
      <c r="V3095">
        <f t="shared" si="244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 s="10">
        <f t="shared" si="240"/>
        <v>25</v>
      </c>
      <c r="Q3096" s="11" t="s">
        <v>8315</v>
      </c>
      <c r="R3096" s="11" t="s">
        <v>8355</v>
      </c>
      <c r="S3096" s="15">
        <f t="shared" si="241"/>
        <v>42207.795787037037</v>
      </c>
      <c r="T3096" s="15">
        <f t="shared" si="242"/>
        <v>42267.795787037037</v>
      </c>
      <c r="U3096">
        <f t="shared" si="243"/>
        <v>60</v>
      </c>
      <c r="V3096">
        <f t="shared" si="244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 s="10">
        <f t="shared" si="240"/>
        <v>50</v>
      </c>
      <c r="Q3097" s="11" t="s">
        <v>8315</v>
      </c>
      <c r="R3097" s="11" t="s">
        <v>8355</v>
      </c>
      <c r="S3097" s="15">
        <f t="shared" si="241"/>
        <v>42523.025231481486</v>
      </c>
      <c r="T3097" s="15">
        <f t="shared" si="242"/>
        <v>42583.025231481486</v>
      </c>
      <c r="U3097">
        <f t="shared" si="243"/>
        <v>60</v>
      </c>
      <c r="V3097">
        <f t="shared" si="244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 s="10">
        <f t="shared" si="240"/>
        <v>56.79</v>
      </c>
      <c r="Q3098" s="11" t="s">
        <v>8315</v>
      </c>
      <c r="R3098" s="11" t="s">
        <v>8355</v>
      </c>
      <c r="S3098" s="15">
        <f t="shared" si="241"/>
        <v>42114.825532407413</v>
      </c>
      <c r="T3098" s="15">
        <f t="shared" si="242"/>
        <v>42144.825532407413</v>
      </c>
      <c r="U3098">
        <f t="shared" si="243"/>
        <v>30</v>
      </c>
      <c r="V3098">
        <f t="shared" si="244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 s="10">
        <f t="shared" si="240"/>
        <v>40.83</v>
      </c>
      <c r="Q3099" s="11" t="s">
        <v>8315</v>
      </c>
      <c r="R3099" s="11" t="s">
        <v>8355</v>
      </c>
      <c r="S3099" s="15">
        <f t="shared" si="241"/>
        <v>42629.503483796296</v>
      </c>
      <c r="T3099" s="15">
        <f t="shared" si="242"/>
        <v>42650.583333333328</v>
      </c>
      <c r="U3099">
        <f t="shared" si="243"/>
        <v>21.079849537032715</v>
      </c>
      <c r="V3099">
        <f t="shared" si="244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 s="10">
        <f t="shared" si="240"/>
        <v>65.11</v>
      </c>
      <c r="Q3100" s="11" t="s">
        <v>8315</v>
      </c>
      <c r="R3100" s="11" t="s">
        <v>8355</v>
      </c>
      <c r="S3100" s="15">
        <f t="shared" si="241"/>
        <v>42359.792233796295</v>
      </c>
      <c r="T3100" s="15">
        <f t="shared" si="242"/>
        <v>42408.01180555555</v>
      </c>
      <c r="U3100">
        <f t="shared" si="243"/>
        <v>48.219571759254904</v>
      </c>
      <c r="V3100">
        <f t="shared" si="244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 s="10">
        <f t="shared" si="240"/>
        <v>55.6</v>
      </c>
      <c r="Q3101" s="11" t="s">
        <v>8315</v>
      </c>
      <c r="R3101" s="11" t="s">
        <v>8355</v>
      </c>
      <c r="S3101" s="15">
        <f t="shared" si="241"/>
        <v>42382.189710648148</v>
      </c>
      <c r="T3101" s="15">
        <f t="shared" si="242"/>
        <v>42412.189710648148</v>
      </c>
      <c r="U3101">
        <f t="shared" si="243"/>
        <v>30</v>
      </c>
      <c r="V3101">
        <f t="shared" si="244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 s="10">
        <f t="shared" si="240"/>
        <v>140.54</v>
      </c>
      <c r="Q3102" s="11" t="s">
        <v>8315</v>
      </c>
      <c r="R3102" s="11" t="s">
        <v>8355</v>
      </c>
      <c r="S3102" s="15">
        <f t="shared" si="241"/>
        <v>41902.622395833336</v>
      </c>
      <c r="T3102" s="15">
        <f t="shared" si="242"/>
        <v>41932.622395833336</v>
      </c>
      <c r="U3102">
        <f t="shared" si="243"/>
        <v>30</v>
      </c>
      <c r="V3102">
        <f t="shared" si="244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 s="10">
        <f t="shared" si="240"/>
        <v>25</v>
      </c>
      <c r="Q3103" s="11" t="s">
        <v>8315</v>
      </c>
      <c r="R3103" s="11" t="s">
        <v>8355</v>
      </c>
      <c r="S3103" s="15">
        <f t="shared" si="241"/>
        <v>42171.383530092593</v>
      </c>
      <c r="T3103" s="15">
        <f t="shared" si="242"/>
        <v>42201.330555555556</v>
      </c>
      <c r="U3103">
        <f t="shared" si="243"/>
        <v>29.947025462963211</v>
      </c>
      <c r="V3103">
        <f t="shared" si="244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 s="10">
        <f t="shared" si="240"/>
        <v>69.53</v>
      </c>
      <c r="Q3104" s="11" t="s">
        <v>8315</v>
      </c>
      <c r="R3104" s="11" t="s">
        <v>8355</v>
      </c>
      <c r="S3104" s="15">
        <f t="shared" si="241"/>
        <v>42555.340486111112</v>
      </c>
      <c r="T3104" s="15">
        <f t="shared" si="242"/>
        <v>42605.340486111112</v>
      </c>
      <c r="U3104">
        <f t="shared" si="243"/>
        <v>50</v>
      </c>
      <c r="V3104">
        <f t="shared" si="244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 s="10">
        <f t="shared" si="240"/>
        <v>5.5</v>
      </c>
      <c r="Q3105" s="11" t="s">
        <v>8315</v>
      </c>
      <c r="R3105" s="11" t="s">
        <v>8355</v>
      </c>
      <c r="S3105" s="15">
        <f t="shared" si="241"/>
        <v>42107.156319444446</v>
      </c>
      <c r="T3105" s="15">
        <f t="shared" si="242"/>
        <v>42167.156319444446</v>
      </c>
      <c r="U3105">
        <f t="shared" si="243"/>
        <v>60</v>
      </c>
      <c r="V3105">
        <f t="shared" si="244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 s="10">
        <f t="shared" si="240"/>
        <v>237</v>
      </c>
      <c r="Q3106" s="11" t="s">
        <v>8315</v>
      </c>
      <c r="R3106" s="11" t="s">
        <v>8355</v>
      </c>
      <c r="S3106" s="15">
        <f t="shared" si="241"/>
        <v>42006.908692129626</v>
      </c>
      <c r="T3106" s="15">
        <f t="shared" si="242"/>
        <v>42038.083333333328</v>
      </c>
      <c r="U3106">
        <f t="shared" si="243"/>
        <v>31.174641203702777</v>
      </c>
      <c r="V3106">
        <f t="shared" si="244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 s="10">
        <f t="shared" si="240"/>
        <v>79.87</v>
      </c>
      <c r="Q3107" s="11" t="s">
        <v>8315</v>
      </c>
      <c r="R3107" s="11" t="s">
        <v>8355</v>
      </c>
      <c r="S3107" s="15">
        <f t="shared" si="241"/>
        <v>41876.718935185185</v>
      </c>
      <c r="T3107" s="15">
        <f t="shared" si="242"/>
        <v>41931.208333333336</v>
      </c>
      <c r="U3107">
        <f t="shared" si="243"/>
        <v>54.48939814815094</v>
      </c>
      <c r="V3107">
        <f t="shared" si="244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 s="10">
        <f t="shared" si="240"/>
        <v>10.25</v>
      </c>
      <c r="Q3108" s="11" t="s">
        <v>8315</v>
      </c>
      <c r="R3108" s="11" t="s">
        <v>8355</v>
      </c>
      <c r="S3108" s="15">
        <f t="shared" si="241"/>
        <v>42241.429120370376</v>
      </c>
      <c r="T3108" s="15">
        <f t="shared" si="242"/>
        <v>42263.916666666672</v>
      </c>
      <c r="U3108">
        <f t="shared" si="243"/>
        <v>22.487546296295477</v>
      </c>
      <c r="V3108">
        <f t="shared" si="244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 s="10">
        <f t="shared" si="240"/>
        <v>272.58999999999997</v>
      </c>
      <c r="Q3109" s="11" t="s">
        <v>8315</v>
      </c>
      <c r="R3109" s="11" t="s">
        <v>8355</v>
      </c>
      <c r="S3109" s="15">
        <f t="shared" si="241"/>
        <v>42128.814247685179</v>
      </c>
      <c r="T3109" s="15">
        <f t="shared" si="242"/>
        <v>42135.814247685179</v>
      </c>
      <c r="U3109">
        <f t="shared" si="243"/>
        <v>7</v>
      </c>
      <c r="V3109">
        <f t="shared" si="244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 s="10">
        <f t="shared" si="240"/>
        <v>13</v>
      </c>
      <c r="Q3110" s="11" t="s">
        <v>8315</v>
      </c>
      <c r="R3110" s="11" t="s">
        <v>8355</v>
      </c>
      <c r="S3110" s="15">
        <f t="shared" si="241"/>
        <v>42062.680486111116</v>
      </c>
      <c r="T3110" s="15">
        <f t="shared" si="242"/>
        <v>42122.638819444444</v>
      </c>
      <c r="U3110">
        <f t="shared" si="243"/>
        <v>59.958333333328483</v>
      </c>
      <c r="V3110">
        <f t="shared" si="244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 s="10">
        <f t="shared" si="240"/>
        <v>58.18</v>
      </c>
      <c r="Q3111" s="11" t="s">
        <v>8315</v>
      </c>
      <c r="R3111" s="11" t="s">
        <v>8355</v>
      </c>
      <c r="S3111" s="15">
        <f t="shared" si="241"/>
        <v>41844.125115740739</v>
      </c>
      <c r="T3111" s="15">
        <f t="shared" si="242"/>
        <v>41879.125115740739</v>
      </c>
      <c r="U3111">
        <f t="shared" si="243"/>
        <v>35</v>
      </c>
      <c r="V3111">
        <f t="shared" si="244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 s="10">
        <f t="shared" si="240"/>
        <v>10</v>
      </c>
      <c r="Q3112" s="11" t="s">
        <v>8315</v>
      </c>
      <c r="R3112" s="11" t="s">
        <v>8355</v>
      </c>
      <c r="S3112" s="15">
        <f t="shared" si="241"/>
        <v>42745.031469907408</v>
      </c>
      <c r="T3112" s="15">
        <f t="shared" si="242"/>
        <v>42785.031469907408</v>
      </c>
      <c r="U3112">
        <f t="shared" si="243"/>
        <v>40</v>
      </c>
      <c r="V3112">
        <f t="shared" si="244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 s="10">
        <f t="shared" si="240"/>
        <v>70.11</v>
      </c>
      <c r="Q3113" s="11" t="s">
        <v>8315</v>
      </c>
      <c r="R3113" s="11" t="s">
        <v>8355</v>
      </c>
      <c r="S3113" s="15">
        <f t="shared" si="241"/>
        <v>41885.595138888886</v>
      </c>
      <c r="T3113" s="15">
        <f t="shared" si="242"/>
        <v>41916.595138888886</v>
      </c>
      <c r="U3113">
        <f t="shared" si="243"/>
        <v>31</v>
      </c>
      <c r="V3113">
        <f t="shared" si="244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 s="10">
        <f t="shared" si="240"/>
        <v>57.89</v>
      </c>
      <c r="Q3114" s="11" t="s">
        <v>8315</v>
      </c>
      <c r="R3114" s="11" t="s">
        <v>8355</v>
      </c>
      <c r="S3114" s="15">
        <f t="shared" si="241"/>
        <v>42615.121921296297</v>
      </c>
      <c r="T3114" s="15">
        <f t="shared" si="242"/>
        <v>42675.121921296297</v>
      </c>
      <c r="U3114">
        <f t="shared" si="243"/>
        <v>60</v>
      </c>
      <c r="V3114">
        <f t="shared" si="244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 s="10">
        <f t="shared" si="240"/>
        <v>125.27</v>
      </c>
      <c r="Q3115" s="11" t="s">
        <v>8315</v>
      </c>
      <c r="R3115" s="11" t="s">
        <v>8355</v>
      </c>
      <c r="S3115" s="15">
        <f t="shared" si="241"/>
        <v>42081.731273148151</v>
      </c>
      <c r="T3115" s="15">
        <f t="shared" si="242"/>
        <v>42111.731273148151</v>
      </c>
      <c r="U3115">
        <f t="shared" si="243"/>
        <v>30</v>
      </c>
      <c r="V3115">
        <f t="shared" si="244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 s="10">
        <f t="shared" si="240"/>
        <v>0</v>
      </c>
      <c r="Q3116" s="11" t="s">
        <v>8315</v>
      </c>
      <c r="R3116" s="11" t="s">
        <v>8355</v>
      </c>
      <c r="S3116" s="15">
        <f t="shared" si="241"/>
        <v>41843.632523148146</v>
      </c>
      <c r="T3116" s="15">
        <f t="shared" si="242"/>
        <v>41903.632523148146</v>
      </c>
      <c r="U3116">
        <f t="shared" si="243"/>
        <v>60</v>
      </c>
      <c r="V3116">
        <f t="shared" si="244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 s="10">
        <f t="shared" si="240"/>
        <v>300</v>
      </c>
      <c r="Q3117" s="11" t="s">
        <v>8315</v>
      </c>
      <c r="R3117" s="11" t="s">
        <v>8355</v>
      </c>
      <c r="S3117" s="15">
        <f t="shared" si="241"/>
        <v>42496.447071759263</v>
      </c>
      <c r="T3117" s="15">
        <f t="shared" si="242"/>
        <v>42526.447071759263</v>
      </c>
      <c r="U3117">
        <f t="shared" si="243"/>
        <v>30</v>
      </c>
      <c r="V3117">
        <f t="shared" si="244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 s="10">
        <f t="shared" si="240"/>
        <v>43</v>
      </c>
      <c r="Q3118" s="11" t="s">
        <v>8315</v>
      </c>
      <c r="R3118" s="11" t="s">
        <v>8355</v>
      </c>
      <c r="S3118" s="15">
        <f t="shared" si="241"/>
        <v>42081.515335648146</v>
      </c>
      <c r="T3118" s="15">
        <f t="shared" si="242"/>
        <v>42095.515335648146</v>
      </c>
      <c r="U3118">
        <f t="shared" si="243"/>
        <v>14</v>
      </c>
      <c r="V3118">
        <f t="shared" si="244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 s="10">
        <f t="shared" si="240"/>
        <v>1</v>
      </c>
      <c r="Q3119" s="11" t="s">
        <v>8315</v>
      </c>
      <c r="R3119" s="11" t="s">
        <v>8355</v>
      </c>
      <c r="S3119" s="15">
        <f t="shared" si="241"/>
        <v>42509.374537037031</v>
      </c>
      <c r="T3119" s="15">
        <f t="shared" si="242"/>
        <v>42517.55</v>
      </c>
      <c r="U3119">
        <f t="shared" si="243"/>
        <v>8.1754629629722331</v>
      </c>
      <c r="V3119">
        <f t="shared" si="244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 s="10">
        <f t="shared" si="240"/>
        <v>775</v>
      </c>
      <c r="Q3120" s="11" t="s">
        <v>8315</v>
      </c>
      <c r="R3120" s="11" t="s">
        <v>8355</v>
      </c>
      <c r="S3120" s="15">
        <f t="shared" si="241"/>
        <v>42534.649571759262</v>
      </c>
      <c r="T3120" s="15">
        <f t="shared" si="242"/>
        <v>42553.649571759262</v>
      </c>
      <c r="U3120">
        <f t="shared" si="243"/>
        <v>19</v>
      </c>
      <c r="V3120">
        <f t="shared" si="244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 s="10">
        <f t="shared" si="240"/>
        <v>5</v>
      </c>
      <c r="Q3121" s="11" t="s">
        <v>8315</v>
      </c>
      <c r="R3121" s="11" t="s">
        <v>8355</v>
      </c>
      <c r="S3121" s="15">
        <f t="shared" si="241"/>
        <v>42060.04550925926</v>
      </c>
      <c r="T3121" s="15">
        <f t="shared" si="242"/>
        <v>42090.003842592589</v>
      </c>
      <c r="U3121">
        <f t="shared" si="243"/>
        <v>29.958333333328483</v>
      </c>
      <c r="V3121">
        <f t="shared" si="244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 s="10">
        <f t="shared" si="240"/>
        <v>12.8</v>
      </c>
      <c r="Q3122" s="11" t="s">
        <v>8315</v>
      </c>
      <c r="R3122" s="11" t="s">
        <v>8355</v>
      </c>
      <c r="S3122" s="15">
        <f t="shared" si="241"/>
        <v>42435.942083333335</v>
      </c>
      <c r="T3122" s="15">
        <f t="shared" si="242"/>
        <v>42495.900416666671</v>
      </c>
      <c r="U3122">
        <f t="shared" si="243"/>
        <v>59.958333333335759</v>
      </c>
      <c r="V3122">
        <f t="shared" si="244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 s="10">
        <f t="shared" si="240"/>
        <v>10</v>
      </c>
      <c r="Q3123" s="11" t="s">
        <v>8315</v>
      </c>
      <c r="R3123" s="11" t="s">
        <v>8355</v>
      </c>
      <c r="S3123" s="15">
        <f t="shared" si="241"/>
        <v>41848.679803240739</v>
      </c>
      <c r="T3123" s="15">
        <f t="shared" si="242"/>
        <v>41908.679803240739</v>
      </c>
      <c r="U3123">
        <f t="shared" si="243"/>
        <v>60</v>
      </c>
      <c r="V3123">
        <f t="shared" si="244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 s="10">
        <f t="shared" si="240"/>
        <v>58</v>
      </c>
      <c r="Q3124" s="11" t="s">
        <v>8315</v>
      </c>
      <c r="R3124" s="11" t="s">
        <v>8355</v>
      </c>
      <c r="S3124" s="15">
        <f t="shared" si="241"/>
        <v>42678.932083333333</v>
      </c>
      <c r="T3124" s="15">
        <f t="shared" si="242"/>
        <v>42683.973750000005</v>
      </c>
      <c r="U3124">
        <f t="shared" si="243"/>
        <v>5.0416666666715173</v>
      </c>
      <c r="V3124">
        <f t="shared" si="244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 s="10">
        <f t="shared" si="240"/>
        <v>244.8</v>
      </c>
      <c r="Q3125" s="11" t="s">
        <v>8315</v>
      </c>
      <c r="R3125" s="11" t="s">
        <v>8355</v>
      </c>
      <c r="S3125" s="15">
        <f t="shared" si="241"/>
        <v>42530.993032407408</v>
      </c>
      <c r="T3125" s="15">
        <f t="shared" si="242"/>
        <v>42560.993032407408</v>
      </c>
      <c r="U3125">
        <f t="shared" si="243"/>
        <v>30</v>
      </c>
      <c r="V3125">
        <f t="shared" si="244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 s="10">
        <f t="shared" si="240"/>
        <v>6.5</v>
      </c>
      <c r="Q3126" s="11" t="s">
        <v>8315</v>
      </c>
      <c r="R3126" s="11" t="s">
        <v>8355</v>
      </c>
      <c r="S3126" s="15">
        <f t="shared" si="241"/>
        <v>41977.780104166668</v>
      </c>
      <c r="T3126" s="15">
        <f t="shared" si="242"/>
        <v>42037.780104166668</v>
      </c>
      <c r="U3126">
        <f t="shared" si="243"/>
        <v>60</v>
      </c>
      <c r="V3126">
        <f t="shared" si="244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 s="10">
        <f t="shared" si="240"/>
        <v>0</v>
      </c>
      <c r="Q3127" s="11" t="s">
        <v>8315</v>
      </c>
      <c r="R3127" s="11" t="s">
        <v>8355</v>
      </c>
      <c r="S3127" s="15">
        <f t="shared" si="241"/>
        <v>42346.20685185185</v>
      </c>
      <c r="T3127" s="15">
        <f t="shared" si="242"/>
        <v>42376.20685185185</v>
      </c>
      <c r="U3127">
        <f t="shared" si="243"/>
        <v>30</v>
      </c>
      <c r="V3127">
        <f t="shared" si="244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 s="10">
        <f t="shared" si="240"/>
        <v>61.18</v>
      </c>
      <c r="Q3128" s="11" t="s">
        <v>8315</v>
      </c>
      <c r="R3128" s="11" t="s">
        <v>8355</v>
      </c>
      <c r="S3128" s="15">
        <f t="shared" si="241"/>
        <v>42427.01807870371</v>
      </c>
      <c r="T3128" s="15">
        <f t="shared" si="242"/>
        <v>42456.976412037038</v>
      </c>
      <c r="U3128">
        <f t="shared" si="243"/>
        <v>29.958333333328483</v>
      </c>
      <c r="V3128">
        <f t="shared" si="244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 s="10">
        <f t="shared" si="240"/>
        <v>0</v>
      </c>
      <c r="Q3129" s="11" t="s">
        <v>8315</v>
      </c>
      <c r="R3129" s="11" t="s">
        <v>8355</v>
      </c>
      <c r="S3129" s="15">
        <f t="shared" si="241"/>
        <v>42034.856817129628</v>
      </c>
      <c r="T3129" s="15">
        <f t="shared" si="242"/>
        <v>42064.856817129628</v>
      </c>
      <c r="U3129">
        <f t="shared" si="243"/>
        <v>30</v>
      </c>
      <c r="V3129">
        <f t="shared" si="244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 s="10">
        <f t="shared" si="240"/>
        <v>139.24</v>
      </c>
      <c r="Q3130" s="11" t="s">
        <v>8315</v>
      </c>
      <c r="R3130" s="11" t="s">
        <v>8316</v>
      </c>
      <c r="S3130" s="15">
        <f t="shared" si="241"/>
        <v>42780.825706018513</v>
      </c>
      <c r="T3130" s="15">
        <f t="shared" si="242"/>
        <v>42810.784039351856</v>
      </c>
      <c r="U3130">
        <f t="shared" si="243"/>
        <v>29.958333333343035</v>
      </c>
      <c r="V3130">
        <f t="shared" si="244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 s="10">
        <f t="shared" si="240"/>
        <v>10</v>
      </c>
      <c r="Q3131" s="11" t="s">
        <v>8315</v>
      </c>
      <c r="R3131" s="11" t="s">
        <v>8316</v>
      </c>
      <c r="S3131" s="15">
        <f t="shared" si="241"/>
        <v>42803.842812499999</v>
      </c>
      <c r="T3131" s="15">
        <f t="shared" si="242"/>
        <v>42843.801145833335</v>
      </c>
      <c r="U3131">
        <f t="shared" si="243"/>
        <v>39.958333333335759</v>
      </c>
      <c r="V3131">
        <f t="shared" si="244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 s="10">
        <f t="shared" si="240"/>
        <v>93.75</v>
      </c>
      <c r="Q3132" s="11" t="s">
        <v>8315</v>
      </c>
      <c r="R3132" s="11" t="s">
        <v>8316</v>
      </c>
      <c r="S3132" s="15">
        <f t="shared" si="241"/>
        <v>42808.640231481477</v>
      </c>
      <c r="T3132" s="15">
        <f t="shared" si="242"/>
        <v>42839.207638888889</v>
      </c>
      <c r="U3132">
        <f t="shared" si="243"/>
        <v>30.567407407412247</v>
      </c>
      <c r="V3132">
        <f t="shared" si="244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 s="10">
        <f t="shared" si="240"/>
        <v>53.75</v>
      </c>
      <c r="Q3133" s="11" t="s">
        <v>8315</v>
      </c>
      <c r="R3133" s="11" t="s">
        <v>8316</v>
      </c>
      <c r="S3133" s="15">
        <f t="shared" si="241"/>
        <v>42803.579224537039</v>
      </c>
      <c r="T3133" s="15">
        <f t="shared" si="242"/>
        <v>42833.537557870368</v>
      </c>
      <c r="U3133">
        <f t="shared" si="243"/>
        <v>29.958333333328483</v>
      </c>
      <c r="V3133">
        <f t="shared" si="244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 s="10">
        <f t="shared" si="240"/>
        <v>10</v>
      </c>
      <c r="Q3134" s="11" t="s">
        <v>8315</v>
      </c>
      <c r="R3134" s="11" t="s">
        <v>8316</v>
      </c>
      <c r="S3134" s="15">
        <f t="shared" si="241"/>
        <v>42786.350231481483</v>
      </c>
      <c r="T3134" s="15">
        <f t="shared" si="242"/>
        <v>42846.308564814812</v>
      </c>
      <c r="U3134">
        <f t="shared" si="243"/>
        <v>59.958333333328483</v>
      </c>
      <c r="V3134">
        <f t="shared" si="244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 s="10">
        <f t="shared" si="240"/>
        <v>33.75</v>
      </c>
      <c r="Q3135" s="11" t="s">
        <v>8315</v>
      </c>
      <c r="R3135" s="11" t="s">
        <v>8316</v>
      </c>
      <c r="S3135" s="15">
        <f t="shared" si="241"/>
        <v>42788.565208333333</v>
      </c>
      <c r="T3135" s="15">
        <f t="shared" si="242"/>
        <v>42818.523541666669</v>
      </c>
      <c r="U3135">
        <f t="shared" si="243"/>
        <v>29.958333333335759</v>
      </c>
      <c r="V3135">
        <f t="shared" si="244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 s="10">
        <f t="shared" si="240"/>
        <v>18.75</v>
      </c>
      <c r="Q3136" s="11" t="s">
        <v>8315</v>
      </c>
      <c r="R3136" s="11" t="s">
        <v>8316</v>
      </c>
      <c r="S3136" s="15">
        <f t="shared" si="241"/>
        <v>42800.720127314817</v>
      </c>
      <c r="T3136" s="15">
        <f t="shared" si="242"/>
        <v>42821.678460648152</v>
      </c>
      <c r="U3136">
        <f t="shared" si="243"/>
        <v>20.958333333335759</v>
      </c>
      <c r="V3136">
        <f t="shared" si="244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 s="10">
        <f t="shared" si="240"/>
        <v>23.14</v>
      </c>
      <c r="Q3137" s="11" t="s">
        <v>8315</v>
      </c>
      <c r="R3137" s="11" t="s">
        <v>8316</v>
      </c>
      <c r="S3137" s="15">
        <f t="shared" si="241"/>
        <v>42807.151863425926</v>
      </c>
      <c r="T3137" s="15">
        <f t="shared" si="242"/>
        <v>42829.151863425926</v>
      </c>
      <c r="U3137">
        <f t="shared" si="243"/>
        <v>22</v>
      </c>
      <c r="V3137">
        <f t="shared" si="244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 s="10">
        <f t="shared" si="240"/>
        <v>29.05</v>
      </c>
      <c r="Q3138" s="11" t="s">
        <v>8315</v>
      </c>
      <c r="R3138" s="11" t="s">
        <v>8316</v>
      </c>
      <c r="S3138" s="15">
        <f t="shared" si="241"/>
        <v>42789.462430555555</v>
      </c>
      <c r="T3138" s="15">
        <f t="shared" si="242"/>
        <v>42825.957638888889</v>
      </c>
      <c r="U3138">
        <f t="shared" si="243"/>
        <v>36.495208333333721</v>
      </c>
      <c r="V3138">
        <f t="shared" si="244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 s="10">
        <f t="shared" ref="P3139:P3202" si="245">IFERROR(ROUND(E3139/L3139,2),0)</f>
        <v>50</v>
      </c>
      <c r="Q3139" s="11" t="s">
        <v>8315</v>
      </c>
      <c r="R3139" s="11" t="s">
        <v>8316</v>
      </c>
      <c r="S3139" s="15">
        <f t="shared" ref="S3139:S3202" si="246">(((J3139/60)/60)/24)+DATE(1970,1,1)</f>
        <v>42807.885057870371</v>
      </c>
      <c r="T3139" s="15">
        <f t="shared" ref="T3139:T3202" si="247">(((I3139/60)/60)/24)+DATE(1970,1,1)</f>
        <v>42858.8</v>
      </c>
      <c r="U3139">
        <f t="shared" ref="U3139:U3202" si="248">T3139-S3139</f>
        <v>50.914942129631527</v>
      </c>
      <c r="V3139">
        <f t="shared" ref="V3139:V3202" si="249">YEAR((((J3139/60)/60)/24)+DATE(1970,1,1))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 s="10">
        <f t="shared" si="245"/>
        <v>0</v>
      </c>
      <c r="Q3140" s="11" t="s">
        <v>8315</v>
      </c>
      <c r="R3140" s="11" t="s">
        <v>8316</v>
      </c>
      <c r="S3140" s="15">
        <f t="shared" si="246"/>
        <v>42809.645914351851</v>
      </c>
      <c r="T3140" s="15">
        <f t="shared" si="247"/>
        <v>42828.645914351851</v>
      </c>
      <c r="U3140">
        <f t="shared" si="248"/>
        <v>19</v>
      </c>
      <c r="V3140">
        <f t="shared" si="24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 s="10">
        <f t="shared" si="245"/>
        <v>450</v>
      </c>
      <c r="Q3141" s="11" t="s">
        <v>8315</v>
      </c>
      <c r="R3141" s="11" t="s">
        <v>8316</v>
      </c>
      <c r="S3141" s="15">
        <f t="shared" si="246"/>
        <v>42785.270370370374</v>
      </c>
      <c r="T3141" s="15">
        <f t="shared" si="247"/>
        <v>42819.189583333333</v>
      </c>
      <c r="U3141">
        <f t="shared" si="248"/>
        <v>33.919212962959136</v>
      </c>
      <c r="V3141">
        <f t="shared" si="24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 s="10">
        <f t="shared" si="245"/>
        <v>24</v>
      </c>
      <c r="Q3142" s="11" t="s">
        <v>8315</v>
      </c>
      <c r="R3142" s="11" t="s">
        <v>8316</v>
      </c>
      <c r="S3142" s="15">
        <f t="shared" si="246"/>
        <v>42802.718784722223</v>
      </c>
      <c r="T3142" s="15">
        <f t="shared" si="247"/>
        <v>42832.677118055552</v>
      </c>
      <c r="U3142">
        <f t="shared" si="248"/>
        <v>29.958333333328483</v>
      </c>
      <c r="V3142">
        <f t="shared" si="24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 s="10">
        <f t="shared" si="245"/>
        <v>32.25</v>
      </c>
      <c r="Q3143" s="11" t="s">
        <v>8315</v>
      </c>
      <c r="R3143" s="11" t="s">
        <v>8316</v>
      </c>
      <c r="S3143" s="15">
        <f t="shared" si="246"/>
        <v>42800.753333333334</v>
      </c>
      <c r="T3143" s="15">
        <f t="shared" si="247"/>
        <v>42841.833333333328</v>
      </c>
      <c r="U3143">
        <f t="shared" si="248"/>
        <v>41.07999999999447</v>
      </c>
      <c r="V3143">
        <f t="shared" si="24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 s="10">
        <f t="shared" si="245"/>
        <v>15</v>
      </c>
      <c r="Q3144" s="11" t="s">
        <v>8315</v>
      </c>
      <c r="R3144" s="11" t="s">
        <v>8316</v>
      </c>
      <c r="S3144" s="15">
        <f t="shared" si="246"/>
        <v>42783.513182870374</v>
      </c>
      <c r="T3144" s="15">
        <f t="shared" si="247"/>
        <v>42813.471516203703</v>
      </c>
      <c r="U3144">
        <f t="shared" si="248"/>
        <v>29.958333333328483</v>
      </c>
      <c r="V3144">
        <f t="shared" si="24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 s="10">
        <f t="shared" si="245"/>
        <v>0</v>
      </c>
      <c r="Q3145" s="11" t="s">
        <v>8315</v>
      </c>
      <c r="R3145" s="11" t="s">
        <v>8316</v>
      </c>
      <c r="S3145" s="15">
        <f t="shared" si="246"/>
        <v>42808.358287037037</v>
      </c>
      <c r="T3145" s="15">
        <f t="shared" si="247"/>
        <v>42834.358287037037</v>
      </c>
      <c r="U3145">
        <f t="shared" si="248"/>
        <v>26</v>
      </c>
      <c r="V3145">
        <f t="shared" si="24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 s="10">
        <f t="shared" si="245"/>
        <v>251.33</v>
      </c>
      <c r="Q3146" s="11" t="s">
        <v>8315</v>
      </c>
      <c r="R3146" s="11" t="s">
        <v>8316</v>
      </c>
      <c r="S3146" s="15">
        <f t="shared" si="246"/>
        <v>42796.538275462968</v>
      </c>
      <c r="T3146" s="15">
        <f t="shared" si="247"/>
        <v>42813.25</v>
      </c>
      <c r="U3146">
        <f t="shared" si="248"/>
        <v>16.711724537031841</v>
      </c>
      <c r="V3146">
        <f t="shared" si="24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 s="10">
        <f t="shared" si="245"/>
        <v>0</v>
      </c>
      <c r="Q3147" s="11" t="s">
        <v>8315</v>
      </c>
      <c r="R3147" s="11" t="s">
        <v>8316</v>
      </c>
      <c r="S3147" s="15">
        <f t="shared" si="246"/>
        <v>42762.040902777779</v>
      </c>
      <c r="T3147" s="15">
        <f t="shared" si="247"/>
        <v>42821.999236111107</v>
      </c>
      <c r="U3147">
        <f t="shared" si="248"/>
        <v>59.958333333328483</v>
      </c>
      <c r="V3147">
        <f t="shared" si="24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 s="10">
        <f t="shared" si="245"/>
        <v>437.5</v>
      </c>
      <c r="Q3148" s="11" t="s">
        <v>8315</v>
      </c>
      <c r="R3148" s="11" t="s">
        <v>8316</v>
      </c>
      <c r="S3148" s="15">
        <f t="shared" si="246"/>
        <v>42796.682476851856</v>
      </c>
      <c r="T3148" s="15">
        <f t="shared" si="247"/>
        <v>42841.640810185185</v>
      </c>
      <c r="U3148">
        <f t="shared" si="248"/>
        <v>44.958333333328483</v>
      </c>
      <c r="V3148">
        <f t="shared" si="24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 s="10">
        <f t="shared" si="245"/>
        <v>110.35</v>
      </c>
      <c r="Q3149" s="11" t="s">
        <v>8315</v>
      </c>
      <c r="R3149" s="11" t="s">
        <v>8316</v>
      </c>
      <c r="S3149" s="15">
        <f t="shared" si="246"/>
        <v>41909.969386574077</v>
      </c>
      <c r="T3149" s="15">
        <f t="shared" si="247"/>
        <v>41950.011053240742</v>
      </c>
      <c r="U3149">
        <f t="shared" si="248"/>
        <v>40.041666666664241</v>
      </c>
      <c r="V3149">
        <f t="shared" si="24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 s="10">
        <f t="shared" si="245"/>
        <v>41.42</v>
      </c>
      <c r="Q3150" s="11" t="s">
        <v>8315</v>
      </c>
      <c r="R3150" s="11" t="s">
        <v>8316</v>
      </c>
      <c r="S3150" s="15">
        <f t="shared" si="246"/>
        <v>41891.665324074071</v>
      </c>
      <c r="T3150" s="15">
        <f t="shared" si="247"/>
        <v>41913.166666666664</v>
      </c>
      <c r="U3150">
        <f t="shared" si="248"/>
        <v>21.501342592593573</v>
      </c>
      <c r="V3150">
        <f t="shared" si="24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 s="10">
        <f t="shared" si="245"/>
        <v>52</v>
      </c>
      <c r="Q3151" s="11" t="s">
        <v>8315</v>
      </c>
      <c r="R3151" s="11" t="s">
        <v>8316</v>
      </c>
      <c r="S3151" s="15">
        <f t="shared" si="246"/>
        <v>41226.017361111109</v>
      </c>
      <c r="T3151" s="15">
        <f t="shared" si="247"/>
        <v>41250.083333333336</v>
      </c>
      <c r="U3151">
        <f t="shared" si="248"/>
        <v>24.065972222226264</v>
      </c>
      <c r="V3151">
        <f t="shared" si="24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 s="10">
        <f t="shared" si="245"/>
        <v>33.99</v>
      </c>
      <c r="Q3152" s="11" t="s">
        <v>8315</v>
      </c>
      <c r="R3152" s="11" t="s">
        <v>8316</v>
      </c>
      <c r="S3152" s="15">
        <f t="shared" si="246"/>
        <v>40478.263923611114</v>
      </c>
      <c r="T3152" s="15">
        <f t="shared" si="247"/>
        <v>40568.166666666664</v>
      </c>
      <c r="U3152">
        <f t="shared" si="248"/>
        <v>89.902743055550673</v>
      </c>
      <c r="V3152">
        <f t="shared" si="24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 s="10">
        <f t="shared" si="245"/>
        <v>103.35</v>
      </c>
      <c r="Q3153" s="11" t="s">
        <v>8315</v>
      </c>
      <c r="R3153" s="11" t="s">
        <v>8316</v>
      </c>
      <c r="S3153" s="15">
        <f t="shared" si="246"/>
        <v>41862.83997685185</v>
      </c>
      <c r="T3153" s="15">
        <f t="shared" si="247"/>
        <v>41892.83997685185</v>
      </c>
      <c r="U3153">
        <f t="shared" si="248"/>
        <v>30</v>
      </c>
      <c r="V3153">
        <f t="shared" si="24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 s="10">
        <f t="shared" si="245"/>
        <v>34.79</v>
      </c>
      <c r="Q3154" s="11" t="s">
        <v>8315</v>
      </c>
      <c r="R3154" s="11" t="s">
        <v>8316</v>
      </c>
      <c r="S3154" s="15">
        <f t="shared" si="246"/>
        <v>41550.867673611108</v>
      </c>
      <c r="T3154" s="15">
        <f t="shared" si="247"/>
        <v>41580.867673611108</v>
      </c>
      <c r="U3154">
        <f t="shared" si="248"/>
        <v>30</v>
      </c>
      <c r="V3154">
        <f t="shared" si="24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 s="10">
        <f t="shared" si="245"/>
        <v>41.77</v>
      </c>
      <c r="Q3155" s="11" t="s">
        <v>8315</v>
      </c>
      <c r="R3155" s="11" t="s">
        <v>8316</v>
      </c>
      <c r="S3155" s="15">
        <f t="shared" si="246"/>
        <v>40633.154363425929</v>
      </c>
      <c r="T3155" s="15">
        <f t="shared" si="247"/>
        <v>40664.207638888889</v>
      </c>
      <c r="U3155">
        <f t="shared" si="248"/>
        <v>31.053275462960301</v>
      </c>
      <c r="V3155">
        <f t="shared" si="24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 s="10">
        <f t="shared" si="245"/>
        <v>64.27</v>
      </c>
      <c r="Q3156" s="11" t="s">
        <v>8315</v>
      </c>
      <c r="R3156" s="11" t="s">
        <v>8316</v>
      </c>
      <c r="S3156" s="15">
        <f t="shared" si="246"/>
        <v>40970.875671296293</v>
      </c>
      <c r="T3156" s="15">
        <f t="shared" si="247"/>
        <v>41000.834004629629</v>
      </c>
      <c r="U3156">
        <f t="shared" si="248"/>
        <v>29.958333333335759</v>
      </c>
      <c r="V3156">
        <f t="shared" si="24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 s="10">
        <f t="shared" si="245"/>
        <v>31.21</v>
      </c>
      <c r="Q3157" s="11" t="s">
        <v>8315</v>
      </c>
      <c r="R3157" s="11" t="s">
        <v>8316</v>
      </c>
      <c r="S3157" s="15">
        <f t="shared" si="246"/>
        <v>41233.499131944445</v>
      </c>
      <c r="T3157" s="15">
        <f t="shared" si="247"/>
        <v>41263.499131944445</v>
      </c>
      <c r="U3157">
        <f t="shared" si="248"/>
        <v>30</v>
      </c>
      <c r="V3157">
        <f t="shared" si="24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 s="10">
        <f t="shared" si="245"/>
        <v>62.92</v>
      </c>
      <c r="Q3158" s="11" t="s">
        <v>8315</v>
      </c>
      <c r="R3158" s="11" t="s">
        <v>8316</v>
      </c>
      <c r="S3158" s="15">
        <f t="shared" si="246"/>
        <v>41026.953055555554</v>
      </c>
      <c r="T3158" s="15">
        <f t="shared" si="247"/>
        <v>41061.953055555554</v>
      </c>
      <c r="U3158">
        <f t="shared" si="248"/>
        <v>35</v>
      </c>
      <c r="V3158">
        <f t="shared" si="24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 s="10">
        <f t="shared" si="245"/>
        <v>98.54</v>
      </c>
      <c r="Q3159" s="11" t="s">
        <v>8315</v>
      </c>
      <c r="R3159" s="11" t="s">
        <v>8316</v>
      </c>
      <c r="S3159" s="15">
        <f t="shared" si="246"/>
        <v>41829.788252314815</v>
      </c>
      <c r="T3159" s="15">
        <f t="shared" si="247"/>
        <v>41839.208333333336</v>
      </c>
      <c r="U3159">
        <f t="shared" si="248"/>
        <v>9.4200810185211594</v>
      </c>
      <c r="V3159">
        <f t="shared" si="24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 s="10">
        <f t="shared" si="245"/>
        <v>82.61</v>
      </c>
      <c r="Q3160" s="11" t="s">
        <v>8315</v>
      </c>
      <c r="R3160" s="11" t="s">
        <v>8316</v>
      </c>
      <c r="S3160" s="15">
        <f t="shared" si="246"/>
        <v>41447.839722222219</v>
      </c>
      <c r="T3160" s="15">
        <f t="shared" si="247"/>
        <v>41477.839722222219</v>
      </c>
      <c r="U3160">
        <f t="shared" si="248"/>
        <v>30</v>
      </c>
      <c r="V3160">
        <f t="shared" si="24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 s="10">
        <f t="shared" si="245"/>
        <v>38.5</v>
      </c>
      <c r="Q3161" s="11" t="s">
        <v>8315</v>
      </c>
      <c r="R3161" s="11" t="s">
        <v>8316</v>
      </c>
      <c r="S3161" s="15">
        <f t="shared" si="246"/>
        <v>40884.066678240742</v>
      </c>
      <c r="T3161" s="15">
        <f t="shared" si="247"/>
        <v>40926.958333333336</v>
      </c>
      <c r="U3161">
        <f t="shared" si="248"/>
        <v>42.891655092593282</v>
      </c>
      <c r="V3161">
        <f t="shared" si="24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 s="10">
        <f t="shared" si="245"/>
        <v>80.16</v>
      </c>
      <c r="Q3162" s="11" t="s">
        <v>8315</v>
      </c>
      <c r="R3162" s="11" t="s">
        <v>8316</v>
      </c>
      <c r="S3162" s="15">
        <f t="shared" si="246"/>
        <v>41841.26489583333</v>
      </c>
      <c r="T3162" s="15">
        <f t="shared" si="247"/>
        <v>41864.207638888889</v>
      </c>
      <c r="U3162">
        <f t="shared" si="248"/>
        <v>22.942743055558822</v>
      </c>
      <c r="V3162">
        <f t="shared" si="24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 s="10">
        <f t="shared" si="245"/>
        <v>28.41</v>
      </c>
      <c r="Q3163" s="11" t="s">
        <v>8315</v>
      </c>
      <c r="R3163" s="11" t="s">
        <v>8316</v>
      </c>
      <c r="S3163" s="15">
        <f t="shared" si="246"/>
        <v>41897.536134259259</v>
      </c>
      <c r="T3163" s="15">
        <f t="shared" si="247"/>
        <v>41927.536134259259</v>
      </c>
      <c r="U3163">
        <f t="shared" si="248"/>
        <v>30</v>
      </c>
      <c r="V3163">
        <f t="shared" si="24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 s="10">
        <f t="shared" si="245"/>
        <v>80.73</v>
      </c>
      <c r="Q3164" s="11" t="s">
        <v>8315</v>
      </c>
      <c r="R3164" s="11" t="s">
        <v>8316</v>
      </c>
      <c r="S3164" s="15">
        <f t="shared" si="246"/>
        <v>41799.685902777775</v>
      </c>
      <c r="T3164" s="15">
        <f t="shared" si="247"/>
        <v>41827.083333333336</v>
      </c>
      <c r="U3164">
        <f t="shared" si="248"/>
        <v>27.397430555560277</v>
      </c>
      <c r="V3164">
        <f t="shared" si="24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 s="10">
        <f t="shared" si="245"/>
        <v>200.69</v>
      </c>
      <c r="Q3165" s="11" t="s">
        <v>8315</v>
      </c>
      <c r="R3165" s="11" t="s">
        <v>8316</v>
      </c>
      <c r="S3165" s="15">
        <f t="shared" si="246"/>
        <v>41775.753761574073</v>
      </c>
      <c r="T3165" s="15">
        <f t="shared" si="247"/>
        <v>41805.753761574073</v>
      </c>
      <c r="U3165">
        <f t="shared" si="248"/>
        <v>30</v>
      </c>
      <c r="V3165">
        <f t="shared" si="24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 s="10">
        <f t="shared" si="245"/>
        <v>37.590000000000003</v>
      </c>
      <c r="Q3166" s="11" t="s">
        <v>8315</v>
      </c>
      <c r="R3166" s="11" t="s">
        <v>8316</v>
      </c>
      <c r="S3166" s="15">
        <f t="shared" si="246"/>
        <v>41766.80572916667</v>
      </c>
      <c r="T3166" s="15">
        <f t="shared" si="247"/>
        <v>41799.80572916667</v>
      </c>
      <c r="U3166">
        <f t="shared" si="248"/>
        <v>33</v>
      </c>
      <c r="V3166">
        <f t="shared" si="24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 s="10">
        <f t="shared" si="245"/>
        <v>58.1</v>
      </c>
      <c r="Q3167" s="11" t="s">
        <v>8315</v>
      </c>
      <c r="R3167" s="11" t="s">
        <v>8316</v>
      </c>
      <c r="S3167" s="15">
        <f t="shared" si="246"/>
        <v>40644.159259259257</v>
      </c>
      <c r="T3167" s="15">
        <f t="shared" si="247"/>
        <v>40666.165972222225</v>
      </c>
      <c r="U3167">
        <f t="shared" si="248"/>
        <v>22.006712962967867</v>
      </c>
      <c r="V3167">
        <f t="shared" si="24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 s="10">
        <f t="shared" si="245"/>
        <v>60.3</v>
      </c>
      <c r="Q3168" s="11" t="s">
        <v>8315</v>
      </c>
      <c r="R3168" s="11" t="s">
        <v>8316</v>
      </c>
      <c r="S3168" s="15">
        <f t="shared" si="246"/>
        <v>41940.69158564815</v>
      </c>
      <c r="T3168" s="15">
        <f t="shared" si="247"/>
        <v>41969.332638888889</v>
      </c>
      <c r="U3168">
        <f t="shared" si="248"/>
        <v>28.641053240738984</v>
      </c>
      <c r="V3168">
        <f t="shared" si="24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 s="10">
        <f t="shared" si="245"/>
        <v>63.36</v>
      </c>
      <c r="Q3169" s="11" t="s">
        <v>8315</v>
      </c>
      <c r="R3169" s="11" t="s">
        <v>8316</v>
      </c>
      <c r="S3169" s="15">
        <f t="shared" si="246"/>
        <v>41839.175706018519</v>
      </c>
      <c r="T3169" s="15">
        <f t="shared" si="247"/>
        <v>41853.175706018519</v>
      </c>
      <c r="U3169">
        <f t="shared" si="248"/>
        <v>14</v>
      </c>
      <c r="V3169">
        <f t="shared" si="24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 s="10">
        <f t="shared" si="245"/>
        <v>50.9</v>
      </c>
      <c r="Q3170" s="11" t="s">
        <v>8315</v>
      </c>
      <c r="R3170" s="11" t="s">
        <v>8316</v>
      </c>
      <c r="S3170" s="15">
        <f t="shared" si="246"/>
        <v>41772.105937500004</v>
      </c>
      <c r="T3170" s="15">
        <f t="shared" si="247"/>
        <v>41803.916666666664</v>
      </c>
      <c r="U3170">
        <f t="shared" si="248"/>
        <v>31.810729166660167</v>
      </c>
      <c r="V3170">
        <f t="shared" si="24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 s="10">
        <f t="shared" si="245"/>
        <v>100.5</v>
      </c>
      <c r="Q3171" s="11" t="s">
        <v>8315</v>
      </c>
      <c r="R3171" s="11" t="s">
        <v>8316</v>
      </c>
      <c r="S3171" s="15">
        <f t="shared" si="246"/>
        <v>41591.737974537034</v>
      </c>
      <c r="T3171" s="15">
        <f t="shared" si="247"/>
        <v>41621.207638888889</v>
      </c>
      <c r="U3171">
        <f t="shared" si="248"/>
        <v>29.46966435185459</v>
      </c>
      <c r="V3171">
        <f t="shared" si="24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 s="10">
        <f t="shared" si="245"/>
        <v>31.62</v>
      </c>
      <c r="Q3172" s="11" t="s">
        <v>8315</v>
      </c>
      <c r="R3172" s="11" t="s">
        <v>8316</v>
      </c>
      <c r="S3172" s="15">
        <f t="shared" si="246"/>
        <v>41789.080370370371</v>
      </c>
      <c r="T3172" s="15">
        <f t="shared" si="247"/>
        <v>41822.166666666664</v>
      </c>
      <c r="U3172">
        <f t="shared" si="248"/>
        <v>33.086296296292858</v>
      </c>
      <c r="V3172">
        <f t="shared" si="24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 s="10">
        <f t="shared" si="245"/>
        <v>65.099999999999994</v>
      </c>
      <c r="Q3173" s="11" t="s">
        <v>8315</v>
      </c>
      <c r="R3173" s="11" t="s">
        <v>8316</v>
      </c>
      <c r="S3173" s="15">
        <f t="shared" si="246"/>
        <v>42466.608310185184</v>
      </c>
      <c r="T3173" s="15">
        <f t="shared" si="247"/>
        <v>42496.608310185184</v>
      </c>
      <c r="U3173">
        <f t="shared" si="248"/>
        <v>30</v>
      </c>
      <c r="V3173">
        <f t="shared" si="24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 s="10">
        <f t="shared" si="245"/>
        <v>79.31</v>
      </c>
      <c r="Q3174" s="11" t="s">
        <v>8315</v>
      </c>
      <c r="R3174" s="11" t="s">
        <v>8316</v>
      </c>
      <c r="S3174" s="15">
        <f t="shared" si="246"/>
        <v>40923.729953703703</v>
      </c>
      <c r="T3174" s="15">
        <f t="shared" si="247"/>
        <v>40953.729953703703</v>
      </c>
      <c r="U3174">
        <f t="shared" si="248"/>
        <v>30</v>
      </c>
      <c r="V3174">
        <f t="shared" si="24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 s="10">
        <f t="shared" si="245"/>
        <v>139.19</v>
      </c>
      <c r="Q3175" s="11" t="s">
        <v>8315</v>
      </c>
      <c r="R3175" s="11" t="s">
        <v>8316</v>
      </c>
      <c r="S3175" s="15">
        <f t="shared" si="246"/>
        <v>41878.878379629627</v>
      </c>
      <c r="T3175" s="15">
        <f t="shared" si="247"/>
        <v>41908.878379629627</v>
      </c>
      <c r="U3175">
        <f t="shared" si="248"/>
        <v>30</v>
      </c>
      <c r="V3175">
        <f t="shared" si="24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 s="10">
        <f t="shared" si="245"/>
        <v>131.91</v>
      </c>
      <c r="Q3176" s="11" t="s">
        <v>8315</v>
      </c>
      <c r="R3176" s="11" t="s">
        <v>8316</v>
      </c>
      <c r="S3176" s="15">
        <f t="shared" si="246"/>
        <v>41862.864675925928</v>
      </c>
      <c r="T3176" s="15">
        <f t="shared" si="247"/>
        <v>41876.864675925928</v>
      </c>
      <c r="U3176">
        <f t="shared" si="248"/>
        <v>14</v>
      </c>
      <c r="V3176">
        <f t="shared" si="24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 s="10">
        <f t="shared" si="245"/>
        <v>91.3</v>
      </c>
      <c r="Q3177" s="11" t="s">
        <v>8315</v>
      </c>
      <c r="R3177" s="11" t="s">
        <v>8316</v>
      </c>
      <c r="S3177" s="15">
        <f t="shared" si="246"/>
        <v>40531.886886574073</v>
      </c>
      <c r="T3177" s="15">
        <f t="shared" si="247"/>
        <v>40591.886886574073</v>
      </c>
      <c r="U3177">
        <f t="shared" si="248"/>
        <v>60</v>
      </c>
      <c r="V3177">
        <f t="shared" si="24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 s="10">
        <f t="shared" si="245"/>
        <v>39.67</v>
      </c>
      <c r="Q3178" s="11" t="s">
        <v>8315</v>
      </c>
      <c r="R3178" s="11" t="s">
        <v>8316</v>
      </c>
      <c r="S3178" s="15">
        <f t="shared" si="246"/>
        <v>41477.930914351848</v>
      </c>
      <c r="T3178" s="15">
        <f t="shared" si="247"/>
        <v>41504.625</v>
      </c>
      <c r="U3178">
        <f t="shared" si="248"/>
        <v>26.694085648152395</v>
      </c>
      <c r="V3178">
        <f t="shared" si="24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 s="10">
        <f t="shared" si="245"/>
        <v>57.55</v>
      </c>
      <c r="Q3179" s="11" t="s">
        <v>8315</v>
      </c>
      <c r="R3179" s="11" t="s">
        <v>8316</v>
      </c>
      <c r="S3179" s="15">
        <f t="shared" si="246"/>
        <v>41781.666770833333</v>
      </c>
      <c r="T3179" s="15">
        <f t="shared" si="247"/>
        <v>41811.666770833333</v>
      </c>
      <c r="U3179">
        <f t="shared" si="248"/>
        <v>30</v>
      </c>
      <c r="V3179">
        <f t="shared" si="24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 s="10">
        <f t="shared" si="245"/>
        <v>33.03</v>
      </c>
      <c r="Q3180" s="11" t="s">
        <v>8315</v>
      </c>
      <c r="R3180" s="11" t="s">
        <v>8316</v>
      </c>
      <c r="S3180" s="15">
        <f t="shared" si="246"/>
        <v>41806.605034722219</v>
      </c>
      <c r="T3180" s="15">
        <f t="shared" si="247"/>
        <v>41836.605034722219</v>
      </c>
      <c r="U3180">
        <f t="shared" si="248"/>
        <v>30</v>
      </c>
      <c r="V3180">
        <f t="shared" si="24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 s="10">
        <f t="shared" si="245"/>
        <v>77.34</v>
      </c>
      <c r="Q3181" s="11" t="s">
        <v>8315</v>
      </c>
      <c r="R3181" s="11" t="s">
        <v>8316</v>
      </c>
      <c r="S3181" s="15">
        <f t="shared" si="246"/>
        <v>41375.702210648145</v>
      </c>
      <c r="T3181" s="15">
        <f t="shared" si="247"/>
        <v>41400.702210648145</v>
      </c>
      <c r="U3181">
        <f t="shared" si="248"/>
        <v>25</v>
      </c>
      <c r="V3181">
        <f t="shared" si="24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 s="10">
        <f t="shared" si="245"/>
        <v>31.93</v>
      </c>
      <c r="Q3182" s="11" t="s">
        <v>8315</v>
      </c>
      <c r="R3182" s="11" t="s">
        <v>8316</v>
      </c>
      <c r="S3182" s="15">
        <f t="shared" si="246"/>
        <v>41780.412604166668</v>
      </c>
      <c r="T3182" s="15">
        <f t="shared" si="247"/>
        <v>41810.412604166668</v>
      </c>
      <c r="U3182">
        <f t="shared" si="248"/>
        <v>30</v>
      </c>
      <c r="V3182">
        <f t="shared" si="24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 s="10">
        <f t="shared" si="245"/>
        <v>36.33</v>
      </c>
      <c r="Q3183" s="11" t="s">
        <v>8315</v>
      </c>
      <c r="R3183" s="11" t="s">
        <v>8316</v>
      </c>
      <c r="S3183" s="15">
        <f t="shared" si="246"/>
        <v>41779.310034722221</v>
      </c>
      <c r="T3183" s="15">
        <f t="shared" si="247"/>
        <v>41805.666666666664</v>
      </c>
      <c r="U3183">
        <f t="shared" si="248"/>
        <v>26.356631944443507</v>
      </c>
      <c r="V3183">
        <f t="shared" si="24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 s="10">
        <f t="shared" si="245"/>
        <v>46.77</v>
      </c>
      <c r="Q3184" s="11" t="s">
        <v>8315</v>
      </c>
      <c r="R3184" s="11" t="s">
        <v>8316</v>
      </c>
      <c r="S3184" s="15">
        <f t="shared" si="246"/>
        <v>40883.949317129627</v>
      </c>
      <c r="T3184" s="15">
        <f t="shared" si="247"/>
        <v>40939.708333333336</v>
      </c>
      <c r="U3184">
        <f t="shared" si="248"/>
        <v>55.759016203708597</v>
      </c>
      <c r="V3184">
        <f t="shared" si="24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 s="10">
        <f t="shared" si="245"/>
        <v>40.07</v>
      </c>
      <c r="Q3185" s="11" t="s">
        <v>8315</v>
      </c>
      <c r="R3185" s="11" t="s">
        <v>8316</v>
      </c>
      <c r="S3185" s="15">
        <f t="shared" si="246"/>
        <v>41491.79478009259</v>
      </c>
      <c r="T3185" s="15">
        <f t="shared" si="247"/>
        <v>41509.79478009259</v>
      </c>
      <c r="U3185">
        <f t="shared" si="248"/>
        <v>18</v>
      </c>
      <c r="V3185">
        <f t="shared" si="24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 s="10">
        <f t="shared" si="245"/>
        <v>100.22</v>
      </c>
      <c r="Q3186" s="11" t="s">
        <v>8315</v>
      </c>
      <c r="R3186" s="11" t="s">
        <v>8316</v>
      </c>
      <c r="S3186" s="15">
        <f t="shared" si="246"/>
        <v>41791.993414351848</v>
      </c>
      <c r="T3186" s="15">
        <f t="shared" si="247"/>
        <v>41821.993414351848</v>
      </c>
      <c r="U3186">
        <f t="shared" si="248"/>
        <v>30</v>
      </c>
      <c r="V3186">
        <f t="shared" si="24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 s="10">
        <f t="shared" si="245"/>
        <v>41.67</v>
      </c>
      <c r="Q3187" s="11" t="s">
        <v>8315</v>
      </c>
      <c r="R3187" s="11" t="s">
        <v>8316</v>
      </c>
      <c r="S3187" s="15">
        <f t="shared" si="246"/>
        <v>41829.977326388893</v>
      </c>
      <c r="T3187" s="15">
        <f t="shared" si="247"/>
        <v>41836.977326388893</v>
      </c>
      <c r="U3187">
        <f t="shared" si="248"/>
        <v>7</v>
      </c>
      <c r="V3187">
        <f t="shared" si="24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 s="10">
        <f t="shared" si="245"/>
        <v>46.71</v>
      </c>
      <c r="Q3188" s="11" t="s">
        <v>8315</v>
      </c>
      <c r="R3188" s="11" t="s">
        <v>8316</v>
      </c>
      <c r="S3188" s="15">
        <f t="shared" si="246"/>
        <v>41868.924050925925</v>
      </c>
      <c r="T3188" s="15">
        <f t="shared" si="247"/>
        <v>41898.875</v>
      </c>
      <c r="U3188">
        <f t="shared" si="248"/>
        <v>29.950949074074742</v>
      </c>
      <c r="V3188">
        <f t="shared" si="24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 s="10">
        <f t="shared" si="245"/>
        <v>71.489999999999995</v>
      </c>
      <c r="Q3189" s="11" t="s">
        <v>8315</v>
      </c>
      <c r="R3189" s="11" t="s">
        <v>8316</v>
      </c>
      <c r="S3189" s="15">
        <f t="shared" si="246"/>
        <v>41835.666354166664</v>
      </c>
      <c r="T3189" s="15">
        <f t="shared" si="247"/>
        <v>41855.666354166664</v>
      </c>
      <c r="U3189">
        <f t="shared" si="248"/>
        <v>20</v>
      </c>
      <c r="V3189">
        <f t="shared" si="24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 s="10">
        <f t="shared" si="245"/>
        <v>14.44</v>
      </c>
      <c r="Q3190" s="11" t="s">
        <v>8315</v>
      </c>
      <c r="R3190" s="11" t="s">
        <v>8357</v>
      </c>
      <c r="S3190" s="15">
        <f t="shared" si="246"/>
        <v>42144.415532407409</v>
      </c>
      <c r="T3190" s="15">
        <f t="shared" si="247"/>
        <v>42165.415532407409</v>
      </c>
      <c r="U3190">
        <f t="shared" si="248"/>
        <v>21</v>
      </c>
      <c r="V3190">
        <f t="shared" si="24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 s="10">
        <f t="shared" si="245"/>
        <v>356.84</v>
      </c>
      <c r="Q3191" s="11" t="s">
        <v>8315</v>
      </c>
      <c r="R3191" s="11" t="s">
        <v>8357</v>
      </c>
      <c r="S3191" s="15">
        <f t="shared" si="246"/>
        <v>42118.346435185187</v>
      </c>
      <c r="T3191" s="15">
        <f t="shared" si="247"/>
        <v>42148.346435185187</v>
      </c>
      <c r="U3191">
        <f t="shared" si="248"/>
        <v>30</v>
      </c>
      <c r="V3191">
        <f t="shared" si="24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 s="10">
        <f t="shared" si="245"/>
        <v>0</v>
      </c>
      <c r="Q3192" s="11" t="s">
        <v>8315</v>
      </c>
      <c r="R3192" s="11" t="s">
        <v>8357</v>
      </c>
      <c r="S3192" s="15">
        <f t="shared" si="246"/>
        <v>42683.151331018518</v>
      </c>
      <c r="T3192" s="15">
        <f t="shared" si="247"/>
        <v>42713.192997685182</v>
      </c>
      <c r="U3192">
        <f t="shared" si="248"/>
        <v>30.041666666664241</v>
      </c>
      <c r="V3192">
        <f t="shared" si="24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 s="10">
        <f t="shared" si="245"/>
        <v>37.75</v>
      </c>
      <c r="Q3193" s="11" t="s">
        <v>8315</v>
      </c>
      <c r="R3193" s="11" t="s">
        <v>8357</v>
      </c>
      <c r="S3193" s="15">
        <f t="shared" si="246"/>
        <v>42538.755428240736</v>
      </c>
      <c r="T3193" s="15">
        <f t="shared" si="247"/>
        <v>42598.755428240736</v>
      </c>
      <c r="U3193">
        <f t="shared" si="248"/>
        <v>60</v>
      </c>
      <c r="V3193">
        <f t="shared" si="24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 s="10">
        <f t="shared" si="245"/>
        <v>12.75</v>
      </c>
      <c r="Q3194" s="11" t="s">
        <v>8315</v>
      </c>
      <c r="R3194" s="11" t="s">
        <v>8357</v>
      </c>
      <c r="S3194" s="15">
        <f t="shared" si="246"/>
        <v>42018.94049768518</v>
      </c>
      <c r="T3194" s="15">
        <f t="shared" si="247"/>
        <v>42063.916666666672</v>
      </c>
      <c r="U3194">
        <f t="shared" si="248"/>
        <v>44.976168981491355</v>
      </c>
      <c r="V3194">
        <f t="shared" si="24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 s="10">
        <f t="shared" si="245"/>
        <v>24.46</v>
      </c>
      <c r="Q3195" s="11" t="s">
        <v>8315</v>
      </c>
      <c r="R3195" s="11" t="s">
        <v>8357</v>
      </c>
      <c r="S3195" s="15">
        <f t="shared" si="246"/>
        <v>42010.968240740738</v>
      </c>
      <c r="T3195" s="15">
        <f t="shared" si="247"/>
        <v>42055.968240740738</v>
      </c>
      <c r="U3195">
        <f t="shared" si="248"/>
        <v>45</v>
      </c>
      <c r="V3195">
        <f t="shared" si="24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 s="10">
        <f t="shared" si="245"/>
        <v>0</v>
      </c>
      <c r="Q3196" s="11" t="s">
        <v>8315</v>
      </c>
      <c r="R3196" s="11" t="s">
        <v>8357</v>
      </c>
      <c r="S3196" s="15">
        <f t="shared" si="246"/>
        <v>42182.062476851846</v>
      </c>
      <c r="T3196" s="15">
        <f t="shared" si="247"/>
        <v>42212.062476851846</v>
      </c>
      <c r="U3196">
        <f t="shared" si="248"/>
        <v>30</v>
      </c>
      <c r="V3196">
        <f t="shared" si="24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 s="10">
        <f t="shared" si="245"/>
        <v>53.08</v>
      </c>
      <c r="Q3197" s="11" t="s">
        <v>8315</v>
      </c>
      <c r="R3197" s="11" t="s">
        <v>8357</v>
      </c>
      <c r="S3197" s="15">
        <f t="shared" si="246"/>
        <v>42017.594236111108</v>
      </c>
      <c r="T3197" s="15">
        <f t="shared" si="247"/>
        <v>42047.594236111108</v>
      </c>
      <c r="U3197">
        <f t="shared" si="248"/>
        <v>30</v>
      </c>
      <c r="V3197">
        <f t="shared" si="24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 s="10">
        <f t="shared" si="245"/>
        <v>300</v>
      </c>
      <c r="Q3198" s="11" t="s">
        <v>8315</v>
      </c>
      <c r="R3198" s="11" t="s">
        <v>8357</v>
      </c>
      <c r="S3198" s="15">
        <f t="shared" si="246"/>
        <v>42157.598090277781</v>
      </c>
      <c r="T3198" s="15">
        <f t="shared" si="247"/>
        <v>42217.583333333328</v>
      </c>
      <c r="U3198">
        <f t="shared" si="248"/>
        <v>59.985243055547471</v>
      </c>
      <c r="V3198">
        <f t="shared" si="24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 s="10">
        <f t="shared" si="245"/>
        <v>286.25</v>
      </c>
      <c r="Q3199" s="11" t="s">
        <v>8315</v>
      </c>
      <c r="R3199" s="11" t="s">
        <v>8357</v>
      </c>
      <c r="S3199" s="15">
        <f t="shared" si="246"/>
        <v>42009.493263888886</v>
      </c>
      <c r="T3199" s="15">
        <f t="shared" si="247"/>
        <v>42039.493263888886</v>
      </c>
      <c r="U3199">
        <f t="shared" si="248"/>
        <v>30</v>
      </c>
      <c r="V3199">
        <f t="shared" si="24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 s="10">
        <f t="shared" si="245"/>
        <v>36.67</v>
      </c>
      <c r="Q3200" s="11" t="s">
        <v>8315</v>
      </c>
      <c r="R3200" s="11" t="s">
        <v>8357</v>
      </c>
      <c r="S3200" s="15">
        <f t="shared" si="246"/>
        <v>42013.424502314811</v>
      </c>
      <c r="T3200" s="15">
        <f t="shared" si="247"/>
        <v>42051.424502314811</v>
      </c>
      <c r="U3200">
        <f t="shared" si="248"/>
        <v>38</v>
      </c>
      <c r="V3200">
        <f t="shared" si="24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 s="10">
        <f t="shared" si="245"/>
        <v>49.21</v>
      </c>
      <c r="Q3201" s="11" t="s">
        <v>8315</v>
      </c>
      <c r="R3201" s="11" t="s">
        <v>8357</v>
      </c>
      <c r="S3201" s="15">
        <f t="shared" si="246"/>
        <v>41858.761782407404</v>
      </c>
      <c r="T3201" s="15">
        <f t="shared" si="247"/>
        <v>41888.875</v>
      </c>
      <c r="U3201">
        <f t="shared" si="248"/>
        <v>30.113217592595902</v>
      </c>
      <c r="V3201">
        <f t="shared" si="24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 s="10">
        <f t="shared" si="245"/>
        <v>1</v>
      </c>
      <c r="Q3202" s="11" t="s">
        <v>8315</v>
      </c>
      <c r="R3202" s="11" t="s">
        <v>8357</v>
      </c>
      <c r="S3202" s="15">
        <f t="shared" si="246"/>
        <v>42460.320613425924</v>
      </c>
      <c r="T3202" s="15">
        <f t="shared" si="247"/>
        <v>42490.231944444444</v>
      </c>
      <c r="U3202">
        <f t="shared" si="248"/>
        <v>29.911331018520286</v>
      </c>
      <c r="V3202">
        <f t="shared" si="24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 s="10">
        <f t="shared" ref="P3203:P3266" si="250">IFERROR(ROUND(E3203/L3203,2),0)</f>
        <v>12.5</v>
      </c>
      <c r="Q3203" s="11" t="s">
        <v>8315</v>
      </c>
      <c r="R3203" s="11" t="s">
        <v>8357</v>
      </c>
      <c r="S3203" s="15">
        <f t="shared" ref="S3203:S3266" si="251">(((J3203/60)/60)/24)+DATE(1970,1,1)</f>
        <v>41861.767094907409</v>
      </c>
      <c r="T3203" s="15">
        <f t="shared" ref="T3203:T3266" si="252">(((I3203/60)/60)/24)+DATE(1970,1,1)</f>
        <v>41882.767094907409</v>
      </c>
      <c r="U3203">
        <f t="shared" ref="U3203:U3266" si="253">T3203-S3203</f>
        <v>21</v>
      </c>
      <c r="V3203">
        <f t="shared" ref="V3203:V3266" si="254">YEAR((((J3203/60)/60)/24)+DATE(1970,1,1))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 s="10">
        <f t="shared" si="250"/>
        <v>109.04</v>
      </c>
      <c r="Q3204" s="11" t="s">
        <v>8315</v>
      </c>
      <c r="R3204" s="11" t="s">
        <v>8357</v>
      </c>
      <c r="S3204" s="15">
        <f t="shared" si="251"/>
        <v>42293.853541666671</v>
      </c>
      <c r="T3204" s="15">
        <f t="shared" si="252"/>
        <v>42352.249305555553</v>
      </c>
      <c r="U3204">
        <f t="shared" si="253"/>
        <v>58.395763888882357</v>
      </c>
      <c r="V3204">
        <f t="shared" si="254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 s="10">
        <f t="shared" si="250"/>
        <v>41.67</v>
      </c>
      <c r="Q3205" s="11" t="s">
        <v>8315</v>
      </c>
      <c r="R3205" s="11" t="s">
        <v>8357</v>
      </c>
      <c r="S3205" s="15">
        <f t="shared" si="251"/>
        <v>42242.988680555558</v>
      </c>
      <c r="T3205" s="15">
        <f t="shared" si="252"/>
        <v>42272.988680555558</v>
      </c>
      <c r="U3205">
        <f t="shared" si="253"/>
        <v>30</v>
      </c>
      <c r="V3205">
        <f t="shared" si="254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 s="10">
        <f t="shared" si="250"/>
        <v>0</v>
      </c>
      <c r="Q3206" s="11" t="s">
        <v>8315</v>
      </c>
      <c r="R3206" s="11" t="s">
        <v>8357</v>
      </c>
      <c r="S3206" s="15">
        <f t="shared" si="251"/>
        <v>42172.686099537037</v>
      </c>
      <c r="T3206" s="15">
        <f t="shared" si="252"/>
        <v>42202.676388888889</v>
      </c>
      <c r="U3206">
        <f t="shared" si="253"/>
        <v>29.99028935185197</v>
      </c>
      <c r="V3206">
        <f t="shared" si="254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 s="10">
        <f t="shared" si="250"/>
        <v>22.75</v>
      </c>
      <c r="Q3207" s="11" t="s">
        <v>8315</v>
      </c>
      <c r="R3207" s="11" t="s">
        <v>8357</v>
      </c>
      <c r="S3207" s="15">
        <f t="shared" si="251"/>
        <v>42095.374675925923</v>
      </c>
      <c r="T3207" s="15">
        <f t="shared" si="252"/>
        <v>42125.374675925923</v>
      </c>
      <c r="U3207">
        <f t="shared" si="253"/>
        <v>30</v>
      </c>
      <c r="V3207">
        <f t="shared" si="254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 s="10">
        <f t="shared" si="250"/>
        <v>0</v>
      </c>
      <c r="Q3208" s="11" t="s">
        <v>8315</v>
      </c>
      <c r="R3208" s="11" t="s">
        <v>8357</v>
      </c>
      <c r="S3208" s="15">
        <f t="shared" si="251"/>
        <v>42236.276053240741</v>
      </c>
      <c r="T3208" s="15">
        <f t="shared" si="252"/>
        <v>42266.276053240741</v>
      </c>
      <c r="U3208">
        <f t="shared" si="253"/>
        <v>30</v>
      </c>
      <c r="V3208">
        <f t="shared" si="254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 s="10">
        <f t="shared" si="250"/>
        <v>70.83</v>
      </c>
      <c r="Q3209" s="11" t="s">
        <v>8315</v>
      </c>
      <c r="R3209" s="11" t="s">
        <v>8357</v>
      </c>
      <c r="S3209" s="15">
        <f t="shared" si="251"/>
        <v>42057.277858796297</v>
      </c>
      <c r="T3209" s="15">
        <f t="shared" si="252"/>
        <v>42117.236192129625</v>
      </c>
      <c r="U3209">
        <f t="shared" si="253"/>
        <v>59.958333333328483</v>
      </c>
      <c r="V3209">
        <f t="shared" si="254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 s="10">
        <f t="shared" si="250"/>
        <v>63.11</v>
      </c>
      <c r="Q3210" s="11" t="s">
        <v>8315</v>
      </c>
      <c r="R3210" s="11" t="s">
        <v>8316</v>
      </c>
      <c r="S3210" s="15">
        <f t="shared" si="251"/>
        <v>41827.605057870373</v>
      </c>
      <c r="T3210" s="15">
        <f t="shared" si="252"/>
        <v>41848.605057870373</v>
      </c>
      <c r="U3210">
        <f t="shared" si="253"/>
        <v>21</v>
      </c>
      <c r="V3210">
        <f t="shared" si="254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 s="10">
        <f t="shared" si="250"/>
        <v>50.16</v>
      </c>
      <c r="Q3211" s="11" t="s">
        <v>8315</v>
      </c>
      <c r="R3211" s="11" t="s">
        <v>8316</v>
      </c>
      <c r="S3211" s="15">
        <f t="shared" si="251"/>
        <v>41778.637245370373</v>
      </c>
      <c r="T3211" s="15">
        <f t="shared" si="252"/>
        <v>41810.958333333336</v>
      </c>
      <c r="U3211">
        <f t="shared" si="253"/>
        <v>32.321087962962338</v>
      </c>
      <c r="V3211">
        <f t="shared" si="254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 s="10">
        <f t="shared" si="250"/>
        <v>62.88</v>
      </c>
      <c r="Q3212" s="11" t="s">
        <v>8315</v>
      </c>
      <c r="R3212" s="11" t="s">
        <v>8316</v>
      </c>
      <c r="S3212" s="15">
        <f t="shared" si="251"/>
        <v>41013.936562499999</v>
      </c>
      <c r="T3212" s="15">
        <f t="shared" si="252"/>
        <v>41061.165972222225</v>
      </c>
      <c r="U3212">
        <f t="shared" si="253"/>
        <v>47.229409722225682</v>
      </c>
      <c r="V3212">
        <f t="shared" si="254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 s="10">
        <f t="shared" si="250"/>
        <v>85.53</v>
      </c>
      <c r="Q3213" s="11" t="s">
        <v>8315</v>
      </c>
      <c r="R3213" s="11" t="s">
        <v>8316</v>
      </c>
      <c r="S3213" s="15">
        <f t="shared" si="251"/>
        <v>41834.586574074077</v>
      </c>
      <c r="T3213" s="15">
        <f t="shared" si="252"/>
        <v>41866.083333333336</v>
      </c>
      <c r="U3213">
        <f t="shared" si="253"/>
        <v>31.496759259258397</v>
      </c>
      <c r="V3213">
        <f t="shared" si="254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 s="10">
        <f t="shared" si="250"/>
        <v>53.72</v>
      </c>
      <c r="Q3214" s="11" t="s">
        <v>8315</v>
      </c>
      <c r="R3214" s="11" t="s">
        <v>8316</v>
      </c>
      <c r="S3214" s="15">
        <f t="shared" si="251"/>
        <v>41829.795729166668</v>
      </c>
      <c r="T3214" s="15">
        <f t="shared" si="252"/>
        <v>41859.795729166668</v>
      </c>
      <c r="U3214">
        <f t="shared" si="253"/>
        <v>30</v>
      </c>
      <c r="V3214">
        <f t="shared" si="254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 s="10">
        <f t="shared" si="250"/>
        <v>127.81</v>
      </c>
      <c r="Q3215" s="11" t="s">
        <v>8315</v>
      </c>
      <c r="R3215" s="11" t="s">
        <v>8316</v>
      </c>
      <c r="S3215" s="15">
        <f t="shared" si="251"/>
        <v>42171.763414351852</v>
      </c>
      <c r="T3215" s="15">
        <f t="shared" si="252"/>
        <v>42211.763414351852</v>
      </c>
      <c r="U3215">
        <f t="shared" si="253"/>
        <v>40</v>
      </c>
      <c r="V3215">
        <f t="shared" si="254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 s="10">
        <f t="shared" si="250"/>
        <v>106.57</v>
      </c>
      <c r="Q3216" s="11" t="s">
        <v>8315</v>
      </c>
      <c r="R3216" s="11" t="s">
        <v>8316</v>
      </c>
      <c r="S3216" s="15">
        <f t="shared" si="251"/>
        <v>42337.792511574073</v>
      </c>
      <c r="T3216" s="15">
        <f t="shared" si="252"/>
        <v>42374.996527777781</v>
      </c>
      <c r="U3216">
        <f t="shared" si="253"/>
        <v>37.204016203708306</v>
      </c>
      <c r="V3216">
        <f t="shared" si="254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 s="10">
        <f t="shared" si="250"/>
        <v>262.11</v>
      </c>
      <c r="Q3217" s="11" t="s">
        <v>8315</v>
      </c>
      <c r="R3217" s="11" t="s">
        <v>8316</v>
      </c>
      <c r="S3217" s="15">
        <f t="shared" si="251"/>
        <v>42219.665173611109</v>
      </c>
      <c r="T3217" s="15">
        <f t="shared" si="252"/>
        <v>42257.165972222225</v>
      </c>
      <c r="U3217">
        <f t="shared" si="253"/>
        <v>37.500798611115897</v>
      </c>
      <c r="V3217">
        <f t="shared" si="254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 s="10">
        <f t="shared" si="250"/>
        <v>57.17</v>
      </c>
      <c r="Q3218" s="11" t="s">
        <v>8315</v>
      </c>
      <c r="R3218" s="11" t="s">
        <v>8316</v>
      </c>
      <c r="S3218" s="15">
        <f t="shared" si="251"/>
        <v>42165.462627314817</v>
      </c>
      <c r="T3218" s="15">
        <f t="shared" si="252"/>
        <v>42196.604166666672</v>
      </c>
      <c r="U3218">
        <f t="shared" si="253"/>
        <v>31.14153935185459</v>
      </c>
      <c r="V3218">
        <f t="shared" si="254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 s="10">
        <f t="shared" si="250"/>
        <v>50.2</v>
      </c>
      <c r="Q3219" s="11" t="s">
        <v>8315</v>
      </c>
      <c r="R3219" s="11" t="s">
        <v>8316</v>
      </c>
      <c r="S3219" s="15">
        <f t="shared" si="251"/>
        <v>42648.546111111107</v>
      </c>
      <c r="T3219" s="15">
        <f t="shared" si="252"/>
        <v>42678.546111111107</v>
      </c>
      <c r="U3219">
        <f t="shared" si="253"/>
        <v>30</v>
      </c>
      <c r="V3219">
        <f t="shared" si="254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 s="10">
        <f t="shared" si="250"/>
        <v>66.59</v>
      </c>
      <c r="Q3220" s="11" t="s">
        <v>8315</v>
      </c>
      <c r="R3220" s="11" t="s">
        <v>8316</v>
      </c>
      <c r="S3220" s="15">
        <f t="shared" si="251"/>
        <v>41971.002152777779</v>
      </c>
      <c r="T3220" s="15">
        <f t="shared" si="252"/>
        <v>42004</v>
      </c>
      <c r="U3220">
        <f t="shared" si="253"/>
        <v>32.997847222221026</v>
      </c>
      <c r="V3220">
        <f t="shared" si="254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 s="10">
        <f t="shared" si="250"/>
        <v>168.25</v>
      </c>
      <c r="Q3221" s="11" t="s">
        <v>8315</v>
      </c>
      <c r="R3221" s="11" t="s">
        <v>8316</v>
      </c>
      <c r="S3221" s="15">
        <f t="shared" si="251"/>
        <v>42050.983182870375</v>
      </c>
      <c r="T3221" s="15">
        <f t="shared" si="252"/>
        <v>42085.941516203704</v>
      </c>
      <c r="U3221">
        <f t="shared" si="253"/>
        <v>34.958333333328483</v>
      </c>
      <c r="V3221">
        <f t="shared" si="254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 s="10">
        <f t="shared" si="250"/>
        <v>256.37</v>
      </c>
      <c r="Q3222" s="11" t="s">
        <v>8315</v>
      </c>
      <c r="R3222" s="11" t="s">
        <v>8316</v>
      </c>
      <c r="S3222" s="15">
        <f t="shared" si="251"/>
        <v>42772.833379629628</v>
      </c>
      <c r="T3222" s="15">
        <f t="shared" si="252"/>
        <v>42806.875</v>
      </c>
      <c r="U3222">
        <f t="shared" si="253"/>
        <v>34.041620370371675</v>
      </c>
      <c r="V3222">
        <f t="shared" si="254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 s="10">
        <f t="shared" si="250"/>
        <v>36.61</v>
      </c>
      <c r="Q3223" s="11" t="s">
        <v>8315</v>
      </c>
      <c r="R3223" s="11" t="s">
        <v>8316</v>
      </c>
      <c r="S3223" s="15">
        <f t="shared" si="251"/>
        <v>42155.696793981479</v>
      </c>
      <c r="T3223" s="15">
        <f t="shared" si="252"/>
        <v>42190.696793981479</v>
      </c>
      <c r="U3223">
        <f t="shared" si="253"/>
        <v>35</v>
      </c>
      <c r="V3223">
        <f t="shared" si="254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 s="10">
        <f t="shared" si="250"/>
        <v>37.14</v>
      </c>
      <c r="Q3224" s="11" t="s">
        <v>8315</v>
      </c>
      <c r="R3224" s="11" t="s">
        <v>8316</v>
      </c>
      <c r="S3224" s="15">
        <f t="shared" si="251"/>
        <v>42270.582141203704</v>
      </c>
      <c r="T3224" s="15">
        <f t="shared" si="252"/>
        <v>42301.895138888889</v>
      </c>
      <c r="U3224">
        <f t="shared" si="253"/>
        <v>31.31299768518511</v>
      </c>
      <c r="V3224">
        <f t="shared" si="254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 s="10">
        <f t="shared" si="250"/>
        <v>45.88</v>
      </c>
      <c r="Q3225" s="11" t="s">
        <v>8315</v>
      </c>
      <c r="R3225" s="11" t="s">
        <v>8316</v>
      </c>
      <c r="S3225" s="15">
        <f t="shared" si="251"/>
        <v>42206.835370370376</v>
      </c>
      <c r="T3225" s="15">
        <f t="shared" si="252"/>
        <v>42236.835370370376</v>
      </c>
      <c r="U3225">
        <f t="shared" si="253"/>
        <v>30</v>
      </c>
      <c r="V3225">
        <f t="shared" si="254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 s="10">
        <f t="shared" si="250"/>
        <v>141.71</v>
      </c>
      <c r="Q3226" s="11" t="s">
        <v>8315</v>
      </c>
      <c r="R3226" s="11" t="s">
        <v>8316</v>
      </c>
      <c r="S3226" s="15">
        <f t="shared" si="251"/>
        <v>42697.850844907407</v>
      </c>
      <c r="T3226" s="15">
        <f t="shared" si="252"/>
        <v>42745.208333333328</v>
      </c>
      <c r="U3226">
        <f t="shared" si="253"/>
        <v>47.357488425921474</v>
      </c>
      <c r="V3226">
        <f t="shared" si="254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 s="10">
        <f t="shared" si="250"/>
        <v>52.49</v>
      </c>
      <c r="Q3227" s="11" t="s">
        <v>8315</v>
      </c>
      <c r="R3227" s="11" t="s">
        <v>8316</v>
      </c>
      <c r="S3227" s="15">
        <f t="shared" si="251"/>
        <v>42503.559467592597</v>
      </c>
      <c r="T3227" s="15">
        <f t="shared" si="252"/>
        <v>42524.875</v>
      </c>
      <c r="U3227">
        <f t="shared" si="253"/>
        <v>21.315532407403225</v>
      </c>
      <c r="V3227">
        <f t="shared" si="254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 s="10">
        <f t="shared" si="250"/>
        <v>59.52</v>
      </c>
      <c r="Q3228" s="11" t="s">
        <v>8315</v>
      </c>
      <c r="R3228" s="11" t="s">
        <v>8316</v>
      </c>
      <c r="S3228" s="15">
        <f t="shared" si="251"/>
        <v>42277.583472222221</v>
      </c>
      <c r="T3228" s="15">
        <f t="shared" si="252"/>
        <v>42307.583472222221</v>
      </c>
      <c r="U3228">
        <f t="shared" si="253"/>
        <v>30</v>
      </c>
      <c r="V3228">
        <f t="shared" si="254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 s="10">
        <f t="shared" si="250"/>
        <v>50</v>
      </c>
      <c r="Q3229" s="11" t="s">
        <v>8315</v>
      </c>
      <c r="R3229" s="11" t="s">
        <v>8316</v>
      </c>
      <c r="S3229" s="15">
        <f t="shared" si="251"/>
        <v>42722.882361111115</v>
      </c>
      <c r="T3229" s="15">
        <f t="shared" si="252"/>
        <v>42752.882361111115</v>
      </c>
      <c r="U3229">
        <f t="shared" si="253"/>
        <v>30</v>
      </c>
      <c r="V3229">
        <f t="shared" si="254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 s="10">
        <f t="shared" si="250"/>
        <v>193.62</v>
      </c>
      <c r="Q3230" s="11" t="s">
        <v>8315</v>
      </c>
      <c r="R3230" s="11" t="s">
        <v>8316</v>
      </c>
      <c r="S3230" s="15">
        <f t="shared" si="251"/>
        <v>42323.70930555556</v>
      </c>
      <c r="T3230" s="15">
        <f t="shared" si="252"/>
        <v>42355.207638888889</v>
      </c>
      <c r="U3230">
        <f t="shared" si="253"/>
        <v>31.498333333329356</v>
      </c>
      <c r="V3230">
        <f t="shared" si="254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 s="10">
        <f t="shared" si="250"/>
        <v>106.8</v>
      </c>
      <c r="Q3231" s="11" t="s">
        <v>8315</v>
      </c>
      <c r="R3231" s="11" t="s">
        <v>8316</v>
      </c>
      <c r="S3231" s="15">
        <f t="shared" si="251"/>
        <v>41933.291643518518</v>
      </c>
      <c r="T3231" s="15">
        <f t="shared" si="252"/>
        <v>41963.333310185189</v>
      </c>
      <c r="U3231">
        <f t="shared" si="253"/>
        <v>30.041666666671517</v>
      </c>
      <c r="V3231">
        <f t="shared" si="254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 s="10">
        <f t="shared" si="250"/>
        <v>77.22</v>
      </c>
      <c r="Q3232" s="11" t="s">
        <v>8315</v>
      </c>
      <c r="R3232" s="11" t="s">
        <v>8316</v>
      </c>
      <c r="S3232" s="15">
        <f t="shared" si="251"/>
        <v>41898.168125000004</v>
      </c>
      <c r="T3232" s="15">
        <f t="shared" si="252"/>
        <v>41913.165972222225</v>
      </c>
      <c r="U3232">
        <f t="shared" si="253"/>
        <v>14.997847222221026</v>
      </c>
      <c r="V3232">
        <f t="shared" si="254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 s="10">
        <f t="shared" si="250"/>
        <v>57.5</v>
      </c>
      <c r="Q3233" s="11" t="s">
        <v>8315</v>
      </c>
      <c r="R3233" s="11" t="s">
        <v>8316</v>
      </c>
      <c r="S3233" s="15">
        <f t="shared" si="251"/>
        <v>42446.943831018521</v>
      </c>
      <c r="T3233" s="15">
        <f t="shared" si="252"/>
        <v>42476.943831018521</v>
      </c>
      <c r="U3233">
        <f t="shared" si="253"/>
        <v>30</v>
      </c>
      <c r="V3233">
        <f t="shared" si="254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 s="10">
        <f t="shared" si="250"/>
        <v>50.46</v>
      </c>
      <c r="Q3234" s="11" t="s">
        <v>8315</v>
      </c>
      <c r="R3234" s="11" t="s">
        <v>8316</v>
      </c>
      <c r="S3234" s="15">
        <f t="shared" si="251"/>
        <v>42463.81385416667</v>
      </c>
      <c r="T3234" s="15">
        <f t="shared" si="252"/>
        <v>42494.165972222225</v>
      </c>
      <c r="U3234">
        <f t="shared" si="253"/>
        <v>30.352118055554456</v>
      </c>
      <c r="V3234">
        <f t="shared" si="254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 s="10">
        <f t="shared" si="250"/>
        <v>97.38</v>
      </c>
      <c r="Q3235" s="11" t="s">
        <v>8315</v>
      </c>
      <c r="R3235" s="11" t="s">
        <v>8316</v>
      </c>
      <c r="S3235" s="15">
        <f t="shared" si="251"/>
        <v>42766.805034722223</v>
      </c>
      <c r="T3235" s="15">
        <f t="shared" si="252"/>
        <v>42796.805034722223</v>
      </c>
      <c r="U3235">
        <f t="shared" si="253"/>
        <v>30</v>
      </c>
      <c r="V3235">
        <f t="shared" si="254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 s="10">
        <f t="shared" si="250"/>
        <v>34.92</v>
      </c>
      <c r="Q3236" s="11" t="s">
        <v>8315</v>
      </c>
      <c r="R3236" s="11" t="s">
        <v>8316</v>
      </c>
      <c r="S3236" s="15">
        <f t="shared" si="251"/>
        <v>42734.789444444439</v>
      </c>
      <c r="T3236" s="15">
        <f t="shared" si="252"/>
        <v>42767.979861111111</v>
      </c>
      <c r="U3236">
        <f t="shared" si="253"/>
        <v>33.190416666671808</v>
      </c>
      <c r="V3236">
        <f t="shared" si="254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 s="10">
        <f t="shared" si="250"/>
        <v>85.53</v>
      </c>
      <c r="Q3237" s="11" t="s">
        <v>8315</v>
      </c>
      <c r="R3237" s="11" t="s">
        <v>8316</v>
      </c>
      <c r="S3237" s="15">
        <f t="shared" si="251"/>
        <v>42522.347812499997</v>
      </c>
      <c r="T3237" s="15">
        <f t="shared" si="252"/>
        <v>42552.347812499997</v>
      </c>
      <c r="U3237">
        <f t="shared" si="253"/>
        <v>30</v>
      </c>
      <c r="V3237">
        <f t="shared" si="254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 s="10">
        <f t="shared" si="250"/>
        <v>182.91</v>
      </c>
      <c r="Q3238" s="11" t="s">
        <v>8315</v>
      </c>
      <c r="R3238" s="11" t="s">
        <v>8316</v>
      </c>
      <c r="S3238" s="15">
        <f t="shared" si="251"/>
        <v>42702.917048611111</v>
      </c>
      <c r="T3238" s="15">
        <f t="shared" si="252"/>
        <v>42732.917048611111</v>
      </c>
      <c r="U3238">
        <f t="shared" si="253"/>
        <v>30</v>
      </c>
      <c r="V3238">
        <f t="shared" si="254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 s="10">
        <f t="shared" si="250"/>
        <v>131.13999999999999</v>
      </c>
      <c r="Q3239" s="11" t="s">
        <v>8315</v>
      </c>
      <c r="R3239" s="11" t="s">
        <v>8316</v>
      </c>
      <c r="S3239" s="15">
        <f t="shared" si="251"/>
        <v>42252.474351851852</v>
      </c>
      <c r="T3239" s="15">
        <f t="shared" si="252"/>
        <v>42276.165972222225</v>
      </c>
      <c r="U3239">
        <f t="shared" si="253"/>
        <v>23.69162037037313</v>
      </c>
      <c r="V3239">
        <f t="shared" si="254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 s="10">
        <f t="shared" si="250"/>
        <v>39.81</v>
      </c>
      <c r="Q3240" s="11" t="s">
        <v>8315</v>
      </c>
      <c r="R3240" s="11" t="s">
        <v>8316</v>
      </c>
      <c r="S3240" s="15">
        <f t="shared" si="251"/>
        <v>42156.510393518518</v>
      </c>
      <c r="T3240" s="15">
        <f t="shared" si="252"/>
        <v>42186.510393518518</v>
      </c>
      <c r="U3240">
        <f t="shared" si="253"/>
        <v>30</v>
      </c>
      <c r="V3240">
        <f t="shared" si="254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 s="10">
        <f t="shared" si="250"/>
        <v>59.7</v>
      </c>
      <c r="Q3241" s="11" t="s">
        <v>8315</v>
      </c>
      <c r="R3241" s="11" t="s">
        <v>8316</v>
      </c>
      <c r="S3241" s="15">
        <f t="shared" si="251"/>
        <v>42278.089039351849</v>
      </c>
      <c r="T3241" s="15">
        <f t="shared" si="252"/>
        <v>42302.999305555553</v>
      </c>
      <c r="U3241">
        <f t="shared" si="253"/>
        <v>24.910266203703941</v>
      </c>
      <c r="V3241">
        <f t="shared" si="254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 s="10">
        <f t="shared" si="250"/>
        <v>88.74</v>
      </c>
      <c r="Q3242" s="11" t="s">
        <v>8315</v>
      </c>
      <c r="R3242" s="11" t="s">
        <v>8316</v>
      </c>
      <c r="S3242" s="15">
        <f t="shared" si="251"/>
        <v>42754.693842592591</v>
      </c>
      <c r="T3242" s="15">
        <f t="shared" si="252"/>
        <v>42782.958333333328</v>
      </c>
      <c r="U3242">
        <f t="shared" si="253"/>
        <v>28.264490740737529</v>
      </c>
      <c r="V3242">
        <f t="shared" si="254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 s="10">
        <f t="shared" si="250"/>
        <v>58.69</v>
      </c>
      <c r="Q3243" s="11" t="s">
        <v>8315</v>
      </c>
      <c r="R3243" s="11" t="s">
        <v>8316</v>
      </c>
      <c r="S3243" s="15">
        <f t="shared" si="251"/>
        <v>41893.324884259258</v>
      </c>
      <c r="T3243" s="15">
        <f t="shared" si="252"/>
        <v>41926.290972222225</v>
      </c>
      <c r="U3243">
        <f t="shared" si="253"/>
        <v>32.966087962966412</v>
      </c>
      <c r="V3243">
        <f t="shared" si="254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 s="10">
        <f t="shared" si="250"/>
        <v>69.569999999999993</v>
      </c>
      <c r="Q3244" s="11" t="s">
        <v>8315</v>
      </c>
      <c r="R3244" s="11" t="s">
        <v>8316</v>
      </c>
      <c r="S3244" s="15">
        <f t="shared" si="251"/>
        <v>41871.755694444444</v>
      </c>
      <c r="T3244" s="15">
        <f t="shared" si="252"/>
        <v>41901.755694444444</v>
      </c>
      <c r="U3244">
        <f t="shared" si="253"/>
        <v>30</v>
      </c>
      <c r="V3244">
        <f t="shared" si="254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 s="10">
        <f t="shared" si="250"/>
        <v>115.87</v>
      </c>
      <c r="Q3245" s="11" t="s">
        <v>8315</v>
      </c>
      <c r="R3245" s="11" t="s">
        <v>8316</v>
      </c>
      <c r="S3245" s="15">
        <f t="shared" si="251"/>
        <v>42262.096782407403</v>
      </c>
      <c r="T3245" s="15">
        <f t="shared" si="252"/>
        <v>42286</v>
      </c>
      <c r="U3245">
        <f t="shared" si="253"/>
        <v>23.903217592596775</v>
      </c>
      <c r="V3245">
        <f t="shared" si="254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 s="10">
        <f t="shared" si="250"/>
        <v>23.87</v>
      </c>
      <c r="Q3246" s="11" t="s">
        <v>8315</v>
      </c>
      <c r="R3246" s="11" t="s">
        <v>8316</v>
      </c>
      <c r="S3246" s="15">
        <f t="shared" si="251"/>
        <v>42675.694236111114</v>
      </c>
      <c r="T3246" s="15">
        <f t="shared" si="252"/>
        <v>42705.735902777778</v>
      </c>
      <c r="U3246">
        <f t="shared" si="253"/>
        <v>30.041666666664241</v>
      </c>
      <c r="V3246">
        <f t="shared" si="254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 s="10">
        <f t="shared" si="250"/>
        <v>81.13</v>
      </c>
      <c r="Q3247" s="11" t="s">
        <v>8315</v>
      </c>
      <c r="R3247" s="11" t="s">
        <v>8316</v>
      </c>
      <c r="S3247" s="15">
        <f t="shared" si="251"/>
        <v>42135.60020833333</v>
      </c>
      <c r="T3247" s="15">
        <f t="shared" si="252"/>
        <v>42167.083333333328</v>
      </c>
      <c r="U3247">
        <f t="shared" si="253"/>
        <v>31.483124999998836</v>
      </c>
      <c r="V3247">
        <f t="shared" si="254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 s="10">
        <f t="shared" si="250"/>
        <v>57.63</v>
      </c>
      <c r="Q3248" s="11" t="s">
        <v>8315</v>
      </c>
      <c r="R3248" s="11" t="s">
        <v>8316</v>
      </c>
      <c r="S3248" s="15">
        <f t="shared" si="251"/>
        <v>42230.472222222219</v>
      </c>
      <c r="T3248" s="15">
        <f t="shared" si="252"/>
        <v>42259.165972222225</v>
      </c>
      <c r="U3248">
        <f t="shared" si="253"/>
        <v>28.693750000005821</v>
      </c>
      <c r="V3248">
        <f t="shared" si="254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 s="10">
        <f t="shared" si="250"/>
        <v>46.43</v>
      </c>
      <c r="Q3249" s="11" t="s">
        <v>8315</v>
      </c>
      <c r="R3249" s="11" t="s">
        <v>8316</v>
      </c>
      <c r="S3249" s="15">
        <f t="shared" si="251"/>
        <v>42167.434166666666</v>
      </c>
      <c r="T3249" s="15">
        <f t="shared" si="252"/>
        <v>42197.434166666666</v>
      </c>
      <c r="U3249">
        <f t="shared" si="253"/>
        <v>30</v>
      </c>
      <c r="V3249">
        <f t="shared" si="254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 s="10">
        <f t="shared" si="250"/>
        <v>60.48</v>
      </c>
      <c r="Q3250" s="11" t="s">
        <v>8315</v>
      </c>
      <c r="R3250" s="11" t="s">
        <v>8316</v>
      </c>
      <c r="S3250" s="15">
        <f t="shared" si="251"/>
        <v>42068.888391203705</v>
      </c>
      <c r="T3250" s="15">
        <f t="shared" si="252"/>
        <v>42098.846724537041</v>
      </c>
      <c r="U3250">
        <f t="shared" si="253"/>
        <v>29.958333333335759</v>
      </c>
      <c r="V3250">
        <f t="shared" si="254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 s="10">
        <f t="shared" si="250"/>
        <v>65.58</v>
      </c>
      <c r="Q3251" s="11" t="s">
        <v>8315</v>
      </c>
      <c r="R3251" s="11" t="s">
        <v>8316</v>
      </c>
      <c r="S3251" s="15">
        <f t="shared" si="251"/>
        <v>42145.746689814812</v>
      </c>
      <c r="T3251" s="15">
        <f t="shared" si="252"/>
        <v>42175.746689814812</v>
      </c>
      <c r="U3251">
        <f t="shared" si="253"/>
        <v>30</v>
      </c>
      <c r="V3251">
        <f t="shared" si="254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 s="10">
        <f t="shared" si="250"/>
        <v>119.19</v>
      </c>
      <c r="Q3252" s="11" t="s">
        <v>8315</v>
      </c>
      <c r="R3252" s="11" t="s">
        <v>8316</v>
      </c>
      <c r="S3252" s="15">
        <f t="shared" si="251"/>
        <v>41918.742175925923</v>
      </c>
      <c r="T3252" s="15">
        <f t="shared" si="252"/>
        <v>41948.783842592595</v>
      </c>
      <c r="U3252">
        <f t="shared" si="253"/>
        <v>30.041666666671517</v>
      </c>
      <c r="V3252">
        <f t="shared" si="254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 s="10">
        <f t="shared" si="250"/>
        <v>83.05</v>
      </c>
      <c r="Q3253" s="11" t="s">
        <v>8315</v>
      </c>
      <c r="R3253" s="11" t="s">
        <v>8316</v>
      </c>
      <c r="S3253" s="15">
        <f t="shared" si="251"/>
        <v>42146.731087962966</v>
      </c>
      <c r="T3253" s="15">
        <f t="shared" si="252"/>
        <v>42176.731087962966</v>
      </c>
      <c r="U3253">
        <f t="shared" si="253"/>
        <v>30</v>
      </c>
      <c r="V3253">
        <f t="shared" si="254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 s="10">
        <f t="shared" si="250"/>
        <v>57.52</v>
      </c>
      <c r="Q3254" s="11" t="s">
        <v>8315</v>
      </c>
      <c r="R3254" s="11" t="s">
        <v>8316</v>
      </c>
      <c r="S3254" s="15">
        <f t="shared" si="251"/>
        <v>42590.472685185188</v>
      </c>
      <c r="T3254" s="15">
        <f t="shared" si="252"/>
        <v>42620.472685185188</v>
      </c>
      <c r="U3254">
        <f t="shared" si="253"/>
        <v>30</v>
      </c>
      <c r="V3254">
        <f t="shared" si="254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 s="10">
        <f t="shared" si="250"/>
        <v>177.09</v>
      </c>
      <c r="Q3255" s="11" t="s">
        <v>8315</v>
      </c>
      <c r="R3255" s="11" t="s">
        <v>8316</v>
      </c>
      <c r="S3255" s="15">
        <f t="shared" si="251"/>
        <v>42602.576712962968</v>
      </c>
      <c r="T3255" s="15">
        <f t="shared" si="252"/>
        <v>42621.15625</v>
      </c>
      <c r="U3255">
        <f t="shared" si="253"/>
        <v>18.579537037032424</v>
      </c>
      <c r="V3255">
        <f t="shared" si="254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 s="10">
        <f t="shared" si="250"/>
        <v>70.77</v>
      </c>
      <c r="Q3256" s="11" t="s">
        <v>8315</v>
      </c>
      <c r="R3256" s="11" t="s">
        <v>8316</v>
      </c>
      <c r="S3256" s="15">
        <f t="shared" si="251"/>
        <v>42059.085752314815</v>
      </c>
      <c r="T3256" s="15">
        <f t="shared" si="252"/>
        <v>42089.044085648144</v>
      </c>
      <c r="U3256">
        <f t="shared" si="253"/>
        <v>29.958333333328483</v>
      </c>
      <c r="V3256">
        <f t="shared" si="254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 s="10">
        <f t="shared" si="250"/>
        <v>29.17</v>
      </c>
      <c r="Q3257" s="11" t="s">
        <v>8315</v>
      </c>
      <c r="R3257" s="11" t="s">
        <v>8316</v>
      </c>
      <c r="S3257" s="15">
        <f t="shared" si="251"/>
        <v>41889.768229166664</v>
      </c>
      <c r="T3257" s="15">
        <f t="shared" si="252"/>
        <v>41919.768229166664</v>
      </c>
      <c r="U3257">
        <f t="shared" si="253"/>
        <v>30</v>
      </c>
      <c r="V3257">
        <f t="shared" si="254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 s="10">
        <f t="shared" si="250"/>
        <v>72.760000000000005</v>
      </c>
      <c r="Q3258" s="11" t="s">
        <v>8315</v>
      </c>
      <c r="R3258" s="11" t="s">
        <v>8316</v>
      </c>
      <c r="S3258" s="15">
        <f t="shared" si="251"/>
        <v>42144.573807870373</v>
      </c>
      <c r="T3258" s="15">
        <f t="shared" si="252"/>
        <v>42166.165972222225</v>
      </c>
      <c r="U3258">
        <f t="shared" si="253"/>
        <v>21.592164351852261</v>
      </c>
      <c r="V3258">
        <f t="shared" si="254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 s="10">
        <f t="shared" si="250"/>
        <v>51.85</v>
      </c>
      <c r="Q3259" s="11" t="s">
        <v>8315</v>
      </c>
      <c r="R3259" s="11" t="s">
        <v>8316</v>
      </c>
      <c r="S3259" s="15">
        <f t="shared" si="251"/>
        <v>42758.559629629628</v>
      </c>
      <c r="T3259" s="15">
        <f t="shared" si="252"/>
        <v>42788.559629629628</v>
      </c>
      <c r="U3259">
        <f t="shared" si="253"/>
        <v>30</v>
      </c>
      <c r="V3259">
        <f t="shared" si="254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 s="10">
        <f t="shared" si="250"/>
        <v>98.2</v>
      </c>
      <c r="Q3260" s="11" t="s">
        <v>8315</v>
      </c>
      <c r="R3260" s="11" t="s">
        <v>8316</v>
      </c>
      <c r="S3260" s="15">
        <f t="shared" si="251"/>
        <v>41982.887280092589</v>
      </c>
      <c r="T3260" s="15">
        <f t="shared" si="252"/>
        <v>42012.887280092589</v>
      </c>
      <c r="U3260">
        <f t="shared" si="253"/>
        <v>30</v>
      </c>
      <c r="V3260">
        <f t="shared" si="254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 s="10">
        <f t="shared" si="250"/>
        <v>251.74</v>
      </c>
      <c r="Q3261" s="11" t="s">
        <v>8315</v>
      </c>
      <c r="R3261" s="11" t="s">
        <v>8316</v>
      </c>
      <c r="S3261" s="15">
        <f t="shared" si="251"/>
        <v>42614.760937500003</v>
      </c>
      <c r="T3261" s="15">
        <f t="shared" si="252"/>
        <v>42644.165972222225</v>
      </c>
      <c r="U3261">
        <f t="shared" si="253"/>
        <v>29.405034722221899</v>
      </c>
      <c r="V3261">
        <f t="shared" si="254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 s="10">
        <f t="shared" si="250"/>
        <v>74.819999999999993</v>
      </c>
      <c r="Q3262" s="11" t="s">
        <v>8315</v>
      </c>
      <c r="R3262" s="11" t="s">
        <v>8316</v>
      </c>
      <c r="S3262" s="15">
        <f t="shared" si="251"/>
        <v>42303.672662037032</v>
      </c>
      <c r="T3262" s="15">
        <f t="shared" si="252"/>
        <v>42338.714328703703</v>
      </c>
      <c r="U3262">
        <f t="shared" si="253"/>
        <v>35.041666666671517</v>
      </c>
      <c r="V3262">
        <f t="shared" si="254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 s="10">
        <f t="shared" si="250"/>
        <v>67.650000000000006</v>
      </c>
      <c r="Q3263" s="11" t="s">
        <v>8315</v>
      </c>
      <c r="R3263" s="11" t="s">
        <v>8316</v>
      </c>
      <c r="S3263" s="15">
        <f t="shared" si="251"/>
        <v>42171.725416666668</v>
      </c>
      <c r="T3263" s="15">
        <f t="shared" si="252"/>
        <v>42201.725416666668</v>
      </c>
      <c r="U3263">
        <f t="shared" si="253"/>
        <v>30</v>
      </c>
      <c r="V3263">
        <f t="shared" si="254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 s="10">
        <f t="shared" si="250"/>
        <v>93.81</v>
      </c>
      <c r="Q3264" s="11" t="s">
        <v>8315</v>
      </c>
      <c r="R3264" s="11" t="s">
        <v>8316</v>
      </c>
      <c r="S3264" s="15">
        <f t="shared" si="251"/>
        <v>41964.315532407403</v>
      </c>
      <c r="T3264" s="15">
        <f t="shared" si="252"/>
        <v>41995.166666666672</v>
      </c>
      <c r="U3264">
        <f t="shared" si="253"/>
        <v>30.851134259268292</v>
      </c>
      <c r="V3264">
        <f t="shared" si="254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 s="10">
        <f t="shared" si="250"/>
        <v>41.24</v>
      </c>
      <c r="Q3265" s="11" t="s">
        <v>8315</v>
      </c>
      <c r="R3265" s="11" t="s">
        <v>8316</v>
      </c>
      <c r="S3265" s="15">
        <f t="shared" si="251"/>
        <v>42284.516064814816</v>
      </c>
      <c r="T3265" s="15">
        <f t="shared" si="252"/>
        <v>42307.875</v>
      </c>
      <c r="U3265">
        <f t="shared" si="253"/>
        <v>23.358935185184237</v>
      </c>
      <c r="V3265">
        <f t="shared" si="254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 s="10">
        <f t="shared" si="250"/>
        <v>52.55</v>
      </c>
      <c r="Q3266" s="11" t="s">
        <v>8315</v>
      </c>
      <c r="R3266" s="11" t="s">
        <v>8316</v>
      </c>
      <c r="S3266" s="15">
        <f t="shared" si="251"/>
        <v>42016.800208333334</v>
      </c>
      <c r="T3266" s="15">
        <f t="shared" si="252"/>
        <v>42032.916666666672</v>
      </c>
      <c r="U3266">
        <f t="shared" si="253"/>
        <v>16.116458333337505</v>
      </c>
      <c r="V3266">
        <f t="shared" si="254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 s="10">
        <f t="shared" ref="P3267:P3330" si="25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56">(((J3267/60)/60)/24)+DATE(1970,1,1)</f>
        <v>42311.711979166663</v>
      </c>
      <c r="T3267" s="15">
        <f t="shared" ref="T3267:T3330" si="257">(((I3267/60)/60)/24)+DATE(1970,1,1)</f>
        <v>42341.708333333328</v>
      </c>
      <c r="U3267">
        <f t="shared" ref="U3267:U3330" si="258">T3267-S3267</f>
        <v>29.996354166665697</v>
      </c>
      <c r="V3267">
        <f t="shared" ref="V3267:V3330" si="259">YEAR((((J3267/60)/60)/24)+DATE(1970,1,1))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 s="10">
        <f t="shared" si="255"/>
        <v>48.33</v>
      </c>
      <c r="Q3268" s="11" t="s">
        <v>8315</v>
      </c>
      <c r="R3268" s="11" t="s">
        <v>8316</v>
      </c>
      <c r="S3268" s="15">
        <f t="shared" si="256"/>
        <v>42136.536134259266</v>
      </c>
      <c r="T3268" s="15">
        <f t="shared" si="257"/>
        <v>42167.875</v>
      </c>
      <c r="U3268">
        <f t="shared" si="258"/>
        <v>31.338865740734036</v>
      </c>
      <c r="V3268">
        <f t="shared" si="259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 s="10">
        <f t="shared" si="255"/>
        <v>53.18</v>
      </c>
      <c r="Q3269" s="11" t="s">
        <v>8315</v>
      </c>
      <c r="R3269" s="11" t="s">
        <v>8316</v>
      </c>
      <c r="S3269" s="15">
        <f t="shared" si="256"/>
        <v>42172.757638888885</v>
      </c>
      <c r="T3269" s="15">
        <f t="shared" si="257"/>
        <v>42202.757638888885</v>
      </c>
      <c r="U3269">
        <f t="shared" si="258"/>
        <v>30</v>
      </c>
      <c r="V3269">
        <f t="shared" si="259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 s="10">
        <f t="shared" si="255"/>
        <v>60.95</v>
      </c>
      <c r="Q3270" s="11" t="s">
        <v>8315</v>
      </c>
      <c r="R3270" s="11" t="s">
        <v>8316</v>
      </c>
      <c r="S3270" s="15">
        <f t="shared" si="256"/>
        <v>42590.90425925926</v>
      </c>
      <c r="T3270" s="15">
        <f t="shared" si="257"/>
        <v>42606.90425925926</v>
      </c>
      <c r="U3270">
        <f t="shared" si="258"/>
        <v>16</v>
      </c>
      <c r="V3270">
        <f t="shared" si="259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 s="10">
        <f t="shared" si="255"/>
        <v>116</v>
      </c>
      <c r="Q3271" s="11" t="s">
        <v>8315</v>
      </c>
      <c r="R3271" s="11" t="s">
        <v>8316</v>
      </c>
      <c r="S3271" s="15">
        <f t="shared" si="256"/>
        <v>42137.395798611105</v>
      </c>
      <c r="T3271" s="15">
        <f t="shared" si="257"/>
        <v>42171.458333333328</v>
      </c>
      <c r="U3271">
        <f t="shared" si="258"/>
        <v>34.062534722223063</v>
      </c>
      <c r="V3271">
        <f t="shared" si="259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 s="10">
        <f t="shared" si="255"/>
        <v>61</v>
      </c>
      <c r="Q3272" s="11" t="s">
        <v>8315</v>
      </c>
      <c r="R3272" s="11" t="s">
        <v>8316</v>
      </c>
      <c r="S3272" s="15">
        <f t="shared" si="256"/>
        <v>42167.533159722225</v>
      </c>
      <c r="T3272" s="15">
        <f t="shared" si="257"/>
        <v>42197.533159722225</v>
      </c>
      <c r="U3272">
        <f t="shared" si="258"/>
        <v>30</v>
      </c>
      <c r="V3272">
        <f t="shared" si="259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 s="10">
        <f t="shared" si="255"/>
        <v>38.24</v>
      </c>
      <c r="Q3273" s="11" t="s">
        <v>8315</v>
      </c>
      <c r="R3273" s="11" t="s">
        <v>8316</v>
      </c>
      <c r="S3273" s="15">
        <f t="shared" si="256"/>
        <v>41915.437210648146</v>
      </c>
      <c r="T3273" s="15">
        <f t="shared" si="257"/>
        <v>41945.478877314818</v>
      </c>
      <c r="U3273">
        <f t="shared" si="258"/>
        <v>30.041666666671517</v>
      </c>
      <c r="V3273">
        <f t="shared" si="259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 s="10">
        <f t="shared" si="255"/>
        <v>106.5</v>
      </c>
      <c r="Q3274" s="11" t="s">
        <v>8315</v>
      </c>
      <c r="R3274" s="11" t="s">
        <v>8316</v>
      </c>
      <c r="S3274" s="15">
        <f t="shared" si="256"/>
        <v>42284.500104166669</v>
      </c>
      <c r="T3274" s="15">
        <f t="shared" si="257"/>
        <v>42314.541770833333</v>
      </c>
      <c r="U3274">
        <f t="shared" si="258"/>
        <v>30.041666666664241</v>
      </c>
      <c r="V3274">
        <f t="shared" si="259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 s="10">
        <f t="shared" si="255"/>
        <v>204.57</v>
      </c>
      <c r="Q3275" s="11" t="s">
        <v>8315</v>
      </c>
      <c r="R3275" s="11" t="s">
        <v>8316</v>
      </c>
      <c r="S3275" s="15">
        <f t="shared" si="256"/>
        <v>42611.801412037035</v>
      </c>
      <c r="T3275" s="15">
        <f t="shared" si="257"/>
        <v>42627.791666666672</v>
      </c>
      <c r="U3275">
        <f t="shared" si="258"/>
        <v>15.990254629636183</v>
      </c>
      <c r="V3275">
        <f t="shared" si="259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 s="10">
        <f t="shared" si="255"/>
        <v>54.91</v>
      </c>
      <c r="Q3276" s="11" t="s">
        <v>8315</v>
      </c>
      <c r="R3276" s="11" t="s">
        <v>8316</v>
      </c>
      <c r="S3276" s="15">
        <f t="shared" si="256"/>
        <v>42400.704537037032</v>
      </c>
      <c r="T3276" s="15">
        <f t="shared" si="257"/>
        <v>42444.875</v>
      </c>
      <c r="U3276">
        <f t="shared" si="258"/>
        <v>44.170462962967576</v>
      </c>
      <c r="V3276">
        <f t="shared" si="259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 s="10">
        <f t="shared" si="255"/>
        <v>150.41999999999999</v>
      </c>
      <c r="Q3277" s="11" t="s">
        <v>8315</v>
      </c>
      <c r="R3277" s="11" t="s">
        <v>8316</v>
      </c>
      <c r="S3277" s="15">
        <f t="shared" si="256"/>
        <v>42017.88045138889</v>
      </c>
      <c r="T3277" s="15">
        <f t="shared" si="257"/>
        <v>42044.1875</v>
      </c>
      <c r="U3277">
        <f t="shared" si="258"/>
        <v>26.307048611110076</v>
      </c>
      <c r="V3277">
        <f t="shared" si="259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 s="10">
        <f t="shared" si="255"/>
        <v>52.58</v>
      </c>
      <c r="Q3278" s="11" t="s">
        <v>8315</v>
      </c>
      <c r="R3278" s="11" t="s">
        <v>8316</v>
      </c>
      <c r="S3278" s="15">
        <f t="shared" si="256"/>
        <v>42426.949988425928</v>
      </c>
      <c r="T3278" s="15">
        <f t="shared" si="257"/>
        <v>42461.165972222225</v>
      </c>
      <c r="U3278">
        <f t="shared" si="258"/>
        <v>34.215983796297223</v>
      </c>
      <c r="V3278">
        <f t="shared" si="259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 s="10">
        <f t="shared" si="255"/>
        <v>54.3</v>
      </c>
      <c r="Q3279" s="11" t="s">
        <v>8315</v>
      </c>
      <c r="R3279" s="11" t="s">
        <v>8316</v>
      </c>
      <c r="S3279" s="15">
        <f t="shared" si="256"/>
        <v>41931.682939814818</v>
      </c>
      <c r="T3279" s="15">
        <f t="shared" si="257"/>
        <v>41961.724606481483</v>
      </c>
      <c r="U3279">
        <f t="shared" si="258"/>
        <v>30.041666666664241</v>
      </c>
      <c r="V3279">
        <f t="shared" si="259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 s="10">
        <f t="shared" si="255"/>
        <v>76.03</v>
      </c>
      <c r="Q3280" s="11" t="s">
        <v>8315</v>
      </c>
      <c r="R3280" s="11" t="s">
        <v>8316</v>
      </c>
      <c r="S3280" s="15">
        <f t="shared" si="256"/>
        <v>42124.848414351851</v>
      </c>
      <c r="T3280" s="15">
        <f t="shared" si="257"/>
        <v>42154.848414351851</v>
      </c>
      <c r="U3280">
        <f t="shared" si="258"/>
        <v>30</v>
      </c>
      <c r="V3280">
        <f t="shared" si="259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 s="10">
        <f t="shared" si="255"/>
        <v>105.21</v>
      </c>
      <c r="Q3281" s="11" t="s">
        <v>8315</v>
      </c>
      <c r="R3281" s="11" t="s">
        <v>8316</v>
      </c>
      <c r="S3281" s="15">
        <f t="shared" si="256"/>
        <v>42431.102534722217</v>
      </c>
      <c r="T3281" s="15">
        <f t="shared" si="257"/>
        <v>42461.06086805556</v>
      </c>
      <c r="U3281">
        <f t="shared" si="258"/>
        <v>29.958333333343035</v>
      </c>
      <c r="V3281">
        <f t="shared" si="259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 s="10">
        <f t="shared" si="255"/>
        <v>68.67</v>
      </c>
      <c r="Q3282" s="11" t="s">
        <v>8315</v>
      </c>
      <c r="R3282" s="11" t="s">
        <v>8316</v>
      </c>
      <c r="S3282" s="15">
        <f t="shared" si="256"/>
        <v>42121.756921296299</v>
      </c>
      <c r="T3282" s="15">
        <f t="shared" si="257"/>
        <v>42156.208333333328</v>
      </c>
      <c r="U3282">
        <f t="shared" si="258"/>
        <v>34.451412037029513</v>
      </c>
      <c r="V3282">
        <f t="shared" si="259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 s="10">
        <f t="shared" si="255"/>
        <v>129.36000000000001</v>
      </c>
      <c r="Q3283" s="11" t="s">
        <v>8315</v>
      </c>
      <c r="R3283" s="11" t="s">
        <v>8316</v>
      </c>
      <c r="S3283" s="15">
        <f t="shared" si="256"/>
        <v>42219.019733796296</v>
      </c>
      <c r="T3283" s="15">
        <f t="shared" si="257"/>
        <v>42249.019733796296</v>
      </c>
      <c r="U3283">
        <f t="shared" si="258"/>
        <v>30</v>
      </c>
      <c r="V3283">
        <f t="shared" si="259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 s="10">
        <f t="shared" si="255"/>
        <v>134.26</v>
      </c>
      <c r="Q3284" s="11" t="s">
        <v>8315</v>
      </c>
      <c r="R3284" s="11" t="s">
        <v>8316</v>
      </c>
      <c r="S3284" s="15">
        <f t="shared" si="256"/>
        <v>42445.19430555556</v>
      </c>
      <c r="T3284" s="15">
        <f t="shared" si="257"/>
        <v>42489.19430555556</v>
      </c>
      <c r="U3284">
        <f t="shared" si="258"/>
        <v>44</v>
      </c>
      <c r="V3284">
        <f t="shared" si="259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 s="10">
        <f t="shared" si="255"/>
        <v>17.829999999999998</v>
      </c>
      <c r="Q3285" s="11" t="s">
        <v>8315</v>
      </c>
      <c r="R3285" s="11" t="s">
        <v>8316</v>
      </c>
      <c r="S3285" s="15">
        <f t="shared" si="256"/>
        <v>42379.74418981481</v>
      </c>
      <c r="T3285" s="15">
        <f t="shared" si="257"/>
        <v>42410.875</v>
      </c>
      <c r="U3285">
        <f t="shared" si="258"/>
        <v>31.130810185190057</v>
      </c>
      <c r="V3285">
        <f t="shared" si="259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 s="10">
        <f t="shared" si="255"/>
        <v>203.2</v>
      </c>
      <c r="Q3286" s="11" t="s">
        <v>8315</v>
      </c>
      <c r="R3286" s="11" t="s">
        <v>8316</v>
      </c>
      <c r="S3286" s="15">
        <f t="shared" si="256"/>
        <v>42380.884872685187</v>
      </c>
      <c r="T3286" s="15">
        <f t="shared" si="257"/>
        <v>42398.249305555553</v>
      </c>
      <c r="U3286">
        <f t="shared" si="258"/>
        <v>17.364432870366727</v>
      </c>
      <c r="V3286">
        <f t="shared" si="259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 s="10">
        <f t="shared" si="255"/>
        <v>69.19</v>
      </c>
      <c r="Q3287" s="11" t="s">
        <v>8315</v>
      </c>
      <c r="R3287" s="11" t="s">
        <v>8316</v>
      </c>
      <c r="S3287" s="15">
        <f t="shared" si="256"/>
        <v>42762.942430555559</v>
      </c>
      <c r="T3287" s="15">
        <f t="shared" si="257"/>
        <v>42794.208333333328</v>
      </c>
      <c r="U3287">
        <f t="shared" si="258"/>
        <v>31.265902777769952</v>
      </c>
      <c r="V3287">
        <f t="shared" si="259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 s="10">
        <f t="shared" si="255"/>
        <v>125.12</v>
      </c>
      <c r="Q3288" s="11" t="s">
        <v>8315</v>
      </c>
      <c r="R3288" s="11" t="s">
        <v>8316</v>
      </c>
      <c r="S3288" s="15">
        <f t="shared" si="256"/>
        <v>42567.840069444443</v>
      </c>
      <c r="T3288" s="15">
        <f t="shared" si="257"/>
        <v>42597.840069444443</v>
      </c>
      <c r="U3288">
        <f t="shared" si="258"/>
        <v>30</v>
      </c>
      <c r="V3288">
        <f t="shared" si="259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 s="10">
        <f t="shared" si="255"/>
        <v>73.53</v>
      </c>
      <c r="Q3289" s="11" t="s">
        <v>8315</v>
      </c>
      <c r="R3289" s="11" t="s">
        <v>8316</v>
      </c>
      <c r="S3289" s="15">
        <f t="shared" si="256"/>
        <v>42311.750324074077</v>
      </c>
      <c r="T3289" s="15">
        <f t="shared" si="257"/>
        <v>42336.750324074077</v>
      </c>
      <c r="U3289">
        <f t="shared" si="258"/>
        <v>25</v>
      </c>
      <c r="V3289">
        <f t="shared" si="259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 s="10">
        <f t="shared" si="255"/>
        <v>48.44</v>
      </c>
      <c r="Q3290" s="11" t="s">
        <v>8315</v>
      </c>
      <c r="R3290" s="11" t="s">
        <v>8316</v>
      </c>
      <c r="S3290" s="15">
        <f t="shared" si="256"/>
        <v>42505.774479166663</v>
      </c>
      <c r="T3290" s="15">
        <f t="shared" si="257"/>
        <v>42541.958333333328</v>
      </c>
      <c r="U3290">
        <f t="shared" si="258"/>
        <v>36.183854166665697</v>
      </c>
      <c r="V3290">
        <f t="shared" si="259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 s="10">
        <f t="shared" si="255"/>
        <v>26.61</v>
      </c>
      <c r="Q3291" s="11" t="s">
        <v>8315</v>
      </c>
      <c r="R3291" s="11" t="s">
        <v>8316</v>
      </c>
      <c r="S3291" s="15">
        <f t="shared" si="256"/>
        <v>42758.368078703701</v>
      </c>
      <c r="T3291" s="15">
        <f t="shared" si="257"/>
        <v>42786.368078703701</v>
      </c>
      <c r="U3291">
        <f t="shared" si="258"/>
        <v>28</v>
      </c>
      <c r="V3291">
        <f t="shared" si="259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 s="10">
        <f t="shared" si="255"/>
        <v>33.67</v>
      </c>
      <c r="Q3292" s="11" t="s">
        <v>8315</v>
      </c>
      <c r="R3292" s="11" t="s">
        <v>8316</v>
      </c>
      <c r="S3292" s="15">
        <f t="shared" si="256"/>
        <v>42775.51494212963</v>
      </c>
      <c r="T3292" s="15">
        <f t="shared" si="257"/>
        <v>42805.51494212963</v>
      </c>
      <c r="U3292">
        <f t="shared" si="258"/>
        <v>30</v>
      </c>
      <c r="V3292">
        <f t="shared" si="259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 s="10">
        <f t="shared" si="255"/>
        <v>40.71</v>
      </c>
      <c r="Q3293" s="11" t="s">
        <v>8315</v>
      </c>
      <c r="R3293" s="11" t="s">
        <v>8316</v>
      </c>
      <c r="S3293" s="15">
        <f t="shared" si="256"/>
        <v>42232.702546296292</v>
      </c>
      <c r="T3293" s="15">
        <f t="shared" si="257"/>
        <v>42264.165972222225</v>
      </c>
      <c r="U3293">
        <f t="shared" si="258"/>
        <v>31.463425925932825</v>
      </c>
      <c r="V3293">
        <f t="shared" si="259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 s="10">
        <f t="shared" si="255"/>
        <v>19.27</v>
      </c>
      <c r="Q3294" s="11" t="s">
        <v>8315</v>
      </c>
      <c r="R3294" s="11" t="s">
        <v>8316</v>
      </c>
      <c r="S3294" s="15">
        <f t="shared" si="256"/>
        <v>42282.770231481481</v>
      </c>
      <c r="T3294" s="15">
        <f t="shared" si="257"/>
        <v>42342.811898148153</v>
      </c>
      <c r="U3294">
        <f t="shared" si="258"/>
        <v>60.041666666671517</v>
      </c>
      <c r="V3294">
        <f t="shared" si="259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 s="10">
        <f t="shared" si="255"/>
        <v>84.29</v>
      </c>
      <c r="Q3295" s="11" t="s">
        <v>8315</v>
      </c>
      <c r="R3295" s="11" t="s">
        <v>8316</v>
      </c>
      <c r="S3295" s="15">
        <f t="shared" si="256"/>
        <v>42768.425370370373</v>
      </c>
      <c r="T3295" s="15">
        <f t="shared" si="257"/>
        <v>42798.425370370373</v>
      </c>
      <c r="U3295">
        <f t="shared" si="258"/>
        <v>30</v>
      </c>
      <c r="V3295">
        <f t="shared" si="259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 s="10">
        <f t="shared" si="255"/>
        <v>29.58</v>
      </c>
      <c r="Q3296" s="11" t="s">
        <v>8315</v>
      </c>
      <c r="R3296" s="11" t="s">
        <v>8316</v>
      </c>
      <c r="S3296" s="15">
        <f t="shared" si="256"/>
        <v>42141.541134259256</v>
      </c>
      <c r="T3296" s="15">
        <f t="shared" si="257"/>
        <v>42171.541134259256</v>
      </c>
      <c r="U3296">
        <f t="shared" si="258"/>
        <v>30</v>
      </c>
      <c r="V3296">
        <f t="shared" si="259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 s="10">
        <f t="shared" si="255"/>
        <v>26.67</v>
      </c>
      <c r="Q3297" s="11" t="s">
        <v>8315</v>
      </c>
      <c r="R3297" s="11" t="s">
        <v>8316</v>
      </c>
      <c r="S3297" s="15">
        <f t="shared" si="256"/>
        <v>42609.442465277782</v>
      </c>
      <c r="T3297" s="15">
        <f t="shared" si="257"/>
        <v>42639.442465277782</v>
      </c>
      <c r="U3297">
        <f t="shared" si="258"/>
        <v>30</v>
      </c>
      <c r="V3297">
        <f t="shared" si="259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 s="10">
        <f t="shared" si="255"/>
        <v>45.98</v>
      </c>
      <c r="Q3298" s="11" t="s">
        <v>8315</v>
      </c>
      <c r="R3298" s="11" t="s">
        <v>8316</v>
      </c>
      <c r="S3298" s="15">
        <f t="shared" si="256"/>
        <v>42309.756620370375</v>
      </c>
      <c r="T3298" s="15">
        <f t="shared" si="257"/>
        <v>42330.916666666672</v>
      </c>
      <c r="U3298">
        <f t="shared" si="258"/>
        <v>21.160046296296059</v>
      </c>
      <c r="V3298">
        <f t="shared" si="259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 s="10">
        <f t="shared" si="255"/>
        <v>125.09</v>
      </c>
      <c r="Q3299" s="11" t="s">
        <v>8315</v>
      </c>
      <c r="R3299" s="11" t="s">
        <v>8316</v>
      </c>
      <c r="S3299" s="15">
        <f t="shared" si="256"/>
        <v>42193.771481481483</v>
      </c>
      <c r="T3299" s="15">
        <f t="shared" si="257"/>
        <v>42212.957638888889</v>
      </c>
      <c r="U3299">
        <f t="shared" si="258"/>
        <v>19.186157407406427</v>
      </c>
      <c r="V3299">
        <f t="shared" si="259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 s="10">
        <f t="shared" si="255"/>
        <v>141.29</v>
      </c>
      <c r="Q3300" s="11" t="s">
        <v>8315</v>
      </c>
      <c r="R3300" s="11" t="s">
        <v>8316</v>
      </c>
      <c r="S3300" s="15">
        <f t="shared" si="256"/>
        <v>42239.957962962959</v>
      </c>
      <c r="T3300" s="15">
        <f t="shared" si="257"/>
        <v>42260</v>
      </c>
      <c r="U3300">
        <f t="shared" si="258"/>
        <v>20.042037037041155</v>
      </c>
      <c r="V3300">
        <f t="shared" si="259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 s="10">
        <f t="shared" si="255"/>
        <v>55.33</v>
      </c>
      <c r="Q3301" s="11" t="s">
        <v>8315</v>
      </c>
      <c r="R3301" s="11" t="s">
        <v>8316</v>
      </c>
      <c r="S3301" s="15">
        <f t="shared" si="256"/>
        <v>42261.917395833334</v>
      </c>
      <c r="T3301" s="15">
        <f t="shared" si="257"/>
        <v>42291.917395833334</v>
      </c>
      <c r="U3301">
        <f t="shared" si="258"/>
        <v>30</v>
      </c>
      <c r="V3301">
        <f t="shared" si="259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 s="10">
        <f t="shared" si="255"/>
        <v>46.42</v>
      </c>
      <c r="Q3302" s="11" t="s">
        <v>8315</v>
      </c>
      <c r="R3302" s="11" t="s">
        <v>8316</v>
      </c>
      <c r="S3302" s="15">
        <f t="shared" si="256"/>
        <v>42102.743773148148</v>
      </c>
      <c r="T3302" s="15">
        <f t="shared" si="257"/>
        <v>42123.743773148148</v>
      </c>
      <c r="U3302">
        <f t="shared" si="258"/>
        <v>21</v>
      </c>
      <c r="V3302">
        <f t="shared" si="259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 s="10">
        <f t="shared" si="255"/>
        <v>57.2</v>
      </c>
      <c r="Q3303" s="11" t="s">
        <v>8315</v>
      </c>
      <c r="R3303" s="11" t="s">
        <v>8316</v>
      </c>
      <c r="S3303" s="15">
        <f t="shared" si="256"/>
        <v>42538.73583333334</v>
      </c>
      <c r="T3303" s="15">
        <f t="shared" si="257"/>
        <v>42583.290972222225</v>
      </c>
      <c r="U3303">
        <f t="shared" si="258"/>
        <v>44.555138888885267</v>
      </c>
      <c r="V3303">
        <f t="shared" si="259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 s="10">
        <f t="shared" si="255"/>
        <v>173.7</v>
      </c>
      <c r="Q3304" s="11" t="s">
        <v>8315</v>
      </c>
      <c r="R3304" s="11" t="s">
        <v>8316</v>
      </c>
      <c r="S3304" s="15">
        <f t="shared" si="256"/>
        <v>42681.35157407407</v>
      </c>
      <c r="T3304" s="15">
        <f t="shared" si="257"/>
        <v>42711.35157407407</v>
      </c>
      <c r="U3304">
        <f t="shared" si="258"/>
        <v>30</v>
      </c>
      <c r="V3304">
        <f t="shared" si="259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 s="10">
        <f t="shared" si="255"/>
        <v>59.6</v>
      </c>
      <c r="Q3305" s="11" t="s">
        <v>8315</v>
      </c>
      <c r="R3305" s="11" t="s">
        <v>8316</v>
      </c>
      <c r="S3305" s="15">
        <f t="shared" si="256"/>
        <v>42056.65143518518</v>
      </c>
      <c r="T3305" s="15">
        <f t="shared" si="257"/>
        <v>42091.609768518523</v>
      </c>
      <c r="U3305">
        <f t="shared" si="258"/>
        <v>34.958333333343035</v>
      </c>
      <c r="V3305">
        <f t="shared" si="259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 s="10">
        <f t="shared" si="255"/>
        <v>89.59</v>
      </c>
      <c r="Q3306" s="11" t="s">
        <v>8315</v>
      </c>
      <c r="R3306" s="11" t="s">
        <v>8316</v>
      </c>
      <c r="S3306" s="15">
        <f t="shared" si="256"/>
        <v>42696.624444444446</v>
      </c>
      <c r="T3306" s="15">
        <f t="shared" si="257"/>
        <v>42726.624444444446</v>
      </c>
      <c r="U3306">
        <f t="shared" si="258"/>
        <v>30</v>
      </c>
      <c r="V3306">
        <f t="shared" si="259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 s="10">
        <f t="shared" si="255"/>
        <v>204.05</v>
      </c>
      <c r="Q3307" s="11" t="s">
        <v>8315</v>
      </c>
      <c r="R3307" s="11" t="s">
        <v>8316</v>
      </c>
      <c r="S3307" s="15">
        <f t="shared" si="256"/>
        <v>42186.855879629627</v>
      </c>
      <c r="T3307" s="15">
        <f t="shared" si="257"/>
        <v>42216.855879629627</v>
      </c>
      <c r="U3307">
        <f t="shared" si="258"/>
        <v>30</v>
      </c>
      <c r="V3307">
        <f t="shared" si="259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 s="10">
        <f t="shared" si="255"/>
        <v>48.7</v>
      </c>
      <c r="Q3308" s="11" t="s">
        <v>8315</v>
      </c>
      <c r="R3308" s="11" t="s">
        <v>8316</v>
      </c>
      <c r="S3308" s="15">
        <f t="shared" si="256"/>
        <v>42493.219236111108</v>
      </c>
      <c r="T3308" s="15">
        <f t="shared" si="257"/>
        <v>42531.125</v>
      </c>
      <c r="U3308">
        <f t="shared" si="258"/>
        <v>37.90576388889167</v>
      </c>
      <c r="V3308">
        <f t="shared" si="259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 s="10">
        <f t="shared" si="255"/>
        <v>53.34</v>
      </c>
      <c r="Q3309" s="11" t="s">
        <v>8315</v>
      </c>
      <c r="R3309" s="11" t="s">
        <v>8316</v>
      </c>
      <c r="S3309" s="15">
        <f t="shared" si="256"/>
        <v>42475.057164351849</v>
      </c>
      <c r="T3309" s="15">
        <f t="shared" si="257"/>
        <v>42505.057164351849</v>
      </c>
      <c r="U3309">
        <f t="shared" si="258"/>
        <v>30</v>
      </c>
      <c r="V3309">
        <f t="shared" si="259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 s="10">
        <f t="shared" si="255"/>
        <v>75.09</v>
      </c>
      <c r="Q3310" s="11" t="s">
        <v>8315</v>
      </c>
      <c r="R3310" s="11" t="s">
        <v>8316</v>
      </c>
      <c r="S3310" s="15">
        <f t="shared" si="256"/>
        <v>42452.876909722225</v>
      </c>
      <c r="T3310" s="15">
        <f t="shared" si="257"/>
        <v>42473.876909722225</v>
      </c>
      <c r="U3310">
        <f t="shared" si="258"/>
        <v>21</v>
      </c>
      <c r="V3310">
        <f t="shared" si="259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 s="10">
        <f t="shared" si="255"/>
        <v>18</v>
      </c>
      <c r="Q3311" s="11" t="s">
        <v>8315</v>
      </c>
      <c r="R3311" s="11" t="s">
        <v>8316</v>
      </c>
      <c r="S3311" s="15">
        <f t="shared" si="256"/>
        <v>42628.650208333333</v>
      </c>
      <c r="T3311" s="15">
        <f t="shared" si="257"/>
        <v>42659.650208333333</v>
      </c>
      <c r="U3311">
        <f t="shared" si="258"/>
        <v>31</v>
      </c>
      <c r="V3311">
        <f t="shared" si="259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 s="10">
        <f t="shared" si="255"/>
        <v>209.84</v>
      </c>
      <c r="Q3312" s="11" t="s">
        <v>8315</v>
      </c>
      <c r="R3312" s="11" t="s">
        <v>8316</v>
      </c>
      <c r="S3312" s="15">
        <f t="shared" si="256"/>
        <v>42253.928530092591</v>
      </c>
      <c r="T3312" s="15">
        <f t="shared" si="257"/>
        <v>42283.928530092591</v>
      </c>
      <c r="U3312">
        <f t="shared" si="258"/>
        <v>30</v>
      </c>
      <c r="V3312">
        <f t="shared" si="259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 s="10">
        <f t="shared" si="255"/>
        <v>61.02</v>
      </c>
      <c r="Q3313" s="11" t="s">
        <v>8315</v>
      </c>
      <c r="R3313" s="11" t="s">
        <v>8316</v>
      </c>
      <c r="S3313" s="15">
        <f t="shared" si="256"/>
        <v>42264.29178240741</v>
      </c>
      <c r="T3313" s="15">
        <f t="shared" si="257"/>
        <v>42294.29178240741</v>
      </c>
      <c r="U3313">
        <f t="shared" si="258"/>
        <v>30</v>
      </c>
      <c r="V3313">
        <f t="shared" si="259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 s="10">
        <f t="shared" si="255"/>
        <v>61</v>
      </c>
      <c r="Q3314" s="11" t="s">
        <v>8315</v>
      </c>
      <c r="R3314" s="11" t="s">
        <v>8316</v>
      </c>
      <c r="S3314" s="15">
        <f t="shared" si="256"/>
        <v>42664.809560185182</v>
      </c>
      <c r="T3314" s="15">
        <f t="shared" si="257"/>
        <v>42685.916666666672</v>
      </c>
      <c r="U3314">
        <f t="shared" si="258"/>
        <v>21.107106481489609</v>
      </c>
      <c r="V3314">
        <f t="shared" si="259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 s="10">
        <f t="shared" si="255"/>
        <v>80.03</v>
      </c>
      <c r="Q3315" s="11" t="s">
        <v>8315</v>
      </c>
      <c r="R3315" s="11" t="s">
        <v>8316</v>
      </c>
      <c r="S3315" s="15">
        <f t="shared" si="256"/>
        <v>42382.244409722218</v>
      </c>
      <c r="T3315" s="15">
        <f t="shared" si="257"/>
        <v>42396.041666666672</v>
      </c>
      <c r="U3315">
        <f t="shared" si="258"/>
        <v>13.797256944453693</v>
      </c>
      <c r="V3315">
        <f t="shared" si="259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 s="10">
        <f t="shared" si="255"/>
        <v>29.07</v>
      </c>
      <c r="Q3316" s="11" t="s">
        <v>8315</v>
      </c>
      <c r="R3316" s="11" t="s">
        <v>8316</v>
      </c>
      <c r="S3316" s="15">
        <f t="shared" si="256"/>
        <v>42105.267488425925</v>
      </c>
      <c r="T3316" s="15">
        <f t="shared" si="257"/>
        <v>42132.836805555555</v>
      </c>
      <c r="U3316">
        <f t="shared" si="258"/>
        <v>27.569317129629781</v>
      </c>
      <c r="V3316">
        <f t="shared" si="259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 s="10">
        <f t="shared" si="255"/>
        <v>49.44</v>
      </c>
      <c r="Q3317" s="11" t="s">
        <v>8315</v>
      </c>
      <c r="R3317" s="11" t="s">
        <v>8316</v>
      </c>
      <c r="S3317" s="15">
        <f t="shared" si="256"/>
        <v>42466.303715277783</v>
      </c>
      <c r="T3317" s="15">
        <f t="shared" si="257"/>
        <v>42496.303715277783</v>
      </c>
      <c r="U3317">
        <f t="shared" si="258"/>
        <v>30</v>
      </c>
      <c r="V3317">
        <f t="shared" si="259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 s="10">
        <f t="shared" si="255"/>
        <v>93.98</v>
      </c>
      <c r="Q3318" s="11" t="s">
        <v>8315</v>
      </c>
      <c r="R3318" s="11" t="s">
        <v>8316</v>
      </c>
      <c r="S3318" s="15">
        <f t="shared" si="256"/>
        <v>41826.871238425927</v>
      </c>
      <c r="T3318" s="15">
        <f t="shared" si="257"/>
        <v>41859.57916666667</v>
      </c>
      <c r="U3318">
        <f t="shared" si="258"/>
        <v>32.707928240743058</v>
      </c>
      <c r="V3318">
        <f t="shared" si="259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 s="10">
        <f t="shared" si="255"/>
        <v>61.94</v>
      </c>
      <c r="Q3319" s="11" t="s">
        <v>8315</v>
      </c>
      <c r="R3319" s="11" t="s">
        <v>8316</v>
      </c>
      <c r="S3319" s="15">
        <f t="shared" si="256"/>
        <v>42499.039629629624</v>
      </c>
      <c r="T3319" s="15">
        <f t="shared" si="257"/>
        <v>42529.039629629624</v>
      </c>
      <c r="U3319">
        <f t="shared" si="258"/>
        <v>30</v>
      </c>
      <c r="V3319">
        <f t="shared" si="259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 s="10">
        <f t="shared" si="255"/>
        <v>78.5</v>
      </c>
      <c r="Q3320" s="11" t="s">
        <v>8315</v>
      </c>
      <c r="R3320" s="11" t="s">
        <v>8316</v>
      </c>
      <c r="S3320" s="15">
        <f t="shared" si="256"/>
        <v>42431.302002314813</v>
      </c>
      <c r="T3320" s="15">
        <f t="shared" si="257"/>
        <v>42471.104166666672</v>
      </c>
      <c r="U3320">
        <f t="shared" si="258"/>
        <v>39.802164351858664</v>
      </c>
      <c r="V3320">
        <f t="shared" si="259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 s="10">
        <f t="shared" si="255"/>
        <v>33.75</v>
      </c>
      <c r="Q3321" s="11" t="s">
        <v>8315</v>
      </c>
      <c r="R3321" s="11" t="s">
        <v>8316</v>
      </c>
      <c r="S3321" s="15">
        <f t="shared" si="256"/>
        <v>41990.585486111115</v>
      </c>
      <c r="T3321" s="15">
        <f t="shared" si="257"/>
        <v>42035.585486111115</v>
      </c>
      <c r="U3321">
        <f t="shared" si="258"/>
        <v>45</v>
      </c>
      <c r="V3321">
        <f t="shared" si="259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 s="10">
        <f t="shared" si="255"/>
        <v>66.45</v>
      </c>
      <c r="Q3322" s="11" t="s">
        <v>8315</v>
      </c>
      <c r="R3322" s="11" t="s">
        <v>8316</v>
      </c>
      <c r="S3322" s="15">
        <f t="shared" si="256"/>
        <v>42513.045798611114</v>
      </c>
      <c r="T3322" s="15">
        <f t="shared" si="257"/>
        <v>42543.045798611114</v>
      </c>
      <c r="U3322">
        <f t="shared" si="258"/>
        <v>30</v>
      </c>
      <c r="V3322">
        <f t="shared" si="259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 s="10">
        <f t="shared" si="255"/>
        <v>35.799999999999997</v>
      </c>
      <c r="Q3323" s="11" t="s">
        <v>8315</v>
      </c>
      <c r="R3323" s="11" t="s">
        <v>8316</v>
      </c>
      <c r="S3323" s="15">
        <f t="shared" si="256"/>
        <v>41914.100289351853</v>
      </c>
      <c r="T3323" s="15">
        <f t="shared" si="257"/>
        <v>41928.165972222225</v>
      </c>
      <c r="U3323">
        <f t="shared" si="258"/>
        <v>14.065682870372257</v>
      </c>
      <c r="V3323">
        <f t="shared" si="259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 s="10">
        <f t="shared" si="255"/>
        <v>145.65</v>
      </c>
      <c r="Q3324" s="11" t="s">
        <v>8315</v>
      </c>
      <c r="R3324" s="11" t="s">
        <v>8316</v>
      </c>
      <c r="S3324" s="15">
        <f t="shared" si="256"/>
        <v>42521.010370370372</v>
      </c>
      <c r="T3324" s="15">
        <f t="shared" si="257"/>
        <v>42543.163194444445</v>
      </c>
      <c r="U3324">
        <f t="shared" si="258"/>
        <v>22.152824074073578</v>
      </c>
      <c r="V3324">
        <f t="shared" si="259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 s="10">
        <f t="shared" si="255"/>
        <v>25.69</v>
      </c>
      <c r="Q3325" s="11" t="s">
        <v>8315</v>
      </c>
      <c r="R3325" s="11" t="s">
        <v>8316</v>
      </c>
      <c r="S3325" s="15">
        <f t="shared" si="256"/>
        <v>42608.36583333333</v>
      </c>
      <c r="T3325" s="15">
        <f t="shared" si="257"/>
        <v>42638.36583333333</v>
      </c>
      <c r="U3325">
        <f t="shared" si="258"/>
        <v>30</v>
      </c>
      <c r="V3325">
        <f t="shared" si="259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 s="10">
        <f t="shared" si="255"/>
        <v>152.5</v>
      </c>
      <c r="Q3326" s="11" t="s">
        <v>8315</v>
      </c>
      <c r="R3326" s="11" t="s">
        <v>8316</v>
      </c>
      <c r="S3326" s="15">
        <f t="shared" si="256"/>
        <v>42512.58321759259</v>
      </c>
      <c r="T3326" s="15">
        <f t="shared" si="257"/>
        <v>42526.58321759259</v>
      </c>
      <c r="U3326">
        <f t="shared" si="258"/>
        <v>14</v>
      </c>
      <c r="V3326">
        <f t="shared" si="259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 s="10">
        <f t="shared" si="255"/>
        <v>30</v>
      </c>
      <c r="Q3327" s="11" t="s">
        <v>8315</v>
      </c>
      <c r="R3327" s="11" t="s">
        <v>8316</v>
      </c>
      <c r="S3327" s="15">
        <f t="shared" si="256"/>
        <v>42064.785613425927</v>
      </c>
      <c r="T3327" s="15">
        <f t="shared" si="257"/>
        <v>42099.743946759263</v>
      </c>
      <c r="U3327">
        <f t="shared" si="258"/>
        <v>34.958333333335759</v>
      </c>
      <c r="V3327">
        <f t="shared" si="259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 s="10">
        <f t="shared" si="255"/>
        <v>142.28</v>
      </c>
      <c r="Q3328" s="11" t="s">
        <v>8315</v>
      </c>
      <c r="R3328" s="11" t="s">
        <v>8316</v>
      </c>
      <c r="S3328" s="15">
        <f t="shared" si="256"/>
        <v>42041.714178240742</v>
      </c>
      <c r="T3328" s="15">
        <f t="shared" si="257"/>
        <v>42071.67251157407</v>
      </c>
      <c r="U3328">
        <f t="shared" si="258"/>
        <v>29.958333333328483</v>
      </c>
      <c r="V3328">
        <f t="shared" si="259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 s="10">
        <f t="shared" si="255"/>
        <v>24.55</v>
      </c>
      <c r="Q3329" s="11" t="s">
        <v>8315</v>
      </c>
      <c r="R3329" s="11" t="s">
        <v>8316</v>
      </c>
      <c r="S3329" s="15">
        <f t="shared" si="256"/>
        <v>42468.374606481477</v>
      </c>
      <c r="T3329" s="15">
        <f t="shared" si="257"/>
        <v>42498.374606481477</v>
      </c>
      <c r="U3329">
        <f t="shared" si="258"/>
        <v>30</v>
      </c>
      <c r="V3329">
        <f t="shared" si="259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 s="10">
        <f t="shared" si="255"/>
        <v>292.77999999999997</v>
      </c>
      <c r="Q3330" s="11" t="s">
        <v>8315</v>
      </c>
      <c r="R3330" s="11" t="s">
        <v>8316</v>
      </c>
      <c r="S3330" s="15">
        <f t="shared" si="256"/>
        <v>41822.57503472222</v>
      </c>
      <c r="T3330" s="15">
        <f t="shared" si="257"/>
        <v>41825.041666666664</v>
      </c>
      <c r="U3330">
        <f t="shared" si="258"/>
        <v>2.4666319444440887</v>
      </c>
      <c r="V3330">
        <f t="shared" si="259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 s="10">
        <f t="shared" ref="P3331:P3394" si="260">IFERROR(ROUND(E3331/L3331,2),0)</f>
        <v>44.92</v>
      </c>
      <c r="Q3331" s="11" t="s">
        <v>8315</v>
      </c>
      <c r="R3331" s="11" t="s">
        <v>8316</v>
      </c>
      <c r="S3331" s="15">
        <f t="shared" ref="S3331:S3394" si="261">(((J3331/60)/60)/24)+DATE(1970,1,1)</f>
        <v>41837.323009259257</v>
      </c>
      <c r="T3331" s="15">
        <f t="shared" ref="T3331:T3394" si="262">(((I3331/60)/60)/24)+DATE(1970,1,1)</f>
        <v>41847.958333333336</v>
      </c>
      <c r="U3331">
        <f t="shared" ref="U3331:U3394" si="263">T3331-S3331</f>
        <v>10.635324074079108</v>
      </c>
      <c r="V3331">
        <f t="shared" ref="V3331:V3394" si="264">YEAR((((J3331/60)/60)/24)+DATE(1970,1,1))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 s="10">
        <f t="shared" si="260"/>
        <v>23.1</v>
      </c>
      <c r="Q3332" s="11" t="s">
        <v>8315</v>
      </c>
      <c r="R3332" s="11" t="s">
        <v>8316</v>
      </c>
      <c r="S3332" s="15">
        <f t="shared" si="261"/>
        <v>42065.887361111112</v>
      </c>
      <c r="T3332" s="15">
        <f t="shared" si="262"/>
        <v>42095.845694444448</v>
      </c>
      <c r="U3332">
        <f t="shared" si="263"/>
        <v>29.958333333335759</v>
      </c>
      <c r="V3332">
        <f t="shared" si="264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 s="10">
        <f t="shared" si="260"/>
        <v>80.400000000000006</v>
      </c>
      <c r="Q3333" s="11" t="s">
        <v>8315</v>
      </c>
      <c r="R3333" s="11" t="s">
        <v>8316</v>
      </c>
      <c r="S3333" s="15">
        <f t="shared" si="261"/>
        <v>42248.697754629626</v>
      </c>
      <c r="T3333" s="15">
        <f t="shared" si="262"/>
        <v>42283.697754629626</v>
      </c>
      <c r="U3333">
        <f t="shared" si="263"/>
        <v>35</v>
      </c>
      <c r="V3333">
        <f t="shared" si="264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 s="10">
        <f t="shared" si="260"/>
        <v>72.290000000000006</v>
      </c>
      <c r="Q3334" s="11" t="s">
        <v>8315</v>
      </c>
      <c r="R3334" s="11" t="s">
        <v>8316</v>
      </c>
      <c r="S3334" s="15">
        <f t="shared" si="261"/>
        <v>41809.860300925924</v>
      </c>
      <c r="T3334" s="15">
        <f t="shared" si="262"/>
        <v>41839.860300925924</v>
      </c>
      <c r="U3334">
        <f t="shared" si="263"/>
        <v>30</v>
      </c>
      <c r="V3334">
        <f t="shared" si="264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 s="10">
        <f t="shared" si="260"/>
        <v>32.97</v>
      </c>
      <c r="Q3335" s="11" t="s">
        <v>8315</v>
      </c>
      <c r="R3335" s="11" t="s">
        <v>8316</v>
      </c>
      <c r="S3335" s="15">
        <f t="shared" si="261"/>
        <v>42148.676851851851</v>
      </c>
      <c r="T3335" s="15">
        <f t="shared" si="262"/>
        <v>42170.676851851851</v>
      </c>
      <c r="U3335">
        <f t="shared" si="263"/>
        <v>22</v>
      </c>
      <c r="V3335">
        <f t="shared" si="264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 s="10">
        <f t="shared" si="260"/>
        <v>116.65</v>
      </c>
      <c r="Q3336" s="11" t="s">
        <v>8315</v>
      </c>
      <c r="R3336" s="11" t="s">
        <v>8316</v>
      </c>
      <c r="S3336" s="15">
        <f t="shared" si="261"/>
        <v>42185.521087962959</v>
      </c>
      <c r="T3336" s="15">
        <f t="shared" si="262"/>
        <v>42215.521087962959</v>
      </c>
      <c r="U3336">
        <f t="shared" si="263"/>
        <v>30</v>
      </c>
      <c r="V3336">
        <f t="shared" si="264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 s="10">
        <f t="shared" si="260"/>
        <v>79.62</v>
      </c>
      <c r="Q3337" s="11" t="s">
        <v>8315</v>
      </c>
      <c r="R3337" s="11" t="s">
        <v>8316</v>
      </c>
      <c r="S3337" s="15">
        <f t="shared" si="261"/>
        <v>41827.674143518518</v>
      </c>
      <c r="T3337" s="15">
        <f t="shared" si="262"/>
        <v>41854.958333333336</v>
      </c>
      <c r="U3337">
        <f t="shared" si="263"/>
        <v>27.284189814818092</v>
      </c>
      <c r="V3337">
        <f t="shared" si="264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 s="10">
        <f t="shared" si="260"/>
        <v>27.78</v>
      </c>
      <c r="Q3338" s="11" t="s">
        <v>8315</v>
      </c>
      <c r="R3338" s="11" t="s">
        <v>8316</v>
      </c>
      <c r="S3338" s="15">
        <f t="shared" si="261"/>
        <v>42437.398680555561</v>
      </c>
      <c r="T3338" s="15">
        <f t="shared" si="262"/>
        <v>42465.35701388889</v>
      </c>
      <c r="U3338">
        <f t="shared" si="263"/>
        <v>27.958333333328483</v>
      </c>
      <c r="V3338">
        <f t="shared" si="264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 s="10">
        <f t="shared" si="260"/>
        <v>81.03</v>
      </c>
      <c r="Q3339" s="11" t="s">
        <v>8315</v>
      </c>
      <c r="R3339" s="11" t="s">
        <v>8316</v>
      </c>
      <c r="S3339" s="15">
        <f t="shared" si="261"/>
        <v>41901.282025462962</v>
      </c>
      <c r="T3339" s="15">
        <f t="shared" si="262"/>
        <v>41922.875</v>
      </c>
      <c r="U3339">
        <f t="shared" si="263"/>
        <v>21.592974537037662</v>
      </c>
      <c r="V3339">
        <f t="shared" si="264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 s="10">
        <f t="shared" si="260"/>
        <v>136.85</v>
      </c>
      <c r="Q3340" s="11" t="s">
        <v>8315</v>
      </c>
      <c r="R3340" s="11" t="s">
        <v>8316</v>
      </c>
      <c r="S3340" s="15">
        <f t="shared" si="261"/>
        <v>42769.574999999997</v>
      </c>
      <c r="T3340" s="15">
        <f t="shared" si="262"/>
        <v>42790.574999999997</v>
      </c>
      <c r="U3340">
        <f t="shared" si="263"/>
        <v>21</v>
      </c>
      <c r="V3340">
        <f t="shared" si="264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 s="10">
        <f t="shared" si="260"/>
        <v>177.62</v>
      </c>
      <c r="Q3341" s="11" t="s">
        <v>8315</v>
      </c>
      <c r="R3341" s="11" t="s">
        <v>8316</v>
      </c>
      <c r="S3341" s="15">
        <f t="shared" si="261"/>
        <v>42549.665717592594</v>
      </c>
      <c r="T3341" s="15">
        <f t="shared" si="262"/>
        <v>42579.665717592594</v>
      </c>
      <c r="U3341">
        <f t="shared" si="263"/>
        <v>30</v>
      </c>
      <c r="V3341">
        <f t="shared" si="264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 s="10">
        <f t="shared" si="260"/>
        <v>109.08</v>
      </c>
      <c r="Q3342" s="11" t="s">
        <v>8315</v>
      </c>
      <c r="R3342" s="11" t="s">
        <v>8316</v>
      </c>
      <c r="S3342" s="15">
        <f t="shared" si="261"/>
        <v>42685.974004629628</v>
      </c>
      <c r="T3342" s="15">
        <f t="shared" si="262"/>
        <v>42710.974004629628</v>
      </c>
      <c r="U3342">
        <f t="shared" si="263"/>
        <v>25</v>
      </c>
      <c r="V3342">
        <f t="shared" si="264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 s="10">
        <f t="shared" si="260"/>
        <v>119.64</v>
      </c>
      <c r="Q3343" s="11" t="s">
        <v>8315</v>
      </c>
      <c r="R3343" s="11" t="s">
        <v>8316</v>
      </c>
      <c r="S3343" s="15">
        <f t="shared" si="261"/>
        <v>42510.798854166671</v>
      </c>
      <c r="T3343" s="15">
        <f t="shared" si="262"/>
        <v>42533.708333333328</v>
      </c>
      <c r="U3343">
        <f t="shared" si="263"/>
        <v>22.909479166657547</v>
      </c>
      <c r="V3343">
        <f t="shared" si="264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 s="10">
        <f t="shared" si="260"/>
        <v>78.209999999999994</v>
      </c>
      <c r="Q3344" s="11" t="s">
        <v>8315</v>
      </c>
      <c r="R3344" s="11" t="s">
        <v>8316</v>
      </c>
      <c r="S3344" s="15">
        <f t="shared" si="261"/>
        <v>42062.296412037031</v>
      </c>
      <c r="T3344" s="15">
        <f t="shared" si="262"/>
        <v>42095.207638888889</v>
      </c>
      <c r="U3344">
        <f t="shared" si="263"/>
        <v>32.911226851858373</v>
      </c>
      <c r="V3344">
        <f t="shared" si="264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 s="10">
        <f t="shared" si="260"/>
        <v>52.17</v>
      </c>
      <c r="Q3345" s="11" t="s">
        <v>8315</v>
      </c>
      <c r="R3345" s="11" t="s">
        <v>8316</v>
      </c>
      <c r="S3345" s="15">
        <f t="shared" si="261"/>
        <v>42452.916481481487</v>
      </c>
      <c r="T3345" s="15">
        <f t="shared" si="262"/>
        <v>42473.554166666669</v>
      </c>
      <c r="U3345">
        <f t="shared" si="263"/>
        <v>20.637685185181908</v>
      </c>
      <c r="V3345">
        <f t="shared" si="264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 s="10">
        <f t="shared" si="260"/>
        <v>114.13</v>
      </c>
      <c r="Q3346" s="11" t="s">
        <v>8315</v>
      </c>
      <c r="R3346" s="11" t="s">
        <v>8316</v>
      </c>
      <c r="S3346" s="15">
        <f t="shared" si="261"/>
        <v>41851.200150462959</v>
      </c>
      <c r="T3346" s="15">
        <f t="shared" si="262"/>
        <v>41881.200150462959</v>
      </c>
      <c r="U3346">
        <f t="shared" si="263"/>
        <v>30</v>
      </c>
      <c r="V3346">
        <f t="shared" si="264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 s="10">
        <f t="shared" si="260"/>
        <v>50</v>
      </c>
      <c r="Q3347" s="11" t="s">
        <v>8315</v>
      </c>
      <c r="R3347" s="11" t="s">
        <v>8316</v>
      </c>
      <c r="S3347" s="15">
        <f t="shared" si="261"/>
        <v>42053.106111111112</v>
      </c>
      <c r="T3347" s="15">
        <f t="shared" si="262"/>
        <v>42112.025694444441</v>
      </c>
      <c r="U3347">
        <f t="shared" si="263"/>
        <v>58.919583333328774</v>
      </c>
      <c r="V3347">
        <f t="shared" si="264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 s="10">
        <f t="shared" si="260"/>
        <v>91.67</v>
      </c>
      <c r="Q3348" s="11" t="s">
        <v>8315</v>
      </c>
      <c r="R3348" s="11" t="s">
        <v>8316</v>
      </c>
      <c r="S3348" s="15">
        <f t="shared" si="261"/>
        <v>42054.024421296301</v>
      </c>
      <c r="T3348" s="15">
        <f t="shared" si="262"/>
        <v>42061.024421296301</v>
      </c>
      <c r="U3348">
        <f t="shared" si="263"/>
        <v>7</v>
      </c>
      <c r="V3348">
        <f t="shared" si="264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 s="10">
        <f t="shared" si="260"/>
        <v>108.59</v>
      </c>
      <c r="Q3349" s="11" t="s">
        <v>8315</v>
      </c>
      <c r="R3349" s="11" t="s">
        <v>8316</v>
      </c>
      <c r="S3349" s="15">
        <f t="shared" si="261"/>
        <v>42484.551550925928</v>
      </c>
      <c r="T3349" s="15">
        <f t="shared" si="262"/>
        <v>42498.875</v>
      </c>
      <c r="U3349">
        <f t="shared" si="263"/>
        <v>14.323449074072414</v>
      </c>
      <c r="V3349">
        <f t="shared" si="264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 s="10">
        <f t="shared" si="260"/>
        <v>69.819999999999993</v>
      </c>
      <c r="Q3350" s="11" t="s">
        <v>8315</v>
      </c>
      <c r="R3350" s="11" t="s">
        <v>8316</v>
      </c>
      <c r="S3350" s="15">
        <f t="shared" si="261"/>
        <v>42466.558796296296</v>
      </c>
      <c r="T3350" s="15">
        <f t="shared" si="262"/>
        <v>42490.165972222225</v>
      </c>
      <c r="U3350">
        <f t="shared" si="263"/>
        <v>23.607175925928459</v>
      </c>
      <c r="V3350">
        <f t="shared" si="264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 s="10">
        <f t="shared" si="260"/>
        <v>109.57</v>
      </c>
      <c r="Q3351" s="11" t="s">
        <v>8315</v>
      </c>
      <c r="R3351" s="11" t="s">
        <v>8316</v>
      </c>
      <c r="S3351" s="15">
        <f t="shared" si="261"/>
        <v>42513.110787037032</v>
      </c>
      <c r="T3351" s="15">
        <f t="shared" si="262"/>
        <v>42534.708333333328</v>
      </c>
      <c r="U3351">
        <f t="shared" si="263"/>
        <v>21.597546296296059</v>
      </c>
      <c r="V3351">
        <f t="shared" si="264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 s="10">
        <f t="shared" si="260"/>
        <v>71.67</v>
      </c>
      <c r="Q3352" s="11" t="s">
        <v>8315</v>
      </c>
      <c r="R3352" s="11" t="s">
        <v>8316</v>
      </c>
      <c r="S3352" s="15">
        <f t="shared" si="261"/>
        <v>42302.701516203699</v>
      </c>
      <c r="T3352" s="15">
        <f t="shared" si="262"/>
        <v>42337.958333333328</v>
      </c>
      <c r="U3352">
        <f t="shared" si="263"/>
        <v>35.256817129629781</v>
      </c>
      <c r="V3352">
        <f t="shared" si="264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 s="10">
        <f t="shared" si="260"/>
        <v>93.61</v>
      </c>
      <c r="Q3353" s="11" t="s">
        <v>8315</v>
      </c>
      <c r="R3353" s="11" t="s">
        <v>8316</v>
      </c>
      <c r="S3353" s="15">
        <f t="shared" si="261"/>
        <v>41806.395428240743</v>
      </c>
      <c r="T3353" s="15">
        <f t="shared" si="262"/>
        <v>41843.458333333336</v>
      </c>
      <c r="U3353">
        <f t="shared" si="263"/>
        <v>37.0629050925927</v>
      </c>
      <c r="V3353">
        <f t="shared" si="264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 s="10">
        <f t="shared" si="260"/>
        <v>76.8</v>
      </c>
      <c r="Q3354" s="11" t="s">
        <v>8315</v>
      </c>
      <c r="R3354" s="11" t="s">
        <v>8316</v>
      </c>
      <c r="S3354" s="15">
        <f t="shared" si="261"/>
        <v>42495.992800925931</v>
      </c>
      <c r="T3354" s="15">
        <f t="shared" si="262"/>
        <v>42552.958333333328</v>
      </c>
      <c r="U3354">
        <f t="shared" si="263"/>
        <v>56.965532407397404</v>
      </c>
      <c r="V3354">
        <f t="shared" si="264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 s="10">
        <f t="shared" si="260"/>
        <v>35.799999999999997</v>
      </c>
      <c r="Q3355" s="11" t="s">
        <v>8315</v>
      </c>
      <c r="R3355" s="11" t="s">
        <v>8316</v>
      </c>
      <c r="S3355" s="15">
        <f t="shared" si="261"/>
        <v>42479.432291666672</v>
      </c>
      <c r="T3355" s="15">
        <f t="shared" si="262"/>
        <v>42492.958333333328</v>
      </c>
      <c r="U3355">
        <f t="shared" si="263"/>
        <v>13.526041666656965</v>
      </c>
      <c r="V3355">
        <f t="shared" si="264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 s="10">
        <f t="shared" si="260"/>
        <v>55.6</v>
      </c>
      <c r="Q3356" s="11" t="s">
        <v>8315</v>
      </c>
      <c r="R3356" s="11" t="s">
        <v>8316</v>
      </c>
      <c r="S3356" s="15">
        <f t="shared" si="261"/>
        <v>42270.7269212963</v>
      </c>
      <c r="T3356" s="15">
        <f t="shared" si="262"/>
        <v>42306.167361111111</v>
      </c>
      <c r="U3356">
        <f t="shared" si="263"/>
        <v>35.440439814810816</v>
      </c>
      <c r="V3356">
        <f t="shared" si="264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 s="10">
        <f t="shared" si="260"/>
        <v>147.33000000000001</v>
      </c>
      <c r="Q3357" s="11" t="s">
        <v>8315</v>
      </c>
      <c r="R3357" s="11" t="s">
        <v>8316</v>
      </c>
      <c r="S3357" s="15">
        <f t="shared" si="261"/>
        <v>42489.619525462964</v>
      </c>
      <c r="T3357" s="15">
        <f t="shared" si="262"/>
        <v>42500.470138888893</v>
      </c>
      <c r="U3357">
        <f t="shared" si="263"/>
        <v>10.850613425929623</v>
      </c>
      <c r="V3357">
        <f t="shared" si="264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 s="10">
        <f t="shared" si="260"/>
        <v>56.33</v>
      </c>
      <c r="Q3358" s="11" t="s">
        <v>8315</v>
      </c>
      <c r="R3358" s="11" t="s">
        <v>8316</v>
      </c>
      <c r="S3358" s="15">
        <f t="shared" si="261"/>
        <v>42536.815648148149</v>
      </c>
      <c r="T3358" s="15">
        <f t="shared" si="262"/>
        <v>42566.815648148149</v>
      </c>
      <c r="U3358">
        <f t="shared" si="263"/>
        <v>30</v>
      </c>
      <c r="V3358">
        <f t="shared" si="264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 s="10">
        <f t="shared" si="260"/>
        <v>96.19</v>
      </c>
      <c r="Q3359" s="11" t="s">
        <v>8315</v>
      </c>
      <c r="R3359" s="11" t="s">
        <v>8316</v>
      </c>
      <c r="S3359" s="15">
        <f t="shared" si="261"/>
        <v>41822.417939814812</v>
      </c>
      <c r="T3359" s="15">
        <f t="shared" si="262"/>
        <v>41852.417939814812</v>
      </c>
      <c r="U3359">
        <f t="shared" si="263"/>
        <v>30</v>
      </c>
      <c r="V3359">
        <f t="shared" si="264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 s="10">
        <f t="shared" si="260"/>
        <v>63.57</v>
      </c>
      <c r="Q3360" s="11" t="s">
        <v>8315</v>
      </c>
      <c r="R3360" s="11" t="s">
        <v>8316</v>
      </c>
      <c r="S3360" s="15">
        <f t="shared" si="261"/>
        <v>41932.311099537037</v>
      </c>
      <c r="T3360" s="15">
        <f t="shared" si="262"/>
        <v>41962.352766203709</v>
      </c>
      <c r="U3360">
        <f t="shared" si="263"/>
        <v>30.041666666671517</v>
      </c>
      <c r="V3360">
        <f t="shared" si="264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 s="10">
        <f t="shared" si="260"/>
        <v>184.78</v>
      </c>
      <c r="Q3361" s="11" t="s">
        <v>8315</v>
      </c>
      <c r="R3361" s="11" t="s">
        <v>8316</v>
      </c>
      <c r="S3361" s="15">
        <f t="shared" si="261"/>
        <v>42746.057106481487</v>
      </c>
      <c r="T3361" s="15">
        <f t="shared" si="262"/>
        <v>42791.057106481487</v>
      </c>
      <c r="U3361">
        <f t="shared" si="263"/>
        <v>45</v>
      </c>
      <c r="V3361">
        <f t="shared" si="264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 s="10">
        <f t="shared" si="260"/>
        <v>126.72</v>
      </c>
      <c r="Q3362" s="11" t="s">
        <v>8315</v>
      </c>
      <c r="R3362" s="11" t="s">
        <v>8316</v>
      </c>
      <c r="S3362" s="15">
        <f t="shared" si="261"/>
        <v>42697.082673611112</v>
      </c>
      <c r="T3362" s="15">
        <f t="shared" si="262"/>
        <v>42718.665972222225</v>
      </c>
      <c r="U3362">
        <f t="shared" si="263"/>
        <v>21.583298611112696</v>
      </c>
      <c r="V3362">
        <f t="shared" si="264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 s="10">
        <f t="shared" si="260"/>
        <v>83.43</v>
      </c>
      <c r="Q3363" s="11" t="s">
        <v>8315</v>
      </c>
      <c r="R3363" s="11" t="s">
        <v>8316</v>
      </c>
      <c r="S3363" s="15">
        <f t="shared" si="261"/>
        <v>41866.025347222225</v>
      </c>
      <c r="T3363" s="15">
        <f t="shared" si="262"/>
        <v>41883.665972222225</v>
      </c>
      <c r="U3363">
        <f t="shared" si="263"/>
        <v>17.640625</v>
      </c>
      <c r="V3363">
        <f t="shared" si="264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 s="10">
        <f t="shared" si="260"/>
        <v>54.5</v>
      </c>
      <c r="Q3364" s="11" t="s">
        <v>8315</v>
      </c>
      <c r="R3364" s="11" t="s">
        <v>8316</v>
      </c>
      <c r="S3364" s="15">
        <f t="shared" si="261"/>
        <v>42056.091631944444</v>
      </c>
      <c r="T3364" s="15">
        <f t="shared" si="262"/>
        <v>42070.204861111109</v>
      </c>
      <c r="U3364">
        <f t="shared" si="263"/>
        <v>14.113229166665406</v>
      </c>
      <c r="V3364">
        <f t="shared" si="264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 s="10">
        <f t="shared" si="260"/>
        <v>302.31</v>
      </c>
      <c r="Q3365" s="11" t="s">
        <v>8315</v>
      </c>
      <c r="R3365" s="11" t="s">
        <v>8316</v>
      </c>
      <c r="S3365" s="15">
        <f t="shared" si="261"/>
        <v>41851.771354166667</v>
      </c>
      <c r="T3365" s="15">
        <f t="shared" si="262"/>
        <v>41870.666666666664</v>
      </c>
      <c r="U3365">
        <f t="shared" si="263"/>
        <v>18.89531249999709</v>
      </c>
      <c r="V3365">
        <f t="shared" si="264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 s="10">
        <f t="shared" si="260"/>
        <v>44.14</v>
      </c>
      <c r="Q3366" s="11" t="s">
        <v>8315</v>
      </c>
      <c r="R3366" s="11" t="s">
        <v>8316</v>
      </c>
      <c r="S3366" s="15">
        <f t="shared" si="261"/>
        <v>42422.977418981478</v>
      </c>
      <c r="T3366" s="15">
        <f t="shared" si="262"/>
        <v>42444.875</v>
      </c>
      <c r="U3366">
        <f t="shared" si="263"/>
        <v>21.897581018522033</v>
      </c>
      <c r="V3366">
        <f t="shared" si="264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 s="10">
        <f t="shared" si="260"/>
        <v>866.67</v>
      </c>
      <c r="Q3367" s="11" t="s">
        <v>8315</v>
      </c>
      <c r="R3367" s="11" t="s">
        <v>8316</v>
      </c>
      <c r="S3367" s="15">
        <f t="shared" si="261"/>
        <v>42321.101759259262</v>
      </c>
      <c r="T3367" s="15">
        <f t="shared" si="262"/>
        <v>42351.101759259262</v>
      </c>
      <c r="U3367">
        <f t="shared" si="263"/>
        <v>30</v>
      </c>
      <c r="V3367">
        <f t="shared" si="264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 s="10">
        <f t="shared" si="260"/>
        <v>61.39</v>
      </c>
      <c r="Q3368" s="11" t="s">
        <v>8315</v>
      </c>
      <c r="R3368" s="11" t="s">
        <v>8316</v>
      </c>
      <c r="S3368" s="15">
        <f t="shared" si="261"/>
        <v>42107.067557870367</v>
      </c>
      <c r="T3368" s="15">
        <f t="shared" si="262"/>
        <v>42137.067557870367</v>
      </c>
      <c r="U3368">
        <f t="shared" si="263"/>
        <v>30</v>
      </c>
      <c r="V3368">
        <f t="shared" si="264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 s="10">
        <f t="shared" si="260"/>
        <v>29.67</v>
      </c>
      <c r="Q3369" s="11" t="s">
        <v>8315</v>
      </c>
      <c r="R3369" s="11" t="s">
        <v>8316</v>
      </c>
      <c r="S3369" s="15">
        <f t="shared" si="261"/>
        <v>42192.933958333335</v>
      </c>
      <c r="T3369" s="15">
        <f t="shared" si="262"/>
        <v>42217.933958333335</v>
      </c>
      <c r="U3369">
        <f t="shared" si="263"/>
        <v>25</v>
      </c>
      <c r="V3369">
        <f t="shared" si="264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 s="10">
        <f t="shared" si="260"/>
        <v>45.48</v>
      </c>
      <c r="Q3370" s="11" t="s">
        <v>8315</v>
      </c>
      <c r="R3370" s="11" t="s">
        <v>8316</v>
      </c>
      <c r="S3370" s="15">
        <f t="shared" si="261"/>
        <v>41969.199756944443</v>
      </c>
      <c r="T3370" s="15">
        <f t="shared" si="262"/>
        <v>42005.208333333328</v>
      </c>
      <c r="U3370">
        <f t="shared" si="263"/>
        <v>36.008576388885558</v>
      </c>
      <c r="V3370">
        <f t="shared" si="264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 s="10">
        <f t="shared" si="260"/>
        <v>96.2</v>
      </c>
      <c r="Q3371" s="11" t="s">
        <v>8315</v>
      </c>
      <c r="R3371" s="11" t="s">
        <v>8316</v>
      </c>
      <c r="S3371" s="15">
        <f t="shared" si="261"/>
        <v>42690.041435185187</v>
      </c>
      <c r="T3371" s="15">
        <f t="shared" si="262"/>
        <v>42750.041435185187</v>
      </c>
      <c r="U3371">
        <f t="shared" si="263"/>
        <v>60</v>
      </c>
      <c r="V3371">
        <f t="shared" si="264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 s="10">
        <f t="shared" si="260"/>
        <v>67.92</v>
      </c>
      <c r="Q3372" s="11" t="s">
        <v>8315</v>
      </c>
      <c r="R3372" s="11" t="s">
        <v>8316</v>
      </c>
      <c r="S3372" s="15">
        <f t="shared" si="261"/>
        <v>42690.334317129629</v>
      </c>
      <c r="T3372" s="15">
        <f t="shared" si="262"/>
        <v>42721.333333333328</v>
      </c>
      <c r="U3372">
        <f t="shared" si="263"/>
        <v>30.999016203699284</v>
      </c>
      <c r="V3372">
        <f t="shared" si="264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 s="10">
        <f t="shared" si="260"/>
        <v>30.78</v>
      </c>
      <c r="Q3373" s="11" t="s">
        <v>8315</v>
      </c>
      <c r="R3373" s="11" t="s">
        <v>8316</v>
      </c>
      <c r="S3373" s="15">
        <f t="shared" si="261"/>
        <v>42312.874594907407</v>
      </c>
      <c r="T3373" s="15">
        <f t="shared" si="262"/>
        <v>42340.874594907407</v>
      </c>
      <c r="U3373">
        <f t="shared" si="263"/>
        <v>28</v>
      </c>
      <c r="V3373">
        <f t="shared" si="264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 s="10">
        <f t="shared" si="260"/>
        <v>38.33</v>
      </c>
      <c r="Q3374" s="11" t="s">
        <v>8315</v>
      </c>
      <c r="R3374" s="11" t="s">
        <v>8316</v>
      </c>
      <c r="S3374" s="15">
        <f t="shared" si="261"/>
        <v>41855.548101851848</v>
      </c>
      <c r="T3374" s="15">
        <f t="shared" si="262"/>
        <v>41876.207638888889</v>
      </c>
      <c r="U3374">
        <f t="shared" si="263"/>
        <v>20.659537037041446</v>
      </c>
      <c r="V3374">
        <f t="shared" si="264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 s="10">
        <f t="shared" si="260"/>
        <v>66.83</v>
      </c>
      <c r="Q3375" s="11" t="s">
        <v>8315</v>
      </c>
      <c r="R3375" s="11" t="s">
        <v>8316</v>
      </c>
      <c r="S3375" s="15">
        <f t="shared" si="261"/>
        <v>42179.854629629626</v>
      </c>
      <c r="T3375" s="15">
        <f t="shared" si="262"/>
        <v>42203.666666666672</v>
      </c>
      <c r="U3375">
        <f t="shared" si="263"/>
        <v>23.812037037045229</v>
      </c>
      <c r="V3375">
        <f t="shared" si="264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 s="10">
        <f t="shared" si="260"/>
        <v>71.73</v>
      </c>
      <c r="Q3376" s="11" t="s">
        <v>8315</v>
      </c>
      <c r="R3376" s="11" t="s">
        <v>8316</v>
      </c>
      <c r="S3376" s="15">
        <f t="shared" si="261"/>
        <v>42275.731666666667</v>
      </c>
      <c r="T3376" s="15">
        <f t="shared" si="262"/>
        <v>42305.731666666667</v>
      </c>
      <c r="U3376">
        <f t="shared" si="263"/>
        <v>30</v>
      </c>
      <c r="V3376">
        <f t="shared" si="264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 s="10">
        <f t="shared" si="260"/>
        <v>176.47</v>
      </c>
      <c r="Q3377" s="11" t="s">
        <v>8315</v>
      </c>
      <c r="R3377" s="11" t="s">
        <v>8316</v>
      </c>
      <c r="S3377" s="15">
        <f t="shared" si="261"/>
        <v>41765.610798611109</v>
      </c>
      <c r="T3377" s="15">
        <f t="shared" si="262"/>
        <v>41777.610798611109</v>
      </c>
      <c r="U3377">
        <f t="shared" si="263"/>
        <v>12</v>
      </c>
      <c r="V3377">
        <f t="shared" si="264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 s="10">
        <f t="shared" si="260"/>
        <v>421.11</v>
      </c>
      <c r="Q3378" s="11" t="s">
        <v>8315</v>
      </c>
      <c r="R3378" s="11" t="s">
        <v>8316</v>
      </c>
      <c r="S3378" s="15">
        <f t="shared" si="261"/>
        <v>42059.701319444444</v>
      </c>
      <c r="T3378" s="15">
        <f t="shared" si="262"/>
        <v>42119.659652777773</v>
      </c>
      <c r="U3378">
        <f t="shared" si="263"/>
        <v>59.958333333328483</v>
      </c>
      <c r="V3378">
        <f t="shared" si="264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 s="10">
        <f t="shared" si="260"/>
        <v>104.99</v>
      </c>
      <c r="Q3379" s="11" t="s">
        <v>8315</v>
      </c>
      <c r="R3379" s="11" t="s">
        <v>8316</v>
      </c>
      <c r="S3379" s="15">
        <f t="shared" si="261"/>
        <v>42053.732627314821</v>
      </c>
      <c r="T3379" s="15">
        <f t="shared" si="262"/>
        <v>42083.705555555556</v>
      </c>
      <c r="U3379">
        <f t="shared" si="263"/>
        <v>29.9729282407352</v>
      </c>
      <c r="V3379">
        <f t="shared" si="264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 s="10">
        <f t="shared" si="260"/>
        <v>28.19</v>
      </c>
      <c r="Q3380" s="11" t="s">
        <v>8315</v>
      </c>
      <c r="R3380" s="11" t="s">
        <v>8316</v>
      </c>
      <c r="S3380" s="15">
        <f t="shared" si="261"/>
        <v>41858.355393518519</v>
      </c>
      <c r="T3380" s="15">
        <f t="shared" si="262"/>
        <v>41882.547222222223</v>
      </c>
      <c r="U3380">
        <f t="shared" si="263"/>
        <v>24.191828703704232</v>
      </c>
      <c r="V3380">
        <f t="shared" si="264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 s="10">
        <f t="shared" si="260"/>
        <v>54.55</v>
      </c>
      <c r="Q3381" s="11" t="s">
        <v>8315</v>
      </c>
      <c r="R3381" s="11" t="s">
        <v>8316</v>
      </c>
      <c r="S3381" s="15">
        <f t="shared" si="261"/>
        <v>42225.513888888891</v>
      </c>
      <c r="T3381" s="15">
        <f t="shared" si="262"/>
        <v>42242.958333333328</v>
      </c>
      <c r="U3381">
        <f t="shared" si="263"/>
        <v>17.444444444437977</v>
      </c>
      <c r="V3381">
        <f t="shared" si="264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 s="10">
        <f t="shared" si="260"/>
        <v>111.89</v>
      </c>
      <c r="Q3382" s="11" t="s">
        <v>8315</v>
      </c>
      <c r="R3382" s="11" t="s">
        <v>8316</v>
      </c>
      <c r="S3382" s="15">
        <f t="shared" si="261"/>
        <v>41937.95344907407</v>
      </c>
      <c r="T3382" s="15">
        <f t="shared" si="262"/>
        <v>41972.995115740734</v>
      </c>
      <c r="U3382">
        <f t="shared" si="263"/>
        <v>35.041666666664241</v>
      </c>
      <c r="V3382">
        <f t="shared" si="264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 s="10">
        <f t="shared" si="260"/>
        <v>85.21</v>
      </c>
      <c r="Q3383" s="11" t="s">
        <v>8315</v>
      </c>
      <c r="R3383" s="11" t="s">
        <v>8316</v>
      </c>
      <c r="S3383" s="15">
        <f t="shared" si="261"/>
        <v>42044.184988425928</v>
      </c>
      <c r="T3383" s="15">
        <f t="shared" si="262"/>
        <v>42074.143321759257</v>
      </c>
      <c r="U3383">
        <f t="shared" si="263"/>
        <v>29.958333333328483</v>
      </c>
      <c r="V3383">
        <f t="shared" si="264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 s="10">
        <f t="shared" si="260"/>
        <v>76.650000000000006</v>
      </c>
      <c r="Q3384" s="11" t="s">
        <v>8315</v>
      </c>
      <c r="R3384" s="11" t="s">
        <v>8316</v>
      </c>
      <c r="S3384" s="15">
        <f t="shared" si="261"/>
        <v>42559.431203703702</v>
      </c>
      <c r="T3384" s="15">
        <f t="shared" si="262"/>
        <v>42583.957638888889</v>
      </c>
      <c r="U3384">
        <f t="shared" si="263"/>
        <v>24.526435185187438</v>
      </c>
      <c r="V3384">
        <f t="shared" si="264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 s="10">
        <f t="shared" si="260"/>
        <v>65.17</v>
      </c>
      <c r="Q3385" s="11" t="s">
        <v>8315</v>
      </c>
      <c r="R3385" s="11" t="s">
        <v>8316</v>
      </c>
      <c r="S3385" s="15">
        <f t="shared" si="261"/>
        <v>42524.782638888893</v>
      </c>
      <c r="T3385" s="15">
        <f t="shared" si="262"/>
        <v>42544.782638888893</v>
      </c>
      <c r="U3385">
        <f t="shared" si="263"/>
        <v>20</v>
      </c>
      <c r="V3385">
        <f t="shared" si="264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 s="10">
        <f t="shared" si="260"/>
        <v>93.76</v>
      </c>
      <c r="Q3386" s="11" t="s">
        <v>8315</v>
      </c>
      <c r="R3386" s="11" t="s">
        <v>8316</v>
      </c>
      <c r="S3386" s="15">
        <f t="shared" si="261"/>
        <v>42292.087592592594</v>
      </c>
      <c r="T3386" s="15">
        <f t="shared" si="262"/>
        <v>42329.125</v>
      </c>
      <c r="U3386">
        <f t="shared" si="263"/>
        <v>37.037407407406135</v>
      </c>
      <c r="V3386">
        <f t="shared" si="264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 s="10">
        <f t="shared" si="260"/>
        <v>133.33000000000001</v>
      </c>
      <c r="Q3387" s="11" t="s">
        <v>8315</v>
      </c>
      <c r="R3387" s="11" t="s">
        <v>8316</v>
      </c>
      <c r="S3387" s="15">
        <f t="shared" si="261"/>
        <v>41953.8675</v>
      </c>
      <c r="T3387" s="15">
        <f t="shared" si="262"/>
        <v>41983.8675</v>
      </c>
      <c r="U3387">
        <f t="shared" si="263"/>
        <v>30</v>
      </c>
      <c r="V3387">
        <f t="shared" si="264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 s="10">
        <f t="shared" si="260"/>
        <v>51.22</v>
      </c>
      <c r="Q3388" s="11" t="s">
        <v>8315</v>
      </c>
      <c r="R3388" s="11" t="s">
        <v>8316</v>
      </c>
      <c r="S3388" s="15">
        <f t="shared" si="261"/>
        <v>41946.644745370373</v>
      </c>
      <c r="T3388" s="15">
        <f t="shared" si="262"/>
        <v>41976.644745370373</v>
      </c>
      <c r="U3388">
        <f t="shared" si="263"/>
        <v>30</v>
      </c>
      <c r="V3388">
        <f t="shared" si="264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 s="10">
        <f t="shared" si="260"/>
        <v>100.17</v>
      </c>
      <c r="Q3389" s="11" t="s">
        <v>8315</v>
      </c>
      <c r="R3389" s="11" t="s">
        <v>8316</v>
      </c>
      <c r="S3389" s="15">
        <f t="shared" si="261"/>
        <v>41947.762592592589</v>
      </c>
      <c r="T3389" s="15">
        <f t="shared" si="262"/>
        <v>41987.762592592597</v>
      </c>
      <c r="U3389">
        <f t="shared" si="263"/>
        <v>40.000000000007276</v>
      </c>
      <c r="V3389">
        <f t="shared" si="264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 s="10">
        <f t="shared" si="260"/>
        <v>34.6</v>
      </c>
      <c r="Q3390" s="11" t="s">
        <v>8315</v>
      </c>
      <c r="R3390" s="11" t="s">
        <v>8316</v>
      </c>
      <c r="S3390" s="15">
        <f t="shared" si="261"/>
        <v>42143.461122685185</v>
      </c>
      <c r="T3390" s="15">
        <f t="shared" si="262"/>
        <v>42173.461122685185</v>
      </c>
      <c r="U3390">
        <f t="shared" si="263"/>
        <v>30</v>
      </c>
      <c r="V3390">
        <f t="shared" si="264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 s="10">
        <f t="shared" si="260"/>
        <v>184.68</v>
      </c>
      <c r="Q3391" s="11" t="s">
        <v>8315</v>
      </c>
      <c r="R3391" s="11" t="s">
        <v>8316</v>
      </c>
      <c r="S3391" s="15">
        <f t="shared" si="261"/>
        <v>42494.563449074078</v>
      </c>
      <c r="T3391" s="15">
        <f t="shared" si="262"/>
        <v>42524.563449074078</v>
      </c>
      <c r="U3391">
        <f t="shared" si="263"/>
        <v>30</v>
      </c>
      <c r="V3391">
        <f t="shared" si="264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 s="10">
        <f t="shared" si="260"/>
        <v>69.819999999999993</v>
      </c>
      <c r="Q3392" s="11" t="s">
        <v>8315</v>
      </c>
      <c r="R3392" s="11" t="s">
        <v>8316</v>
      </c>
      <c r="S3392" s="15">
        <f t="shared" si="261"/>
        <v>41815.774826388886</v>
      </c>
      <c r="T3392" s="15">
        <f t="shared" si="262"/>
        <v>41830.774826388886</v>
      </c>
      <c r="U3392">
        <f t="shared" si="263"/>
        <v>15</v>
      </c>
      <c r="V3392">
        <f t="shared" si="264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 s="10">
        <f t="shared" si="260"/>
        <v>61.94</v>
      </c>
      <c r="Q3393" s="11" t="s">
        <v>8315</v>
      </c>
      <c r="R3393" s="11" t="s">
        <v>8316</v>
      </c>
      <c r="S3393" s="15">
        <f t="shared" si="261"/>
        <v>41830.545694444445</v>
      </c>
      <c r="T3393" s="15">
        <f t="shared" si="262"/>
        <v>41859.936111111114</v>
      </c>
      <c r="U3393">
        <f t="shared" si="263"/>
        <v>29.390416666668898</v>
      </c>
      <c r="V3393">
        <f t="shared" si="264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 s="10">
        <f t="shared" si="260"/>
        <v>41.67</v>
      </c>
      <c r="Q3394" s="11" t="s">
        <v>8315</v>
      </c>
      <c r="R3394" s="11" t="s">
        <v>8316</v>
      </c>
      <c r="S3394" s="15">
        <f t="shared" si="261"/>
        <v>42446.845543981486</v>
      </c>
      <c r="T3394" s="15">
        <f t="shared" si="262"/>
        <v>42496.845543981486</v>
      </c>
      <c r="U3394">
        <f t="shared" si="263"/>
        <v>50</v>
      </c>
      <c r="V3394">
        <f t="shared" si="264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 s="10">
        <f t="shared" ref="P3395:P3458" si="265">IFERROR(ROUND(E3395/L3395,2),0)</f>
        <v>36.07</v>
      </c>
      <c r="Q3395" s="11" t="s">
        <v>8315</v>
      </c>
      <c r="R3395" s="11" t="s">
        <v>8316</v>
      </c>
      <c r="S3395" s="15">
        <f t="shared" ref="S3395:S3458" si="266">(((J3395/60)/60)/24)+DATE(1970,1,1)</f>
        <v>41923.921643518523</v>
      </c>
      <c r="T3395" s="15">
        <f t="shared" ref="T3395:T3458" si="267">(((I3395/60)/60)/24)+DATE(1970,1,1)</f>
        <v>41949.031944444447</v>
      </c>
      <c r="U3395">
        <f t="shared" ref="U3395:U3458" si="268">T3395-S3395</f>
        <v>25.110300925924093</v>
      </c>
      <c r="V3395">
        <f t="shared" ref="V3395:V3458" si="269">YEAR((((J3395/60)/60)/24)+DATE(1970,1,1))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 s="10">
        <f t="shared" si="265"/>
        <v>29</v>
      </c>
      <c r="Q3396" s="11" t="s">
        <v>8315</v>
      </c>
      <c r="R3396" s="11" t="s">
        <v>8316</v>
      </c>
      <c r="S3396" s="15">
        <f t="shared" si="266"/>
        <v>41817.59542824074</v>
      </c>
      <c r="T3396" s="15">
        <f t="shared" si="267"/>
        <v>41847.59542824074</v>
      </c>
      <c r="U3396">
        <f t="shared" si="268"/>
        <v>30</v>
      </c>
      <c r="V3396">
        <f t="shared" si="269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 s="10">
        <f t="shared" si="265"/>
        <v>24.21</v>
      </c>
      <c r="Q3397" s="11" t="s">
        <v>8315</v>
      </c>
      <c r="R3397" s="11" t="s">
        <v>8316</v>
      </c>
      <c r="S3397" s="15">
        <f t="shared" si="266"/>
        <v>42140.712314814817</v>
      </c>
      <c r="T3397" s="15">
        <f t="shared" si="267"/>
        <v>42154.756944444445</v>
      </c>
      <c r="U3397">
        <f t="shared" si="268"/>
        <v>14.044629629628616</v>
      </c>
      <c r="V3397">
        <f t="shared" si="269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 s="10">
        <f t="shared" si="265"/>
        <v>55.89</v>
      </c>
      <c r="Q3398" s="11" t="s">
        <v>8315</v>
      </c>
      <c r="R3398" s="11" t="s">
        <v>8316</v>
      </c>
      <c r="S3398" s="15">
        <f t="shared" si="266"/>
        <v>41764.44663194444</v>
      </c>
      <c r="T3398" s="15">
        <f t="shared" si="267"/>
        <v>41791.165972222225</v>
      </c>
      <c r="U3398">
        <f t="shared" si="268"/>
        <v>26.719340277784795</v>
      </c>
      <c r="V3398">
        <f t="shared" si="269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 s="10">
        <f t="shared" si="265"/>
        <v>11.67</v>
      </c>
      <c r="Q3399" s="11" t="s">
        <v>8315</v>
      </c>
      <c r="R3399" s="11" t="s">
        <v>8316</v>
      </c>
      <c r="S3399" s="15">
        <f t="shared" si="266"/>
        <v>42378.478344907402</v>
      </c>
      <c r="T3399" s="15">
        <f t="shared" si="267"/>
        <v>42418.916666666672</v>
      </c>
      <c r="U3399">
        <f t="shared" si="268"/>
        <v>40.438321759269456</v>
      </c>
      <c r="V3399">
        <f t="shared" si="269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 s="10">
        <f t="shared" si="265"/>
        <v>68.349999999999994</v>
      </c>
      <c r="Q3400" s="11" t="s">
        <v>8315</v>
      </c>
      <c r="R3400" s="11" t="s">
        <v>8316</v>
      </c>
      <c r="S3400" s="15">
        <f t="shared" si="266"/>
        <v>41941.75203703704</v>
      </c>
      <c r="T3400" s="15">
        <f t="shared" si="267"/>
        <v>41964.708333333328</v>
      </c>
      <c r="U3400">
        <f t="shared" si="268"/>
        <v>22.956296296288201</v>
      </c>
      <c r="V3400">
        <f t="shared" si="269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 s="10">
        <f t="shared" si="265"/>
        <v>27.07</v>
      </c>
      <c r="Q3401" s="11" t="s">
        <v>8315</v>
      </c>
      <c r="R3401" s="11" t="s">
        <v>8316</v>
      </c>
      <c r="S3401" s="15">
        <f t="shared" si="266"/>
        <v>42026.920428240745</v>
      </c>
      <c r="T3401" s="15">
        <f t="shared" si="267"/>
        <v>42056.920428240745</v>
      </c>
      <c r="U3401">
        <f t="shared" si="268"/>
        <v>30</v>
      </c>
      <c r="V3401">
        <f t="shared" si="269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 s="10">
        <f t="shared" si="265"/>
        <v>118.13</v>
      </c>
      <c r="Q3402" s="11" t="s">
        <v>8315</v>
      </c>
      <c r="R3402" s="11" t="s">
        <v>8316</v>
      </c>
      <c r="S3402" s="15">
        <f t="shared" si="266"/>
        <v>41834.953865740739</v>
      </c>
      <c r="T3402" s="15">
        <f t="shared" si="267"/>
        <v>41879.953865740739</v>
      </c>
      <c r="U3402">
        <f t="shared" si="268"/>
        <v>45</v>
      </c>
      <c r="V3402">
        <f t="shared" si="269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 s="10">
        <f t="shared" si="265"/>
        <v>44.76</v>
      </c>
      <c r="Q3403" s="11" t="s">
        <v>8315</v>
      </c>
      <c r="R3403" s="11" t="s">
        <v>8316</v>
      </c>
      <c r="S3403" s="15">
        <f t="shared" si="266"/>
        <v>42193.723912037036</v>
      </c>
      <c r="T3403" s="15">
        <f t="shared" si="267"/>
        <v>42223.723912037036</v>
      </c>
      <c r="U3403">
        <f t="shared" si="268"/>
        <v>30</v>
      </c>
      <c r="V3403">
        <f t="shared" si="269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 s="10">
        <f t="shared" si="265"/>
        <v>99.79</v>
      </c>
      <c r="Q3404" s="11" t="s">
        <v>8315</v>
      </c>
      <c r="R3404" s="11" t="s">
        <v>8316</v>
      </c>
      <c r="S3404" s="15">
        <f t="shared" si="266"/>
        <v>42290.61855324074</v>
      </c>
      <c r="T3404" s="15">
        <f t="shared" si="267"/>
        <v>42320.104861111111</v>
      </c>
      <c r="U3404">
        <f t="shared" si="268"/>
        <v>29.486307870371093</v>
      </c>
      <c r="V3404">
        <f t="shared" si="269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 s="10">
        <f t="shared" si="265"/>
        <v>117.65</v>
      </c>
      <c r="Q3405" s="11" t="s">
        <v>8315</v>
      </c>
      <c r="R3405" s="11" t="s">
        <v>8316</v>
      </c>
      <c r="S3405" s="15">
        <f t="shared" si="266"/>
        <v>42150.462083333332</v>
      </c>
      <c r="T3405" s="15">
        <f t="shared" si="267"/>
        <v>42180.462083333332</v>
      </c>
      <c r="U3405">
        <f t="shared" si="268"/>
        <v>30</v>
      </c>
      <c r="V3405">
        <f t="shared" si="269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 s="10">
        <f t="shared" si="265"/>
        <v>203.33</v>
      </c>
      <c r="Q3406" s="11" t="s">
        <v>8315</v>
      </c>
      <c r="R3406" s="11" t="s">
        <v>8316</v>
      </c>
      <c r="S3406" s="15">
        <f t="shared" si="266"/>
        <v>42152.503495370373</v>
      </c>
      <c r="T3406" s="15">
        <f t="shared" si="267"/>
        <v>42172.503495370373</v>
      </c>
      <c r="U3406">
        <f t="shared" si="268"/>
        <v>20</v>
      </c>
      <c r="V3406">
        <f t="shared" si="269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 s="10">
        <f t="shared" si="265"/>
        <v>28.32</v>
      </c>
      <c r="Q3407" s="11" t="s">
        <v>8315</v>
      </c>
      <c r="R3407" s="11" t="s">
        <v>8316</v>
      </c>
      <c r="S3407" s="15">
        <f t="shared" si="266"/>
        <v>42410.017199074078</v>
      </c>
      <c r="T3407" s="15">
        <f t="shared" si="267"/>
        <v>42430.999305555553</v>
      </c>
      <c r="U3407">
        <f t="shared" si="268"/>
        <v>20.982106481475057</v>
      </c>
      <c r="V3407">
        <f t="shared" si="269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 s="10">
        <f t="shared" si="265"/>
        <v>110.23</v>
      </c>
      <c r="Q3408" s="11" t="s">
        <v>8315</v>
      </c>
      <c r="R3408" s="11" t="s">
        <v>8316</v>
      </c>
      <c r="S3408" s="15">
        <f t="shared" si="266"/>
        <v>41791.492777777778</v>
      </c>
      <c r="T3408" s="15">
        <f t="shared" si="267"/>
        <v>41836.492777777778</v>
      </c>
      <c r="U3408">
        <f t="shared" si="268"/>
        <v>45</v>
      </c>
      <c r="V3408">
        <f t="shared" si="269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 s="10">
        <f t="shared" si="265"/>
        <v>31.97</v>
      </c>
      <c r="Q3409" s="11" t="s">
        <v>8315</v>
      </c>
      <c r="R3409" s="11" t="s">
        <v>8316</v>
      </c>
      <c r="S3409" s="15">
        <f t="shared" si="266"/>
        <v>41796.422326388885</v>
      </c>
      <c r="T3409" s="15">
        <f t="shared" si="267"/>
        <v>41826.422326388885</v>
      </c>
      <c r="U3409">
        <f t="shared" si="268"/>
        <v>30</v>
      </c>
      <c r="V3409">
        <f t="shared" si="269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 s="10">
        <f t="shared" si="265"/>
        <v>58.61</v>
      </c>
      <c r="Q3410" s="11" t="s">
        <v>8315</v>
      </c>
      <c r="R3410" s="11" t="s">
        <v>8316</v>
      </c>
      <c r="S3410" s="15">
        <f t="shared" si="266"/>
        <v>41808.991944444446</v>
      </c>
      <c r="T3410" s="15">
        <f t="shared" si="267"/>
        <v>41838.991944444446</v>
      </c>
      <c r="U3410">
        <f t="shared" si="268"/>
        <v>30</v>
      </c>
      <c r="V3410">
        <f t="shared" si="269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 s="10">
        <f t="shared" si="265"/>
        <v>29.43</v>
      </c>
      <c r="Q3411" s="11" t="s">
        <v>8315</v>
      </c>
      <c r="R3411" s="11" t="s">
        <v>8316</v>
      </c>
      <c r="S3411" s="15">
        <f t="shared" si="266"/>
        <v>42544.814328703709</v>
      </c>
      <c r="T3411" s="15">
        <f t="shared" si="267"/>
        <v>42582.873611111107</v>
      </c>
      <c r="U3411">
        <f t="shared" si="268"/>
        <v>38.059282407397404</v>
      </c>
      <c r="V3411">
        <f t="shared" si="269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 s="10">
        <f t="shared" si="265"/>
        <v>81.38</v>
      </c>
      <c r="Q3412" s="11" t="s">
        <v>8315</v>
      </c>
      <c r="R3412" s="11" t="s">
        <v>8316</v>
      </c>
      <c r="S3412" s="15">
        <f t="shared" si="266"/>
        <v>42500.041550925926</v>
      </c>
      <c r="T3412" s="15">
        <f t="shared" si="267"/>
        <v>42527.291666666672</v>
      </c>
      <c r="U3412">
        <f t="shared" si="268"/>
        <v>27.250115740745969</v>
      </c>
      <c r="V3412">
        <f t="shared" si="269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 s="10">
        <f t="shared" si="265"/>
        <v>199.17</v>
      </c>
      <c r="Q3413" s="11" t="s">
        <v>8315</v>
      </c>
      <c r="R3413" s="11" t="s">
        <v>8316</v>
      </c>
      <c r="S3413" s="15">
        <f t="shared" si="266"/>
        <v>42265.022824074069</v>
      </c>
      <c r="T3413" s="15">
        <f t="shared" si="267"/>
        <v>42285.022824074069</v>
      </c>
      <c r="U3413">
        <f t="shared" si="268"/>
        <v>20</v>
      </c>
      <c r="V3413">
        <f t="shared" si="269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 s="10">
        <f t="shared" si="265"/>
        <v>115.38</v>
      </c>
      <c r="Q3414" s="11" t="s">
        <v>8315</v>
      </c>
      <c r="R3414" s="11" t="s">
        <v>8316</v>
      </c>
      <c r="S3414" s="15">
        <f t="shared" si="266"/>
        <v>41879.959050925929</v>
      </c>
      <c r="T3414" s="15">
        <f t="shared" si="267"/>
        <v>41909.959050925929</v>
      </c>
      <c r="U3414">
        <f t="shared" si="268"/>
        <v>30</v>
      </c>
      <c r="V3414">
        <f t="shared" si="269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 s="10">
        <f t="shared" si="265"/>
        <v>46.43</v>
      </c>
      <c r="Q3415" s="11" t="s">
        <v>8315</v>
      </c>
      <c r="R3415" s="11" t="s">
        <v>8316</v>
      </c>
      <c r="S3415" s="15">
        <f t="shared" si="266"/>
        <v>42053.733078703706</v>
      </c>
      <c r="T3415" s="15">
        <f t="shared" si="267"/>
        <v>42063.207638888889</v>
      </c>
      <c r="U3415">
        <f t="shared" si="268"/>
        <v>9.4745601851827814</v>
      </c>
      <c r="V3415">
        <f t="shared" si="269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 s="10">
        <f t="shared" si="265"/>
        <v>70.569999999999993</v>
      </c>
      <c r="Q3416" s="11" t="s">
        <v>8315</v>
      </c>
      <c r="R3416" s="11" t="s">
        <v>8316</v>
      </c>
      <c r="S3416" s="15">
        <f t="shared" si="266"/>
        <v>42675.832465277781</v>
      </c>
      <c r="T3416" s="15">
        <f t="shared" si="267"/>
        <v>42705.332638888889</v>
      </c>
      <c r="U3416">
        <f t="shared" si="268"/>
        <v>29.500173611108039</v>
      </c>
      <c r="V3416">
        <f t="shared" si="269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 s="10">
        <f t="shared" si="265"/>
        <v>22.22</v>
      </c>
      <c r="Q3417" s="11" t="s">
        <v>8315</v>
      </c>
      <c r="R3417" s="11" t="s">
        <v>8316</v>
      </c>
      <c r="S3417" s="15">
        <f t="shared" si="266"/>
        <v>42467.144166666665</v>
      </c>
      <c r="T3417" s="15">
        <f t="shared" si="267"/>
        <v>42477.979166666672</v>
      </c>
      <c r="U3417">
        <f t="shared" si="268"/>
        <v>10.835000000006403</v>
      </c>
      <c r="V3417">
        <f t="shared" si="269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 s="10">
        <f t="shared" si="265"/>
        <v>159.47</v>
      </c>
      <c r="Q3418" s="11" t="s">
        <v>8315</v>
      </c>
      <c r="R3418" s="11" t="s">
        <v>8316</v>
      </c>
      <c r="S3418" s="15">
        <f t="shared" si="266"/>
        <v>42089.412557870368</v>
      </c>
      <c r="T3418" s="15">
        <f t="shared" si="267"/>
        <v>42117.770833333328</v>
      </c>
      <c r="U3418">
        <f t="shared" si="268"/>
        <v>28.358275462960592</v>
      </c>
      <c r="V3418">
        <f t="shared" si="269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 s="10">
        <f t="shared" si="265"/>
        <v>37.78</v>
      </c>
      <c r="Q3419" s="11" t="s">
        <v>8315</v>
      </c>
      <c r="R3419" s="11" t="s">
        <v>8316</v>
      </c>
      <c r="S3419" s="15">
        <f t="shared" si="266"/>
        <v>41894.91375</v>
      </c>
      <c r="T3419" s="15">
        <f t="shared" si="267"/>
        <v>41938.029861111114</v>
      </c>
      <c r="U3419">
        <f t="shared" si="268"/>
        <v>43.116111111114151</v>
      </c>
      <c r="V3419">
        <f t="shared" si="269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 s="10">
        <f t="shared" si="265"/>
        <v>72.05</v>
      </c>
      <c r="Q3420" s="11" t="s">
        <v>8315</v>
      </c>
      <c r="R3420" s="11" t="s">
        <v>8316</v>
      </c>
      <c r="S3420" s="15">
        <f t="shared" si="266"/>
        <v>41752.83457175926</v>
      </c>
      <c r="T3420" s="15">
        <f t="shared" si="267"/>
        <v>41782.83457175926</v>
      </c>
      <c r="U3420">
        <f t="shared" si="268"/>
        <v>30</v>
      </c>
      <c r="V3420">
        <f t="shared" si="269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 s="10">
        <f t="shared" si="265"/>
        <v>63.7</v>
      </c>
      <c r="Q3421" s="11" t="s">
        <v>8315</v>
      </c>
      <c r="R3421" s="11" t="s">
        <v>8316</v>
      </c>
      <c r="S3421" s="15">
        <f t="shared" si="266"/>
        <v>42448.821585648147</v>
      </c>
      <c r="T3421" s="15">
        <f t="shared" si="267"/>
        <v>42466.895833333328</v>
      </c>
      <c r="U3421">
        <f t="shared" si="268"/>
        <v>18.074247685181035</v>
      </c>
      <c r="V3421">
        <f t="shared" si="269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 s="10">
        <f t="shared" si="265"/>
        <v>28.41</v>
      </c>
      <c r="Q3422" s="11" t="s">
        <v>8315</v>
      </c>
      <c r="R3422" s="11" t="s">
        <v>8316</v>
      </c>
      <c r="S3422" s="15">
        <f t="shared" si="266"/>
        <v>42405.090300925927</v>
      </c>
      <c r="T3422" s="15">
        <f t="shared" si="267"/>
        <v>42414</v>
      </c>
      <c r="U3422">
        <f t="shared" si="268"/>
        <v>8.9096990740727051</v>
      </c>
      <c r="V3422">
        <f t="shared" si="269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 s="10">
        <f t="shared" si="265"/>
        <v>103.21</v>
      </c>
      <c r="Q3423" s="11" t="s">
        <v>8315</v>
      </c>
      <c r="R3423" s="11" t="s">
        <v>8316</v>
      </c>
      <c r="S3423" s="15">
        <f t="shared" si="266"/>
        <v>42037.791238425925</v>
      </c>
      <c r="T3423" s="15">
        <f t="shared" si="267"/>
        <v>42067.791238425925</v>
      </c>
      <c r="U3423">
        <f t="shared" si="268"/>
        <v>30</v>
      </c>
      <c r="V3423">
        <f t="shared" si="269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 s="10">
        <f t="shared" si="265"/>
        <v>71.150000000000006</v>
      </c>
      <c r="Q3424" s="11" t="s">
        <v>8315</v>
      </c>
      <c r="R3424" s="11" t="s">
        <v>8316</v>
      </c>
      <c r="S3424" s="15">
        <f t="shared" si="266"/>
        <v>42323.562222222223</v>
      </c>
      <c r="T3424" s="15">
        <f t="shared" si="267"/>
        <v>42352</v>
      </c>
      <c r="U3424">
        <f t="shared" si="268"/>
        <v>28.437777777777228</v>
      </c>
      <c r="V3424">
        <f t="shared" si="269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 s="10">
        <f t="shared" si="265"/>
        <v>35</v>
      </c>
      <c r="Q3425" s="11" t="s">
        <v>8315</v>
      </c>
      <c r="R3425" s="11" t="s">
        <v>8316</v>
      </c>
      <c r="S3425" s="15">
        <f t="shared" si="266"/>
        <v>42088.911354166667</v>
      </c>
      <c r="T3425" s="15">
        <f t="shared" si="267"/>
        <v>42118.911354166667</v>
      </c>
      <c r="U3425">
        <f t="shared" si="268"/>
        <v>30</v>
      </c>
      <c r="V3425">
        <f t="shared" si="269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 s="10">
        <f t="shared" si="265"/>
        <v>81.78</v>
      </c>
      <c r="Q3426" s="11" t="s">
        <v>8315</v>
      </c>
      <c r="R3426" s="11" t="s">
        <v>8316</v>
      </c>
      <c r="S3426" s="15">
        <f t="shared" si="266"/>
        <v>42018.676898148144</v>
      </c>
      <c r="T3426" s="15">
        <f t="shared" si="267"/>
        <v>42040.290972222225</v>
      </c>
      <c r="U3426">
        <f t="shared" si="268"/>
        <v>21.614074074081145</v>
      </c>
      <c r="V3426">
        <f t="shared" si="269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 s="10">
        <f t="shared" si="265"/>
        <v>297.02999999999997</v>
      </c>
      <c r="Q3427" s="11" t="s">
        <v>8315</v>
      </c>
      <c r="R3427" s="11" t="s">
        <v>8316</v>
      </c>
      <c r="S3427" s="15">
        <f t="shared" si="266"/>
        <v>41884.617314814815</v>
      </c>
      <c r="T3427" s="15">
        <f t="shared" si="267"/>
        <v>41916.617314814815</v>
      </c>
      <c r="U3427">
        <f t="shared" si="268"/>
        <v>32</v>
      </c>
      <c r="V3427">
        <f t="shared" si="269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 s="10">
        <f t="shared" si="265"/>
        <v>46.61</v>
      </c>
      <c r="Q3428" s="11" t="s">
        <v>8315</v>
      </c>
      <c r="R3428" s="11" t="s">
        <v>8316</v>
      </c>
      <c r="S3428" s="15">
        <f t="shared" si="266"/>
        <v>41884.056747685187</v>
      </c>
      <c r="T3428" s="15">
        <f t="shared" si="267"/>
        <v>41903.083333333336</v>
      </c>
      <c r="U3428">
        <f t="shared" si="268"/>
        <v>19.026585648149194</v>
      </c>
      <c r="V3428">
        <f t="shared" si="269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 s="10">
        <f t="shared" si="265"/>
        <v>51.72</v>
      </c>
      <c r="Q3429" s="11" t="s">
        <v>8315</v>
      </c>
      <c r="R3429" s="11" t="s">
        <v>8316</v>
      </c>
      <c r="S3429" s="15">
        <f t="shared" si="266"/>
        <v>41792.645277777774</v>
      </c>
      <c r="T3429" s="15">
        <f t="shared" si="267"/>
        <v>41822.645277777774</v>
      </c>
      <c r="U3429">
        <f t="shared" si="268"/>
        <v>30</v>
      </c>
      <c r="V3429">
        <f t="shared" si="269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 s="10">
        <f t="shared" si="265"/>
        <v>40.29</v>
      </c>
      <c r="Q3430" s="11" t="s">
        <v>8315</v>
      </c>
      <c r="R3430" s="11" t="s">
        <v>8316</v>
      </c>
      <c r="S3430" s="15">
        <f t="shared" si="266"/>
        <v>42038.720451388886</v>
      </c>
      <c r="T3430" s="15">
        <f t="shared" si="267"/>
        <v>42063.708333333328</v>
      </c>
      <c r="U3430">
        <f t="shared" si="268"/>
        <v>24.987881944442051</v>
      </c>
      <c r="V3430">
        <f t="shared" si="269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 s="10">
        <f t="shared" si="265"/>
        <v>16.25</v>
      </c>
      <c r="Q3431" s="11" t="s">
        <v>8315</v>
      </c>
      <c r="R3431" s="11" t="s">
        <v>8316</v>
      </c>
      <c r="S3431" s="15">
        <f t="shared" si="266"/>
        <v>42662.021539351852</v>
      </c>
      <c r="T3431" s="15">
        <f t="shared" si="267"/>
        <v>42676.021539351852</v>
      </c>
      <c r="U3431">
        <f t="shared" si="268"/>
        <v>14</v>
      </c>
      <c r="V3431">
        <f t="shared" si="269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 s="10">
        <f t="shared" si="265"/>
        <v>30.15</v>
      </c>
      <c r="Q3432" s="11" t="s">
        <v>8315</v>
      </c>
      <c r="R3432" s="11" t="s">
        <v>8316</v>
      </c>
      <c r="S3432" s="15">
        <f t="shared" si="266"/>
        <v>41820.945613425924</v>
      </c>
      <c r="T3432" s="15">
        <f t="shared" si="267"/>
        <v>41850.945613425924</v>
      </c>
      <c r="U3432">
        <f t="shared" si="268"/>
        <v>30</v>
      </c>
      <c r="V3432">
        <f t="shared" si="269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 s="10">
        <f t="shared" si="265"/>
        <v>95.24</v>
      </c>
      <c r="Q3433" s="11" t="s">
        <v>8315</v>
      </c>
      <c r="R3433" s="11" t="s">
        <v>8316</v>
      </c>
      <c r="S3433" s="15">
        <f t="shared" si="266"/>
        <v>41839.730937500004</v>
      </c>
      <c r="T3433" s="15">
        <f t="shared" si="267"/>
        <v>41869.730937500004</v>
      </c>
      <c r="U3433">
        <f t="shared" si="268"/>
        <v>30</v>
      </c>
      <c r="V3433">
        <f t="shared" si="269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 s="10">
        <f t="shared" si="265"/>
        <v>52.21</v>
      </c>
      <c r="Q3434" s="11" t="s">
        <v>8315</v>
      </c>
      <c r="R3434" s="11" t="s">
        <v>8316</v>
      </c>
      <c r="S3434" s="15">
        <f t="shared" si="266"/>
        <v>42380.581180555557</v>
      </c>
      <c r="T3434" s="15">
        <f t="shared" si="267"/>
        <v>42405.916666666672</v>
      </c>
      <c r="U3434">
        <f t="shared" si="268"/>
        <v>25.335486111114733</v>
      </c>
      <c r="V3434">
        <f t="shared" si="269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 s="10">
        <f t="shared" si="265"/>
        <v>134.15</v>
      </c>
      <c r="Q3435" s="11" t="s">
        <v>8315</v>
      </c>
      <c r="R3435" s="11" t="s">
        <v>8316</v>
      </c>
      <c r="S3435" s="15">
        <f t="shared" si="266"/>
        <v>41776.063136574077</v>
      </c>
      <c r="T3435" s="15">
        <f t="shared" si="267"/>
        <v>41807.125</v>
      </c>
      <c r="U3435">
        <f t="shared" si="268"/>
        <v>31.061863425922638</v>
      </c>
      <c r="V3435">
        <f t="shared" si="269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 s="10">
        <f t="shared" si="265"/>
        <v>62.83</v>
      </c>
      <c r="Q3436" s="11" t="s">
        <v>8315</v>
      </c>
      <c r="R3436" s="11" t="s">
        <v>8316</v>
      </c>
      <c r="S3436" s="15">
        <f t="shared" si="266"/>
        <v>41800.380428240744</v>
      </c>
      <c r="T3436" s="15">
        <f t="shared" si="267"/>
        <v>41830.380428240744</v>
      </c>
      <c r="U3436">
        <f t="shared" si="268"/>
        <v>30</v>
      </c>
      <c r="V3436">
        <f t="shared" si="269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 s="10">
        <f t="shared" si="265"/>
        <v>58.95</v>
      </c>
      <c r="Q3437" s="11" t="s">
        <v>8315</v>
      </c>
      <c r="R3437" s="11" t="s">
        <v>8316</v>
      </c>
      <c r="S3437" s="15">
        <f t="shared" si="266"/>
        <v>42572.61681712963</v>
      </c>
      <c r="T3437" s="15">
        <f t="shared" si="267"/>
        <v>42589.125</v>
      </c>
      <c r="U3437">
        <f t="shared" si="268"/>
        <v>16.508182870369637</v>
      </c>
      <c r="V3437">
        <f t="shared" si="269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 s="10">
        <f t="shared" si="265"/>
        <v>143.11000000000001</v>
      </c>
      <c r="Q3438" s="11" t="s">
        <v>8315</v>
      </c>
      <c r="R3438" s="11" t="s">
        <v>8316</v>
      </c>
      <c r="S3438" s="15">
        <f t="shared" si="266"/>
        <v>41851.541585648149</v>
      </c>
      <c r="T3438" s="15">
        <f t="shared" si="267"/>
        <v>41872.686111111114</v>
      </c>
      <c r="U3438">
        <f t="shared" si="268"/>
        <v>21.144525462965248</v>
      </c>
      <c r="V3438">
        <f t="shared" si="269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 s="10">
        <f t="shared" si="265"/>
        <v>84.17</v>
      </c>
      <c r="Q3439" s="11" t="s">
        <v>8315</v>
      </c>
      <c r="R3439" s="11" t="s">
        <v>8316</v>
      </c>
      <c r="S3439" s="15">
        <f t="shared" si="266"/>
        <v>42205.710879629631</v>
      </c>
      <c r="T3439" s="15">
        <f t="shared" si="267"/>
        <v>42235.710879629631</v>
      </c>
      <c r="U3439">
        <f t="shared" si="268"/>
        <v>30</v>
      </c>
      <c r="V3439">
        <f t="shared" si="269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 s="10">
        <f t="shared" si="265"/>
        <v>186.07</v>
      </c>
      <c r="Q3440" s="11" t="s">
        <v>8315</v>
      </c>
      <c r="R3440" s="11" t="s">
        <v>8316</v>
      </c>
      <c r="S3440" s="15">
        <f t="shared" si="266"/>
        <v>42100.927858796291</v>
      </c>
      <c r="T3440" s="15">
        <f t="shared" si="267"/>
        <v>42126.875</v>
      </c>
      <c r="U3440">
        <f t="shared" si="268"/>
        <v>25.94714120370918</v>
      </c>
      <c r="V3440">
        <f t="shared" si="269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 s="10">
        <f t="shared" si="265"/>
        <v>89.79</v>
      </c>
      <c r="Q3441" s="11" t="s">
        <v>8315</v>
      </c>
      <c r="R3441" s="11" t="s">
        <v>8316</v>
      </c>
      <c r="S3441" s="15">
        <f t="shared" si="266"/>
        <v>42374.911226851851</v>
      </c>
      <c r="T3441" s="15">
        <f t="shared" si="267"/>
        <v>42388.207638888889</v>
      </c>
      <c r="U3441">
        <f t="shared" si="268"/>
        <v>13.296412037037953</v>
      </c>
      <c r="V3441">
        <f t="shared" si="269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 s="10">
        <f t="shared" si="265"/>
        <v>64.16</v>
      </c>
      <c r="Q3442" s="11" t="s">
        <v>8315</v>
      </c>
      <c r="R3442" s="11" t="s">
        <v>8316</v>
      </c>
      <c r="S3442" s="15">
        <f t="shared" si="266"/>
        <v>41809.12300925926</v>
      </c>
      <c r="T3442" s="15">
        <f t="shared" si="267"/>
        <v>41831.677083333336</v>
      </c>
      <c r="U3442">
        <f t="shared" si="268"/>
        <v>22.554074074076198</v>
      </c>
      <c r="V3442">
        <f t="shared" si="269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 s="10">
        <f t="shared" si="265"/>
        <v>59.65</v>
      </c>
      <c r="Q3443" s="11" t="s">
        <v>8315</v>
      </c>
      <c r="R3443" s="11" t="s">
        <v>8316</v>
      </c>
      <c r="S3443" s="15">
        <f t="shared" si="266"/>
        <v>42294.429641203707</v>
      </c>
      <c r="T3443" s="15">
        <f t="shared" si="267"/>
        <v>42321.845138888893</v>
      </c>
      <c r="U3443">
        <f t="shared" si="268"/>
        <v>27.415497685185983</v>
      </c>
      <c r="V3443">
        <f t="shared" si="269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 s="10">
        <f t="shared" si="265"/>
        <v>31.25</v>
      </c>
      <c r="Q3444" s="11" t="s">
        <v>8315</v>
      </c>
      <c r="R3444" s="11" t="s">
        <v>8316</v>
      </c>
      <c r="S3444" s="15">
        <f t="shared" si="266"/>
        <v>42124.841111111105</v>
      </c>
      <c r="T3444" s="15">
        <f t="shared" si="267"/>
        <v>42154.841111111105</v>
      </c>
      <c r="U3444">
        <f t="shared" si="268"/>
        <v>30</v>
      </c>
      <c r="V3444">
        <f t="shared" si="269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 s="10">
        <f t="shared" si="265"/>
        <v>41.22</v>
      </c>
      <c r="Q3445" s="11" t="s">
        <v>8315</v>
      </c>
      <c r="R3445" s="11" t="s">
        <v>8316</v>
      </c>
      <c r="S3445" s="15">
        <f t="shared" si="266"/>
        <v>41861.524837962963</v>
      </c>
      <c r="T3445" s="15">
        <f t="shared" si="267"/>
        <v>41891.524837962963</v>
      </c>
      <c r="U3445">
        <f t="shared" si="268"/>
        <v>30</v>
      </c>
      <c r="V3445">
        <f t="shared" si="269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 s="10">
        <f t="shared" si="265"/>
        <v>43.35</v>
      </c>
      <c r="Q3446" s="11" t="s">
        <v>8315</v>
      </c>
      <c r="R3446" s="11" t="s">
        <v>8316</v>
      </c>
      <c r="S3446" s="15">
        <f t="shared" si="266"/>
        <v>42521.291504629626</v>
      </c>
      <c r="T3446" s="15">
        <f t="shared" si="267"/>
        <v>42529.582638888889</v>
      </c>
      <c r="U3446">
        <f t="shared" si="268"/>
        <v>8.2911342592633446</v>
      </c>
      <c r="V3446">
        <f t="shared" si="269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 s="10">
        <f t="shared" si="265"/>
        <v>64.52</v>
      </c>
      <c r="Q3447" s="11" t="s">
        <v>8315</v>
      </c>
      <c r="R3447" s="11" t="s">
        <v>8316</v>
      </c>
      <c r="S3447" s="15">
        <f t="shared" si="266"/>
        <v>42272.530509259261</v>
      </c>
      <c r="T3447" s="15">
        <f t="shared" si="267"/>
        <v>42300.530509259261</v>
      </c>
      <c r="U3447">
        <f t="shared" si="268"/>
        <v>28</v>
      </c>
      <c r="V3447">
        <f t="shared" si="269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 s="10">
        <f t="shared" si="265"/>
        <v>43.28</v>
      </c>
      <c r="Q3448" s="11" t="s">
        <v>8315</v>
      </c>
      <c r="R3448" s="11" t="s">
        <v>8316</v>
      </c>
      <c r="S3448" s="15">
        <f t="shared" si="266"/>
        <v>42016.832465277781</v>
      </c>
      <c r="T3448" s="15">
        <f t="shared" si="267"/>
        <v>42040.513888888891</v>
      </c>
      <c r="U3448">
        <f t="shared" si="268"/>
        <v>23.681423611109494</v>
      </c>
      <c r="V3448">
        <f t="shared" si="269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 s="10">
        <f t="shared" si="265"/>
        <v>77</v>
      </c>
      <c r="Q3449" s="11" t="s">
        <v>8315</v>
      </c>
      <c r="R3449" s="11" t="s">
        <v>8316</v>
      </c>
      <c r="S3449" s="15">
        <f t="shared" si="266"/>
        <v>42402.889027777783</v>
      </c>
      <c r="T3449" s="15">
        <f t="shared" si="267"/>
        <v>42447.847361111111</v>
      </c>
      <c r="U3449">
        <f t="shared" si="268"/>
        <v>44.958333333328483</v>
      </c>
      <c r="V3449">
        <f t="shared" si="269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 s="10">
        <f t="shared" si="265"/>
        <v>51.22</v>
      </c>
      <c r="Q3450" s="11" t="s">
        <v>8315</v>
      </c>
      <c r="R3450" s="11" t="s">
        <v>8316</v>
      </c>
      <c r="S3450" s="15">
        <f t="shared" si="266"/>
        <v>41960.119085648148</v>
      </c>
      <c r="T3450" s="15">
        <f t="shared" si="267"/>
        <v>41990.119085648148</v>
      </c>
      <c r="U3450">
        <f t="shared" si="268"/>
        <v>30</v>
      </c>
      <c r="V3450">
        <f t="shared" si="269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 s="10">
        <f t="shared" si="265"/>
        <v>68.25</v>
      </c>
      <c r="Q3451" s="11" t="s">
        <v>8315</v>
      </c>
      <c r="R3451" s="11" t="s">
        <v>8316</v>
      </c>
      <c r="S3451" s="15">
        <f t="shared" si="266"/>
        <v>42532.052523148144</v>
      </c>
      <c r="T3451" s="15">
        <f t="shared" si="267"/>
        <v>42560.166666666672</v>
      </c>
      <c r="U3451">
        <f t="shared" si="268"/>
        <v>28.114143518527271</v>
      </c>
      <c r="V3451">
        <f t="shared" si="269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 s="10">
        <f t="shared" si="265"/>
        <v>19.489999999999998</v>
      </c>
      <c r="Q3452" s="11" t="s">
        <v>8315</v>
      </c>
      <c r="R3452" s="11" t="s">
        <v>8316</v>
      </c>
      <c r="S3452" s="15">
        <f t="shared" si="266"/>
        <v>42036.704525462963</v>
      </c>
      <c r="T3452" s="15">
        <f t="shared" si="267"/>
        <v>42096.662858796291</v>
      </c>
      <c r="U3452">
        <f t="shared" si="268"/>
        <v>59.958333333328483</v>
      </c>
      <c r="V3452">
        <f t="shared" si="269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 s="10">
        <f t="shared" si="265"/>
        <v>41.13</v>
      </c>
      <c r="Q3453" s="11" t="s">
        <v>8315</v>
      </c>
      <c r="R3453" s="11" t="s">
        <v>8316</v>
      </c>
      <c r="S3453" s="15">
        <f t="shared" si="266"/>
        <v>42088.723692129628</v>
      </c>
      <c r="T3453" s="15">
        <f t="shared" si="267"/>
        <v>42115.723692129628</v>
      </c>
      <c r="U3453">
        <f t="shared" si="268"/>
        <v>27</v>
      </c>
      <c r="V3453">
        <f t="shared" si="269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 s="10">
        <f t="shared" si="265"/>
        <v>41.41</v>
      </c>
      <c r="Q3454" s="11" t="s">
        <v>8315</v>
      </c>
      <c r="R3454" s="11" t="s">
        <v>8316</v>
      </c>
      <c r="S3454" s="15">
        <f t="shared" si="266"/>
        <v>41820.639189814814</v>
      </c>
      <c r="T3454" s="15">
        <f t="shared" si="267"/>
        <v>41843.165972222225</v>
      </c>
      <c r="U3454">
        <f t="shared" si="268"/>
        <v>22.526782407410792</v>
      </c>
      <c r="V3454">
        <f t="shared" si="269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 s="10">
        <f t="shared" si="265"/>
        <v>27.5</v>
      </c>
      <c r="Q3455" s="11" t="s">
        <v>8315</v>
      </c>
      <c r="R3455" s="11" t="s">
        <v>8316</v>
      </c>
      <c r="S3455" s="15">
        <f t="shared" si="266"/>
        <v>42535.97865740741</v>
      </c>
      <c r="T3455" s="15">
        <f t="shared" si="267"/>
        <v>42595.97865740741</v>
      </c>
      <c r="U3455">
        <f t="shared" si="268"/>
        <v>60</v>
      </c>
      <c r="V3455">
        <f t="shared" si="269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 s="10">
        <f t="shared" si="265"/>
        <v>33.57</v>
      </c>
      <c r="Q3456" s="11" t="s">
        <v>8315</v>
      </c>
      <c r="R3456" s="11" t="s">
        <v>8316</v>
      </c>
      <c r="S3456" s="15">
        <f t="shared" si="266"/>
        <v>41821.698599537034</v>
      </c>
      <c r="T3456" s="15">
        <f t="shared" si="267"/>
        <v>41851.698599537034</v>
      </c>
      <c r="U3456">
        <f t="shared" si="268"/>
        <v>30</v>
      </c>
      <c r="V3456">
        <f t="shared" si="269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 s="10">
        <f t="shared" si="265"/>
        <v>145.87</v>
      </c>
      <c r="Q3457" s="11" t="s">
        <v>8315</v>
      </c>
      <c r="R3457" s="11" t="s">
        <v>8316</v>
      </c>
      <c r="S3457" s="15">
        <f t="shared" si="266"/>
        <v>42626.7503125</v>
      </c>
      <c r="T3457" s="15">
        <f t="shared" si="267"/>
        <v>42656.7503125</v>
      </c>
      <c r="U3457">
        <f t="shared" si="268"/>
        <v>30</v>
      </c>
      <c r="V3457">
        <f t="shared" si="269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 s="10">
        <f t="shared" si="265"/>
        <v>358.69</v>
      </c>
      <c r="Q3458" s="11" t="s">
        <v>8315</v>
      </c>
      <c r="R3458" s="11" t="s">
        <v>8316</v>
      </c>
      <c r="S3458" s="15">
        <f t="shared" si="266"/>
        <v>41821.205636574072</v>
      </c>
      <c r="T3458" s="15">
        <f t="shared" si="267"/>
        <v>41852.290972222225</v>
      </c>
      <c r="U3458">
        <f t="shared" si="268"/>
        <v>31.085335648152977</v>
      </c>
      <c r="V3458">
        <f t="shared" si="269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 s="10">
        <f t="shared" ref="P3459:P3522" si="270">IFERROR(ROUND(E3459/L3459,2),0)</f>
        <v>50.98</v>
      </c>
      <c r="Q3459" s="11" t="s">
        <v>8315</v>
      </c>
      <c r="R3459" s="11" t="s">
        <v>8316</v>
      </c>
      <c r="S3459" s="15">
        <f t="shared" ref="S3459:S3522" si="271">(((J3459/60)/60)/24)+DATE(1970,1,1)</f>
        <v>42016.706678240742</v>
      </c>
      <c r="T3459" s="15">
        <f t="shared" ref="T3459:T3522" si="272">(((I3459/60)/60)/24)+DATE(1970,1,1)</f>
        <v>42047.249305555553</v>
      </c>
      <c r="U3459">
        <f t="shared" ref="U3459:U3522" si="273">T3459-S3459</f>
        <v>30.542627314811398</v>
      </c>
      <c r="V3459">
        <f t="shared" ref="V3459:V3522" si="274">YEAR((((J3459/60)/60)/24)+DATE(1970,1,1))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 s="10">
        <f t="shared" si="270"/>
        <v>45.04</v>
      </c>
      <c r="Q3460" s="11" t="s">
        <v>8315</v>
      </c>
      <c r="R3460" s="11" t="s">
        <v>8316</v>
      </c>
      <c r="S3460" s="15">
        <f t="shared" si="271"/>
        <v>42011.202581018515</v>
      </c>
      <c r="T3460" s="15">
        <f t="shared" si="272"/>
        <v>42038.185416666667</v>
      </c>
      <c r="U3460">
        <f t="shared" si="273"/>
        <v>26.982835648152104</v>
      </c>
      <c r="V3460">
        <f t="shared" si="274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 s="10">
        <f t="shared" si="270"/>
        <v>17.53</v>
      </c>
      <c r="Q3461" s="11" t="s">
        <v>8315</v>
      </c>
      <c r="R3461" s="11" t="s">
        <v>8316</v>
      </c>
      <c r="S3461" s="15">
        <f t="shared" si="271"/>
        <v>42480.479861111111</v>
      </c>
      <c r="T3461" s="15">
        <f t="shared" si="272"/>
        <v>42510.479861111111</v>
      </c>
      <c r="U3461">
        <f t="shared" si="273"/>
        <v>30</v>
      </c>
      <c r="V3461">
        <f t="shared" si="274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 s="10">
        <f t="shared" si="270"/>
        <v>50</v>
      </c>
      <c r="Q3462" s="11" t="s">
        <v>8315</v>
      </c>
      <c r="R3462" s="11" t="s">
        <v>8316</v>
      </c>
      <c r="S3462" s="15">
        <f t="shared" si="271"/>
        <v>41852.527222222219</v>
      </c>
      <c r="T3462" s="15">
        <f t="shared" si="272"/>
        <v>41866.527222222219</v>
      </c>
      <c r="U3462">
        <f t="shared" si="273"/>
        <v>14</v>
      </c>
      <c r="V3462">
        <f t="shared" si="274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 s="10">
        <f t="shared" si="270"/>
        <v>57.92</v>
      </c>
      <c r="Q3463" s="11" t="s">
        <v>8315</v>
      </c>
      <c r="R3463" s="11" t="s">
        <v>8316</v>
      </c>
      <c r="S3463" s="15">
        <f t="shared" si="271"/>
        <v>42643.632858796293</v>
      </c>
      <c r="T3463" s="15">
        <f t="shared" si="272"/>
        <v>42672.125</v>
      </c>
      <c r="U3463">
        <f t="shared" si="273"/>
        <v>28.492141203707433</v>
      </c>
      <c r="V3463">
        <f t="shared" si="274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 s="10">
        <f t="shared" si="270"/>
        <v>29.71</v>
      </c>
      <c r="Q3464" s="11" t="s">
        <v>8315</v>
      </c>
      <c r="R3464" s="11" t="s">
        <v>8316</v>
      </c>
      <c r="S3464" s="15">
        <f t="shared" si="271"/>
        <v>42179.898472222223</v>
      </c>
      <c r="T3464" s="15">
        <f t="shared" si="272"/>
        <v>42195.75</v>
      </c>
      <c r="U3464">
        <f t="shared" si="273"/>
        <v>15.851527777776937</v>
      </c>
      <c r="V3464">
        <f t="shared" si="274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 s="10">
        <f t="shared" si="270"/>
        <v>90.68</v>
      </c>
      <c r="Q3465" s="11" t="s">
        <v>8315</v>
      </c>
      <c r="R3465" s="11" t="s">
        <v>8316</v>
      </c>
      <c r="S3465" s="15">
        <f t="shared" si="271"/>
        <v>42612.918807870374</v>
      </c>
      <c r="T3465" s="15">
        <f t="shared" si="272"/>
        <v>42654.165972222225</v>
      </c>
      <c r="U3465">
        <f t="shared" si="273"/>
        <v>41.247164351851097</v>
      </c>
      <c r="V3465">
        <f t="shared" si="274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 s="10">
        <f t="shared" si="270"/>
        <v>55.01</v>
      </c>
      <c r="Q3466" s="11" t="s">
        <v>8315</v>
      </c>
      <c r="R3466" s="11" t="s">
        <v>8316</v>
      </c>
      <c r="S3466" s="15">
        <f t="shared" si="271"/>
        <v>42575.130057870367</v>
      </c>
      <c r="T3466" s="15">
        <f t="shared" si="272"/>
        <v>42605.130057870367</v>
      </c>
      <c r="U3466">
        <f t="shared" si="273"/>
        <v>30</v>
      </c>
      <c r="V3466">
        <f t="shared" si="274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 s="10">
        <f t="shared" si="270"/>
        <v>57.22</v>
      </c>
      <c r="Q3467" s="11" t="s">
        <v>8315</v>
      </c>
      <c r="R3467" s="11" t="s">
        <v>8316</v>
      </c>
      <c r="S3467" s="15">
        <f t="shared" si="271"/>
        <v>42200.625833333332</v>
      </c>
      <c r="T3467" s="15">
        <f t="shared" si="272"/>
        <v>42225.666666666672</v>
      </c>
      <c r="U3467">
        <f t="shared" si="273"/>
        <v>25.040833333339833</v>
      </c>
      <c r="V3467">
        <f t="shared" si="274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 s="10">
        <f t="shared" si="270"/>
        <v>72.95</v>
      </c>
      <c r="Q3468" s="11" t="s">
        <v>8315</v>
      </c>
      <c r="R3468" s="11" t="s">
        <v>8316</v>
      </c>
      <c r="S3468" s="15">
        <f t="shared" si="271"/>
        <v>42420.019097222219</v>
      </c>
      <c r="T3468" s="15">
        <f t="shared" si="272"/>
        <v>42479.977430555555</v>
      </c>
      <c r="U3468">
        <f t="shared" si="273"/>
        <v>59.958333333335759</v>
      </c>
      <c r="V3468">
        <f t="shared" si="274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 s="10">
        <f t="shared" si="270"/>
        <v>64.47</v>
      </c>
      <c r="Q3469" s="11" t="s">
        <v>8315</v>
      </c>
      <c r="R3469" s="11" t="s">
        <v>8316</v>
      </c>
      <c r="S3469" s="15">
        <f t="shared" si="271"/>
        <v>42053.671666666662</v>
      </c>
      <c r="T3469" s="15">
        <f t="shared" si="272"/>
        <v>42083.630000000005</v>
      </c>
      <c r="U3469">
        <f t="shared" si="273"/>
        <v>29.958333333343035</v>
      </c>
      <c r="V3469">
        <f t="shared" si="274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 s="10">
        <f t="shared" si="270"/>
        <v>716.35</v>
      </c>
      <c r="Q3470" s="11" t="s">
        <v>8315</v>
      </c>
      <c r="R3470" s="11" t="s">
        <v>8316</v>
      </c>
      <c r="S3470" s="15">
        <f t="shared" si="271"/>
        <v>42605.765381944439</v>
      </c>
      <c r="T3470" s="15">
        <f t="shared" si="272"/>
        <v>42634.125</v>
      </c>
      <c r="U3470">
        <f t="shared" si="273"/>
        <v>28.359618055561441</v>
      </c>
      <c r="V3470">
        <f t="shared" si="274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 s="10">
        <f t="shared" si="270"/>
        <v>50.4</v>
      </c>
      <c r="Q3471" s="11" t="s">
        <v>8315</v>
      </c>
      <c r="R3471" s="11" t="s">
        <v>8316</v>
      </c>
      <c r="S3471" s="15">
        <f t="shared" si="271"/>
        <v>42458.641724537039</v>
      </c>
      <c r="T3471" s="15">
        <f t="shared" si="272"/>
        <v>42488.641724537039</v>
      </c>
      <c r="U3471">
        <f t="shared" si="273"/>
        <v>30</v>
      </c>
      <c r="V3471">
        <f t="shared" si="274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 s="10">
        <f t="shared" si="270"/>
        <v>41.67</v>
      </c>
      <c r="Q3472" s="11" t="s">
        <v>8315</v>
      </c>
      <c r="R3472" s="11" t="s">
        <v>8316</v>
      </c>
      <c r="S3472" s="15">
        <f t="shared" si="271"/>
        <v>42529.022013888884</v>
      </c>
      <c r="T3472" s="15">
        <f t="shared" si="272"/>
        <v>42566.901388888888</v>
      </c>
      <c r="U3472">
        <f t="shared" si="273"/>
        <v>37.879375000004075</v>
      </c>
      <c r="V3472">
        <f t="shared" si="274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 s="10">
        <f t="shared" si="270"/>
        <v>35.770000000000003</v>
      </c>
      <c r="Q3473" s="11" t="s">
        <v>8315</v>
      </c>
      <c r="R3473" s="11" t="s">
        <v>8316</v>
      </c>
      <c r="S3473" s="15">
        <f t="shared" si="271"/>
        <v>41841.820486111108</v>
      </c>
      <c r="T3473" s="15">
        <f t="shared" si="272"/>
        <v>41882.833333333336</v>
      </c>
      <c r="U3473">
        <f t="shared" si="273"/>
        <v>41.01284722222772</v>
      </c>
      <c r="V3473">
        <f t="shared" si="274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 s="10">
        <f t="shared" si="270"/>
        <v>88.74</v>
      </c>
      <c r="Q3474" s="11" t="s">
        <v>8315</v>
      </c>
      <c r="R3474" s="11" t="s">
        <v>8316</v>
      </c>
      <c r="S3474" s="15">
        <f t="shared" si="271"/>
        <v>41928.170497685183</v>
      </c>
      <c r="T3474" s="15">
        <f t="shared" si="272"/>
        <v>41949.249305555553</v>
      </c>
      <c r="U3474">
        <f t="shared" si="273"/>
        <v>21.078807870369928</v>
      </c>
      <c r="V3474">
        <f t="shared" si="274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 s="10">
        <f t="shared" si="270"/>
        <v>148.47999999999999</v>
      </c>
      <c r="Q3475" s="11" t="s">
        <v>8315</v>
      </c>
      <c r="R3475" s="11" t="s">
        <v>8316</v>
      </c>
      <c r="S3475" s="15">
        <f t="shared" si="271"/>
        <v>42062.834444444445</v>
      </c>
      <c r="T3475" s="15">
        <f t="shared" si="272"/>
        <v>42083.852083333331</v>
      </c>
      <c r="U3475">
        <f t="shared" si="273"/>
        <v>21.017638888886722</v>
      </c>
      <c r="V3475">
        <f t="shared" si="274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 s="10">
        <f t="shared" si="270"/>
        <v>51.79</v>
      </c>
      <c r="Q3476" s="11" t="s">
        <v>8315</v>
      </c>
      <c r="R3476" s="11" t="s">
        <v>8316</v>
      </c>
      <c r="S3476" s="15">
        <f t="shared" si="271"/>
        <v>42541.501516203702</v>
      </c>
      <c r="T3476" s="15">
        <f t="shared" si="272"/>
        <v>42571.501516203702</v>
      </c>
      <c r="U3476">
        <f t="shared" si="273"/>
        <v>30</v>
      </c>
      <c r="V3476">
        <f t="shared" si="274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 s="10">
        <f t="shared" si="270"/>
        <v>20</v>
      </c>
      <c r="Q3477" s="11" t="s">
        <v>8315</v>
      </c>
      <c r="R3477" s="11" t="s">
        <v>8316</v>
      </c>
      <c r="S3477" s="15">
        <f t="shared" si="271"/>
        <v>41918.880833333329</v>
      </c>
      <c r="T3477" s="15">
        <f t="shared" si="272"/>
        <v>41946</v>
      </c>
      <c r="U3477">
        <f t="shared" si="273"/>
        <v>27.119166666670935</v>
      </c>
      <c r="V3477">
        <f t="shared" si="274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 s="10">
        <f t="shared" si="270"/>
        <v>52</v>
      </c>
      <c r="Q3478" s="11" t="s">
        <v>8315</v>
      </c>
      <c r="R3478" s="11" t="s">
        <v>8316</v>
      </c>
      <c r="S3478" s="15">
        <f t="shared" si="271"/>
        <v>41921.279976851853</v>
      </c>
      <c r="T3478" s="15">
        <f t="shared" si="272"/>
        <v>41939.125</v>
      </c>
      <c r="U3478">
        <f t="shared" si="273"/>
        <v>17.845023148147448</v>
      </c>
      <c r="V3478">
        <f t="shared" si="274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 s="10">
        <f t="shared" si="270"/>
        <v>53.23</v>
      </c>
      <c r="Q3479" s="11" t="s">
        <v>8315</v>
      </c>
      <c r="R3479" s="11" t="s">
        <v>8316</v>
      </c>
      <c r="S3479" s="15">
        <f t="shared" si="271"/>
        <v>42128.736608796295</v>
      </c>
      <c r="T3479" s="15">
        <f t="shared" si="272"/>
        <v>42141.125</v>
      </c>
      <c r="U3479">
        <f t="shared" si="273"/>
        <v>12.388391203705396</v>
      </c>
      <c r="V3479">
        <f t="shared" si="274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 s="10">
        <f t="shared" si="270"/>
        <v>39.6</v>
      </c>
      <c r="Q3480" s="11" t="s">
        <v>8315</v>
      </c>
      <c r="R3480" s="11" t="s">
        <v>8316</v>
      </c>
      <c r="S3480" s="15">
        <f t="shared" si="271"/>
        <v>42053.916921296302</v>
      </c>
      <c r="T3480" s="15">
        <f t="shared" si="272"/>
        <v>42079.875</v>
      </c>
      <c r="U3480">
        <f t="shared" si="273"/>
        <v>25.958078703697538</v>
      </c>
      <c r="V3480">
        <f t="shared" si="274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 s="10">
        <f t="shared" si="270"/>
        <v>34.25</v>
      </c>
      <c r="Q3481" s="11" t="s">
        <v>8315</v>
      </c>
      <c r="R3481" s="11" t="s">
        <v>8316</v>
      </c>
      <c r="S3481" s="15">
        <f t="shared" si="271"/>
        <v>41781.855092592588</v>
      </c>
      <c r="T3481" s="15">
        <f t="shared" si="272"/>
        <v>41811.855092592588</v>
      </c>
      <c r="U3481">
        <f t="shared" si="273"/>
        <v>30</v>
      </c>
      <c r="V3481">
        <f t="shared" si="274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 s="10">
        <f t="shared" si="270"/>
        <v>164.62</v>
      </c>
      <c r="Q3482" s="11" t="s">
        <v>8315</v>
      </c>
      <c r="R3482" s="11" t="s">
        <v>8316</v>
      </c>
      <c r="S3482" s="15">
        <f t="shared" si="271"/>
        <v>42171.317442129628</v>
      </c>
      <c r="T3482" s="15">
        <f t="shared" si="272"/>
        <v>42195.875</v>
      </c>
      <c r="U3482">
        <f t="shared" si="273"/>
        <v>24.557557870371966</v>
      </c>
      <c r="V3482">
        <f t="shared" si="274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 s="10">
        <f t="shared" si="270"/>
        <v>125.05</v>
      </c>
      <c r="Q3483" s="11" t="s">
        <v>8315</v>
      </c>
      <c r="R3483" s="11" t="s">
        <v>8316</v>
      </c>
      <c r="S3483" s="15">
        <f t="shared" si="271"/>
        <v>41989.24754629629</v>
      </c>
      <c r="T3483" s="15">
        <f t="shared" si="272"/>
        <v>42006.24754629629</v>
      </c>
      <c r="U3483">
        <f t="shared" si="273"/>
        <v>17</v>
      </c>
      <c r="V3483">
        <f t="shared" si="274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 s="10">
        <f t="shared" si="270"/>
        <v>51.88</v>
      </c>
      <c r="Q3484" s="11" t="s">
        <v>8315</v>
      </c>
      <c r="R3484" s="11" t="s">
        <v>8316</v>
      </c>
      <c r="S3484" s="15">
        <f t="shared" si="271"/>
        <v>41796.771597222221</v>
      </c>
      <c r="T3484" s="15">
        <f t="shared" si="272"/>
        <v>41826.771597222221</v>
      </c>
      <c r="U3484">
        <f t="shared" si="273"/>
        <v>30</v>
      </c>
      <c r="V3484">
        <f t="shared" si="274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 s="10">
        <f t="shared" si="270"/>
        <v>40.29</v>
      </c>
      <c r="Q3485" s="11" t="s">
        <v>8315</v>
      </c>
      <c r="R3485" s="11" t="s">
        <v>8316</v>
      </c>
      <c r="S3485" s="15">
        <f t="shared" si="271"/>
        <v>41793.668761574074</v>
      </c>
      <c r="T3485" s="15">
        <f t="shared" si="272"/>
        <v>41823.668761574074</v>
      </c>
      <c r="U3485">
        <f t="shared" si="273"/>
        <v>30</v>
      </c>
      <c r="V3485">
        <f t="shared" si="274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 s="10">
        <f t="shared" si="270"/>
        <v>64.91</v>
      </c>
      <c r="Q3486" s="11" t="s">
        <v>8315</v>
      </c>
      <c r="R3486" s="11" t="s">
        <v>8316</v>
      </c>
      <c r="S3486" s="15">
        <f t="shared" si="271"/>
        <v>42506.760405092587</v>
      </c>
      <c r="T3486" s="15">
        <f t="shared" si="272"/>
        <v>42536.760405092587</v>
      </c>
      <c r="U3486">
        <f t="shared" si="273"/>
        <v>30</v>
      </c>
      <c r="V3486">
        <f t="shared" si="274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 s="10">
        <f t="shared" si="270"/>
        <v>55.33</v>
      </c>
      <c r="Q3487" s="11" t="s">
        <v>8315</v>
      </c>
      <c r="R3487" s="11" t="s">
        <v>8316</v>
      </c>
      <c r="S3487" s="15">
        <f t="shared" si="271"/>
        <v>42372.693055555559</v>
      </c>
      <c r="T3487" s="15">
        <f t="shared" si="272"/>
        <v>42402.693055555559</v>
      </c>
      <c r="U3487">
        <f t="shared" si="273"/>
        <v>30</v>
      </c>
      <c r="V3487">
        <f t="shared" si="274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 s="10">
        <f t="shared" si="270"/>
        <v>83.14</v>
      </c>
      <c r="Q3488" s="11" t="s">
        <v>8315</v>
      </c>
      <c r="R3488" s="11" t="s">
        <v>8316</v>
      </c>
      <c r="S3488" s="15">
        <f t="shared" si="271"/>
        <v>42126.87501157407</v>
      </c>
      <c r="T3488" s="15">
        <f t="shared" si="272"/>
        <v>42158.290972222225</v>
      </c>
      <c r="U3488">
        <f t="shared" si="273"/>
        <v>31.415960648155306</v>
      </c>
      <c r="V3488">
        <f t="shared" si="274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 s="10">
        <f t="shared" si="270"/>
        <v>38.71</v>
      </c>
      <c r="Q3489" s="11" t="s">
        <v>8315</v>
      </c>
      <c r="R3489" s="11" t="s">
        <v>8316</v>
      </c>
      <c r="S3489" s="15">
        <f t="shared" si="271"/>
        <v>42149.940416666665</v>
      </c>
      <c r="T3489" s="15">
        <f t="shared" si="272"/>
        <v>42179.940416666665</v>
      </c>
      <c r="U3489">
        <f t="shared" si="273"/>
        <v>30</v>
      </c>
      <c r="V3489">
        <f t="shared" si="274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 s="10">
        <f t="shared" si="270"/>
        <v>125.38</v>
      </c>
      <c r="Q3490" s="11" t="s">
        <v>8315</v>
      </c>
      <c r="R3490" s="11" t="s">
        <v>8316</v>
      </c>
      <c r="S3490" s="15">
        <f t="shared" si="271"/>
        <v>42087.768055555556</v>
      </c>
      <c r="T3490" s="15">
        <f t="shared" si="272"/>
        <v>42111.666666666672</v>
      </c>
      <c r="U3490">
        <f t="shared" si="273"/>
        <v>23.898611111115315</v>
      </c>
      <c r="V3490">
        <f t="shared" si="274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 s="10">
        <f t="shared" si="270"/>
        <v>78.260000000000005</v>
      </c>
      <c r="Q3491" s="11" t="s">
        <v>8315</v>
      </c>
      <c r="R3491" s="11" t="s">
        <v>8316</v>
      </c>
      <c r="S3491" s="15">
        <f t="shared" si="271"/>
        <v>41753.635775462964</v>
      </c>
      <c r="T3491" s="15">
        <f t="shared" si="272"/>
        <v>41783.875</v>
      </c>
      <c r="U3491">
        <f t="shared" si="273"/>
        <v>30.239224537035625</v>
      </c>
      <c r="V3491">
        <f t="shared" si="274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 s="10">
        <f t="shared" si="270"/>
        <v>47.22</v>
      </c>
      <c r="Q3492" s="11" t="s">
        <v>8315</v>
      </c>
      <c r="R3492" s="11" t="s">
        <v>8316</v>
      </c>
      <c r="S3492" s="15">
        <f t="shared" si="271"/>
        <v>42443.802361111113</v>
      </c>
      <c r="T3492" s="15">
        <f t="shared" si="272"/>
        <v>42473.802361111113</v>
      </c>
      <c r="U3492">
        <f t="shared" si="273"/>
        <v>30</v>
      </c>
      <c r="V3492">
        <f t="shared" si="274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 s="10">
        <f t="shared" si="270"/>
        <v>79.099999999999994</v>
      </c>
      <c r="Q3493" s="11" t="s">
        <v>8315</v>
      </c>
      <c r="R3493" s="11" t="s">
        <v>8316</v>
      </c>
      <c r="S3493" s="15">
        <f t="shared" si="271"/>
        <v>42121.249814814815</v>
      </c>
      <c r="T3493" s="15">
        <f t="shared" si="272"/>
        <v>42142.249814814815</v>
      </c>
      <c r="U3493">
        <f t="shared" si="273"/>
        <v>21</v>
      </c>
      <c r="V3493">
        <f t="shared" si="274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 s="10">
        <f t="shared" si="270"/>
        <v>114.29</v>
      </c>
      <c r="Q3494" s="11" t="s">
        <v>8315</v>
      </c>
      <c r="R3494" s="11" t="s">
        <v>8316</v>
      </c>
      <c r="S3494" s="15">
        <f t="shared" si="271"/>
        <v>42268.009224537032</v>
      </c>
      <c r="T3494" s="15">
        <f t="shared" si="272"/>
        <v>42303.009224537032</v>
      </c>
      <c r="U3494">
        <f t="shared" si="273"/>
        <v>35</v>
      </c>
      <c r="V3494">
        <f t="shared" si="274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 s="10">
        <f t="shared" si="270"/>
        <v>51.72</v>
      </c>
      <c r="Q3495" s="11" t="s">
        <v>8315</v>
      </c>
      <c r="R3495" s="11" t="s">
        <v>8316</v>
      </c>
      <c r="S3495" s="15">
        <f t="shared" si="271"/>
        <v>41848.866157407407</v>
      </c>
      <c r="T3495" s="15">
        <f t="shared" si="272"/>
        <v>41868.21597222222</v>
      </c>
      <c r="U3495">
        <f t="shared" si="273"/>
        <v>19.349814814813726</v>
      </c>
      <c r="V3495">
        <f t="shared" si="274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 s="10">
        <f t="shared" si="270"/>
        <v>30.77</v>
      </c>
      <c r="Q3496" s="11" t="s">
        <v>8315</v>
      </c>
      <c r="R3496" s="11" t="s">
        <v>8316</v>
      </c>
      <c r="S3496" s="15">
        <f t="shared" si="271"/>
        <v>42689.214988425927</v>
      </c>
      <c r="T3496" s="15">
        <f t="shared" si="272"/>
        <v>42700.25</v>
      </c>
      <c r="U3496">
        <f t="shared" si="273"/>
        <v>11.035011574072996</v>
      </c>
      <c r="V3496">
        <f t="shared" si="274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 s="10">
        <f t="shared" si="270"/>
        <v>74.209999999999994</v>
      </c>
      <c r="Q3497" s="11" t="s">
        <v>8315</v>
      </c>
      <c r="R3497" s="11" t="s">
        <v>8316</v>
      </c>
      <c r="S3497" s="15">
        <f t="shared" si="271"/>
        <v>41915.762835648151</v>
      </c>
      <c r="T3497" s="15">
        <f t="shared" si="272"/>
        <v>41944.720833333333</v>
      </c>
      <c r="U3497">
        <f t="shared" si="273"/>
        <v>28.957997685181908</v>
      </c>
      <c r="V3497">
        <f t="shared" si="274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 s="10">
        <f t="shared" si="270"/>
        <v>47.85</v>
      </c>
      <c r="Q3498" s="11" t="s">
        <v>8315</v>
      </c>
      <c r="R3498" s="11" t="s">
        <v>8316</v>
      </c>
      <c r="S3498" s="15">
        <f t="shared" si="271"/>
        <v>42584.846828703703</v>
      </c>
      <c r="T3498" s="15">
        <f t="shared" si="272"/>
        <v>42624.846828703703</v>
      </c>
      <c r="U3498">
        <f t="shared" si="273"/>
        <v>40</v>
      </c>
      <c r="V3498">
        <f t="shared" si="274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 s="10">
        <f t="shared" si="270"/>
        <v>34.409999999999997</v>
      </c>
      <c r="Q3499" s="11" t="s">
        <v>8315</v>
      </c>
      <c r="R3499" s="11" t="s">
        <v>8316</v>
      </c>
      <c r="S3499" s="15">
        <f t="shared" si="271"/>
        <v>42511.741944444439</v>
      </c>
      <c r="T3499" s="15">
        <f t="shared" si="272"/>
        <v>42523.916666666672</v>
      </c>
      <c r="U3499">
        <f t="shared" si="273"/>
        <v>12.174722222232958</v>
      </c>
      <c r="V3499">
        <f t="shared" si="274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 s="10">
        <f t="shared" si="270"/>
        <v>40.24</v>
      </c>
      <c r="Q3500" s="11" t="s">
        <v>8315</v>
      </c>
      <c r="R3500" s="11" t="s">
        <v>8316</v>
      </c>
      <c r="S3500" s="15">
        <f t="shared" si="271"/>
        <v>42459.15861111111</v>
      </c>
      <c r="T3500" s="15">
        <f t="shared" si="272"/>
        <v>42518.905555555553</v>
      </c>
      <c r="U3500">
        <f t="shared" si="273"/>
        <v>59.746944444443216</v>
      </c>
      <c r="V3500">
        <f t="shared" si="274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 s="10">
        <f t="shared" si="270"/>
        <v>60.29</v>
      </c>
      <c r="Q3501" s="11" t="s">
        <v>8315</v>
      </c>
      <c r="R3501" s="11" t="s">
        <v>8316</v>
      </c>
      <c r="S3501" s="15">
        <f t="shared" si="271"/>
        <v>42132.036168981482</v>
      </c>
      <c r="T3501" s="15">
        <f t="shared" si="272"/>
        <v>42186.290972222225</v>
      </c>
      <c r="U3501">
        <f t="shared" si="273"/>
        <v>54.254803240743058</v>
      </c>
      <c r="V3501">
        <f t="shared" si="274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 s="10">
        <f t="shared" si="270"/>
        <v>25.31</v>
      </c>
      <c r="Q3502" s="11" t="s">
        <v>8315</v>
      </c>
      <c r="R3502" s="11" t="s">
        <v>8316</v>
      </c>
      <c r="S3502" s="15">
        <f t="shared" si="271"/>
        <v>42419.91942129629</v>
      </c>
      <c r="T3502" s="15">
        <f t="shared" si="272"/>
        <v>42436.207638888889</v>
      </c>
      <c r="U3502">
        <f t="shared" si="273"/>
        <v>16.288217592598812</v>
      </c>
      <c r="V3502">
        <f t="shared" si="274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 s="10">
        <f t="shared" si="270"/>
        <v>35.950000000000003</v>
      </c>
      <c r="Q3503" s="11" t="s">
        <v>8315</v>
      </c>
      <c r="R3503" s="11" t="s">
        <v>8316</v>
      </c>
      <c r="S3503" s="15">
        <f t="shared" si="271"/>
        <v>42233.763831018514</v>
      </c>
      <c r="T3503" s="15">
        <f t="shared" si="272"/>
        <v>42258.763831018514</v>
      </c>
      <c r="U3503">
        <f t="shared" si="273"/>
        <v>25</v>
      </c>
      <c r="V3503">
        <f t="shared" si="274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 s="10">
        <f t="shared" si="270"/>
        <v>136</v>
      </c>
      <c r="Q3504" s="11" t="s">
        <v>8315</v>
      </c>
      <c r="R3504" s="11" t="s">
        <v>8316</v>
      </c>
      <c r="S3504" s="15">
        <f t="shared" si="271"/>
        <v>42430.839398148149</v>
      </c>
      <c r="T3504" s="15">
        <f t="shared" si="272"/>
        <v>42445.165972222225</v>
      </c>
      <c r="U3504">
        <f t="shared" si="273"/>
        <v>14.326574074075324</v>
      </c>
      <c r="V3504">
        <f t="shared" si="274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 s="10">
        <f t="shared" si="270"/>
        <v>70.760000000000005</v>
      </c>
      <c r="Q3505" s="11" t="s">
        <v>8315</v>
      </c>
      <c r="R3505" s="11" t="s">
        <v>8316</v>
      </c>
      <c r="S3505" s="15">
        <f t="shared" si="271"/>
        <v>42545.478333333333</v>
      </c>
      <c r="T3505" s="15">
        <f t="shared" si="272"/>
        <v>42575.478333333333</v>
      </c>
      <c r="U3505">
        <f t="shared" si="273"/>
        <v>30</v>
      </c>
      <c r="V3505">
        <f t="shared" si="274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 s="10">
        <f t="shared" si="270"/>
        <v>125</v>
      </c>
      <c r="Q3506" s="11" t="s">
        <v>8315</v>
      </c>
      <c r="R3506" s="11" t="s">
        <v>8316</v>
      </c>
      <c r="S3506" s="15">
        <f t="shared" si="271"/>
        <v>42297.748738425929</v>
      </c>
      <c r="T3506" s="15">
        <f t="shared" si="272"/>
        <v>42327.790405092594</v>
      </c>
      <c r="U3506">
        <f t="shared" si="273"/>
        <v>30.041666666664241</v>
      </c>
      <c r="V3506">
        <f t="shared" si="274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 s="10">
        <f t="shared" si="270"/>
        <v>66.510000000000005</v>
      </c>
      <c r="Q3507" s="11" t="s">
        <v>8315</v>
      </c>
      <c r="R3507" s="11" t="s">
        <v>8316</v>
      </c>
      <c r="S3507" s="15">
        <f t="shared" si="271"/>
        <v>41760.935706018521</v>
      </c>
      <c r="T3507" s="15">
        <f t="shared" si="272"/>
        <v>41772.166666666664</v>
      </c>
      <c r="U3507">
        <f t="shared" si="273"/>
        <v>11.230960648143082</v>
      </c>
      <c r="V3507">
        <f t="shared" si="274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 s="10">
        <f t="shared" si="270"/>
        <v>105</v>
      </c>
      <c r="Q3508" s="11" t="s">
        <v>8315</v>
      </c>
      <c r="R3508" s="11" t="s">
        <v>8316</v>
      </c>
      <c r="S3508" s="15">
        <f t="shared" si="271"/>
        <v>41829.734259259261</v>
      </c>
      <c r="T3508" s="15">
        <f t="shared" si="272"/>
        <v>41874.734259259261</v>
      </c>
      <c r="U3508">
        <f t="shared" si="273"/>
        <v>45</v>
      </c>
      <c r="V3508">
        <f t="shared" si="274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 s="10">
        <f t="shared" si="270"/>
        <v>145</v>
      </c>
      <c r="Q3509" s="11" t="s">
        <v>8315</v>
      </c>
      <c r="R3509" s="11" t="s">
        <v>8316</v>
      </c>
      <c r="S3509" s="15">
        <f t="shared" si="271"/>
        <v>42491.92288194444</v>
      </c>
      <c r="T3509" s="15">
        <f t="shared" si="272"/>
        <v>42521.92288194444</v>
      </c>
      <c r="U3509">
        <f t="shared" si="273"/>
        <v>30</v>
      </c>
      <c r="V3509">
        <f t="shared" si="274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 s="10">
        <f t="shared" si="270"/>
        <v>12</v>
      </c>
      <c r="Q3510" s="11" t="s">
        <v>8315</v>
      </c>
      <c r="R3510" s="11" t="s">
        <v>8316</v>
      </c>
      <c r="S3510" s="15">
        <f t="shared" si="271"/>
        <v>42477.729780092588</v>
      </c>
      <c r="T3510" s="15">
        <f t="shared" si="272"/>
        <v>42500.875</v>
      </c>
      <c r="U3510">
        <f t="shared" si="273"/>
        <v>23.145219907411956</v>
      </c>
      <c r="V3510">
        <f t="shared" si="274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 s="10">
        <f t="shared" si="270"/>
        <v>96.67</v>
      </c>
      <c r="Q3511" s="11" t="s">
        <v>8315</v>
      </c>
      <c r="R3511" s="11" t="s">
        <v>8316</v>
      </c>
      <c r="S3511" s="15">
        <f t="shared" si="271"/>
        <v>41950.859560185185</v>
      </c>
      <c r="T3511" s="15">
        <f t="shared" si="272"/>
        <v>41964.204861111109</v>
      </c>
      <c r="U3511">
        <f t="shared" si="273"/>
        <v>13.345300925924676</v>
      </c>
      <c r="V3511">
        <f t="shared" si="274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 s="10">
        <f t="shared" si="270"/>
        <v>60.33</v>
      </c>
      <c r="Q3512" s="11" t="s">
        <v>8315</v>
      </c>
      <c r="R3512" s="11" t="s">
        <v>8316</v>
      </c>
      <c r="S3512" s="15">
        <f t="shared" si="271"/>
        <v>41802.62090277778</v>
      </c>
      <c r="T3512" s="15">
        <f t="shared" si="272"/>
        <v>41822.62090277778</v>
      </c>
      <c r="U3512">
        <f t="shared" si="273"/>
        <v>20</v>
      </c>
      <c r="V3512">
        <f t="shared" si="274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 s="10">
        <f t="shared" si="270"/>
        <v>79.89</v>
      </c>
      <c r="Q3513" s="11" t="s">
        <v>8315</v>
      </c>
      <c r="R3513" s="11" t="s">
        <v>8316</v>
      </c>
      <c r="S3513" s="15">
        <f t="shared" si="271"/>
        <v>41927.873784722222</v>
      </c>
      <c r="T3513" s="15">
        <f t="shared" si="272"/>
        <v>41950.770833333336</v>
      </c>
      <c r="U3513">
        <f t="shared" si="273"/>
        <v>22.89704861111386</v>
      </c>
      <c r="V3513">
        <f t="shared" si="274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 s="10">
        <f t="shared" si="270"/>
        <v>58.82</v>
      </c>
      <c r="Q3514" s="11" t="s">
        <v>8315</v>
      </c>
      <c r="R3514" s="11" t="s">
        <v>8316</v>
      </c>
      <c r="S3514" s="15">
        <f t="shared" si="271"/>
        <v>42057.536944444444</v>
      </c>
      <c r="T3514" s="15">
        <f t="shared" si="272"/>
        <v>42117.49527777778</v>
      </c>
      <c r="U3514">
        <f t="shared" si="273"/>
        <v>59.958333333335759</v>
      </c>
      <c r="V3514">
        <f t="shared" si="274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 s="10">
        <f t="shared" si="270"/>
        <v>75.34</v>
      </c>
      <c r="Q3515" s="11" t="s">
        <v>8315</v>
      </c>
      <c r="R3515" s="11" t="s">
        <v>8316</v>
      </c>
      <c r="S3515" s="15">
        <f t="shared" si="271"/>
        <v>41781.096203703702</v>
      </c>
      <c r="T3515" s="15">
        <f t="shared" si="272"/>
        <v>41794.207638888889</v>
      </c>
      <c r="U3515">
        <f t="shared" si="273"/>
        <v>13.111435185186565</v>
      </c>
      <c r="V3515">
        <f t="shared" si="274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 s="10">
        <f t="shared" si="270"/>
        <v>55</v>
      </c>
      <c r="Q3516" s="11" t="s">
        <v>8315</v>
      </c>
      <c r="R3516" s="11" t="s">
        <v>8316</v>
      </c>
      <c r="S3516" s="15">
        <f t="shared" si="271"/>
        <v>42020.846666666665</v>
      </c>
      <c r="T3516" s="15">
        <f t="shared" si="272"/>
        <v>42037.207638888889</v>
      </c>
      <c r="U3516">
        <f t="shared" si="273"/>
        <v>16.360972222224518</v>
      </c>
      <c r="V3516">
        <f t="shared" si="274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 s="10">
        <f t="shared" si="270"/>
        <v>66.959999999999994</v>
      </c>
      <c r="Q3517" s="11" t="s">
        <v>8315</v>
      </c>
      <c r="R3517" s="11" t="s">
        <v>8316</v>
      </c>
      <c r="S3517" s="15">
        <f t="shared" si="271"/>
        <v>42125.772812499999</v>
      </c>
      <c r="T3517" s="15">
        <f t="shared" si="272"/>
        <v>42155.772812499999</v>
      </c>
      <c r="U3517">
        <f t="shared" si="273"/>
        <v>30</v>
      </c>
      <c r="V3517">
        <f t="shared" si="274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 s="10">
        <f t="shared" si="270"/>
        <v>227.27</v>
      </c>
      <c r="Q3518" s="11" t="s">
        <v>8315</v>
      </c>
      <c r="R3518" s="11" t="s">
        <v>8316</v>
      </c>
      <c r="S3518" s="15">
        <f t="shared" si="271"/>
        <v>41856.010069444441</v>
      </c>
      <c r="T3518" s="15">
        <f t="shared" si="272"/>
        <v>41890.125</v>
      </c>
      <c r="U3518">
        <f t="shared" si="273"/>
        <v>34.114930555559113</v>
      </c>
      <c r="V3518">
        <f t="shared" si="274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 s="10">
        <f t="shared" si="270"/>
        <v>307.69</v>
      </c>
      <c r="Q3519" s="11" t="s">
        <v>8315</v>
      </c>
      <c r="R3519" s="11" t="s">
        <v>8316</v>
      </c>
      <c r="S3519" s="15">
        <f t="shared" si="271"/>
        <v>41794.817523148151</v>
      </c>
      <c r="T3519" s="15">
        <f t="shared" si="272"/>
        <v>41824.458333333336</v>
      </c>
      <c r="U3519">
        <f t="shared" si="273"/>
        <v>29.640810185184819</v>
      </c>
      <c r="V3519">
        <f t="shared" si="274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 s="10">
        <f t="shared" si="270"/>
        <v>50.02</v>
      </c>
      <c r="Q3520" s="11" t="s">
        <v>8315</v>
      </c>
      <c r="R3520" s="11" t="s">
        <v>8316</v>
      </c>
      <c r="S3520" s="15">
        <f t="shared" si="271"/>
        <v>41893.783553240741</v>
      </c>
      <c r="T3520" s="15">
        <f t="shared" si="272"/>
        <v>41914.597916666666</v>
      </c>
      <c r="U3520">
        <f t="shared" si="273"/>
        <v>20.814363425924967</v>
      </c>
      <c r="V3520">
        <f t="shared" si="274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 s="10">
        <f t="shared" si="270"/>
        <v>72.39</v>
      </c>
      <c r="Q3521" s="11" t="s">
        <v>8315</v>
      </c>
      <c r="R3521" s="11" t="s">
        <v>8316</v>
      </c>
      <c r="S3521" s="15">
        <f t="shared" si="271"/>
        <v>42037.598958333328</v>
      </c>
      <c r="T3521" s="15">
        <f t="shared" si="272"/>
        <v>42067.598958333328</v>
      </c>
      <c r="U3521">
        <f t="shared" si="273"/>
        <v>30</v>
      </c>
      <c r="V3521">
        <f t="shared" si="274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 s="10">
        <f t="shared" si="270"/>
        <v>95.95</v>
      </c>
      <c r="Q3522" s="11" t="s">
        <v>8315</v>
      </c>
      <c r="R3522" s="11" t="s">
        <v>8316</v>
      </c>
      <c r="S3522" s="15">
        <f t="shared" si="271"/>
        <v>42227.824212962965</v>
      </c>
      <c r="T3522" s="15">
        <f t="shared" si="272"/>
        <v>42253.57430555555</v>
      </c>
      <c r="U3522">
        <f t="shared" si="273"/>
        <v>25.750092592585133</v>
      </c>
      <c r="V3522">
        <f t="shared" si="274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 s="10">
        <f t="shared" ref="P3523:P3586" si="275">IFERROR(ROUND(E3523/L3523,2),0)</f>
        <v>45.62</v>
      </c>
      <c r="Q3523" s="11" t="s">
        <v>8315</v>
      </c>
      <c r="R3523" s="11" t="s">
        <v>8316</v>
      </c>
      <c r="S3523" s="15">
        <f t="shared" ref="S3523:S3586" si="276">(((J3523/60)/60)/24)+DATE(1970,1,1)</f>
        <v>41881.361342592594</v>
      </c>
      <c r="T3523" s="15">
        <f t="shared" ref="T3523:T3586" si="277">(((I3523/60)/60)/24)+DATE(1970,1,1)</f>
        <v>41911.361342592594</v>
      </c>
      <c r="U3523">
        <f t="shared" ref="U3523:U3586" si="278">T3523-S3523</f>
        <v>30</v>
      </c>
      <c r="V3523">
        <f t="shared" ref="V3523:V3586" si="279">YEAR((((J3523/60)/60)/24)+DATE(1970,1,1))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 s="10">
        <f t="shared" si="275"/>
        <v>41.03</v>
      </c>
      <c r="Q3524" s="11" t="s">
        <v>8315</v>
      </c>
      <c r="R3524" s="11" t="s">
        <v>8316</v>
      </c>
      <c r="S3524" s="15">
        <f t="shared" si="276"/>
        <v>42234.789884259255</v>
      </c>
      <c r="T3524" s="15">
        <f t="shared" si="277"/>
        <v>42262.420833333337</v>
      </c>
      <c r="U3524">
        <f t="shared" si="278"/>
        <v>27.630949074082309</v>
      </c>
      <c r="V3524">
        <f t="shared" si="279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 s="10">
        <f t="shared" si="275"/>
        <v>56.83</v>
      </c>
      <c r="Q3525" s="11" t="s">
        <v>8315</v>
      </c>
      <c r="R3525" s="11" t="s">
        <v>8316</v>
      </c>
      <c r="S3525" s="15">
        <f t="shared" si="276"/>
        <v>42581.397546296299</v>
      </c>
      <c r="T3525" s="15">
        <f t="shared" si="277"/>
        <v>42638.958333333328</v>
      </c>
      <c r="U3525">
        <f t="shared" si="278"/>
        <v>57.560787037029513</v>
      </c>
      <c r="V3525">
        <f t="shared" si="279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 s="10">
        <f t="shared" si="275"/>
        <v>137.24</v>
      </c>
      <c r="Q3526" s="11" t="s">
        <v>8315</v>
      </c>
      <c r="R3526" s="11" t="s">
        <v>8316</v>
      </c>
      <c r="S3526" s="15">
        <f t="shared" si="276"/>
        <v>41880.76357638889</v>
      </c>
      <c r="T3526" s="15">
        <f t="shared" si="277"/>
        <v>41895.166666666664</v>
      </c>
      <c r="U3526">
        <f t="shared" si="278"/>
        <v>14.403090277774027</v>
      </c>
      <c r="V3526">
        <f t="shared" si="279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 s="10">
        <f t="shared" si="275"/>
        <v>75.709999999999994</v>
      </c>
      <c r="Q3527" s="11" t="s">
        <v>8315</v>
      </c>
      <c r="R3527" s="11" t="s">
        <v>8316</v>
      </c>
      <c r="S3527" s="15">
        <f t="shared" si="276"/>
        <v>42214.6956712963</v>
      </c>
      <c r="T3527" s="15">
        <f t="shared" si="277"/>
        <v>42225.666666666672</v>
      </c>
      <c r="U3527">
        <f t="shared" si="278"/>
        <v>10.970995370371384</v>
      </c>
      <c r="V3527">
        <f t="shared" si="279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 s="10">
        <f t="shared" si="275"/>
        <v>99</v>
      </c>
      <c r="Q3528" s="11" t="s">
        <v>8315</v>
      </c>
      <c r="R3528" s="11" t="s">
        <v>8316</v>
      </c>
      <c r="S3528" s="15">
        <f t="shared" si="276"/>
        <v>42460.335312499999</v>
      </c>
      <c r="T3528" s="15">
        <f t="shared" si="277"/>
        <v>42488.249305555553</v>
      </c>
      <c r="U3528">
        <f t="shared" si="278"/>
        <v>27.913993055553874</v>
      </c>
      <c r="V3528">
        <f t="shared" si="279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 s="10">
        <f t="shared" si="275"/>
        <v>81.569999999999993</v>
      </c>
      <c r="Q3529" s="11" t="s">
        <v>8315</v>
      </c>
      <c r="R3529" s="11" t="s">
        <v>8316</v>
      </c>
      <c r="S3529" s="15">
        <f t="shared" si="276"/>
        <v>42167.023206018523</v>
      </c>
      <c r="T3529" s="15">
        <f t="shared" si="277"/>
        <v>42196.165972222225</v>
      </c>
      <c r="U3529">
        <f t="shared" si="278"/>
        <v>29.142766203702195</v>
      </c>
      <c r="V3529">
        <f t="shared" si="279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 s="10">
        <f t="shared" si="275"/>
        <v>45.11</v>
      </c>
      <c r="Q3530" s="11" t="s">
        <v>8315</v>
      </c>
      <c r="R3530" s="11" t="s">
        <v>8316</v>
      </c>
      <c r="S3530" s="15">
        <f t="shared" si="276"/>
        <v>42733.50136574074</v>
      </c>
      <c r="T3530" s="15">
        <f t="shared" si="277"/>
        <v>42753.50136574074</v>
      </c>
      <c r="U3530">
        <f t="shared" si="278"/>
        <v>20</v>
      </c>
      <c r="V3530">
        <f t="shared" si="279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 s="10">
        <f t="shared" si="275"/>
        <v>36.67</v>
      </c>
      <c r="Q3531" s="11" t="s">
        <v>8315</v>
      </c>
      <c r="R3531" s="11" t="s">
        <v>8316</v>
      </c>
      <c r="S3531" s="15">
        <f t="shared" si="276"/>
        <v>42177.761782407411</v>
      </c>
      <c r="T3531" s="15">
        <f t="shared" si="277"/>
        <v>42198.041666666672</v>
      </c>
      <c r="U3531">
        <f t="shared" si="278"/>
        <v>20.279884259260143</v>
      </c>
      <c r="V3531">
        <f t="shared" si="279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 s="10">
        <f t="shared" si="275"/>
        <v>125</v>
      </c>
      <c r="Q3532" s="11" t="s">
        <v>8315</v>
      </c>
      <c r="R3532" s="11" t="s">
        <v>8316</v>
      </c>
      <c r="S3532" s="15">
        <f t="shared" si="276"/>
        <v>42442.623344907406</v>
      </c>
      <c r="T3532" s="15">
        <f t="shared" si="277"/>
        <v>42470.833333333328</v>
      </c>
      <c r="U3532">
        <f t="shared" si="278"/>
        <v>28.209988425922347</v>
      </c>
      <c r="V3532">
        <f t="shared" si="279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 s="10">
        <f t="shared" si="275"/>
        <v>49.23</v>
      </c>
      <c r="Q3533" s="11" t="s">
        <v>8315</v>
      </c>
      <c r="R3533" s="11" t="s">
        <v>8316</v>
      </c>
      <c r="S3533" s="15">
        <f t="shared" si="276"/>
        <v>42521.654328703706</v>
      </c>
      <c r="T3533" s="15">
        <f t="shared" si="277"/>
        <v>42551.654328703706</v>
      </c>
      <c r="U3533">
        <f t="shared" si="278"/>
        <v>30</v>
      </c>
      <c r="V3533">
        <f t="shared" si="279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 s="10">
        <f t="shared" si="275"/>
        <v>42.3</v>
      </c>
      <c r="Q3534" s="11" t="s">
        <v>8315</v>
      </c>
      <c r="R3534" s="11" t="s">
        <v>8316</v>
      </c>
      <c r="S3534" s="15">
        <f t="shared" si="276"/>
        <v>41884.599849537037</v>
      </c>
      <c r="T3534" s="15">
        <f t="shared" si="277"/>
        <v>41900.165972222225</v>
      </c>
      <c r="U3534">
        <f t="shared" si="278"/>
        <v>15.56612268518802</v>
      </c>
      <c r="V3534">
        <f t="shared" si="279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 s="10">
        <f t="shared" si="275"/>
        <v>78.88</v>
      </c>
      <c r="Q3535" s="11" t="s">
        <v>8315</v>
      </c>
      <c r="R3535" s="11" t="s">
        <v>8316</v>
      </c>
      <c r="S3535" s="15">
        <f t="shared" si="276"/>
        <v>42289.761192129634</v>
      </c>
      <c r="T3535" s="15">
        <f t="shared" si="277"/>
        <v>42319.802858796291</v>
      </c>
      <c r="U3535">
        <f t="shared" si="278"/>
        <v>30.041666666656965</v>
      </c>
      <c r="V3535">
        <f t="shared" si="279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 s="10">
        <f t="shared" si="275"/>
        <v>38.28</v>
      </c>
      <c r="Q3536" s="11" t="s">
        <v>8315</v>
      </c>
      <c r="R3536" s="11" t="s">
        <v>8316</v>
      </c>
      <c r="S3536" s="15">
        <f t="shared" si="276"/>
        <v>42243.6252662037</v>
      </c>
      <c r="T3536" s="15">
        <f t="shared" si="277"/>
        <v>42278.6252662037</v>
      </c>
      <c r="U3536">
        <f t="shared" si="278"/>
        <v>35</v>
      </c>
      <c r="V3536">
        <f t="shared" si="279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 s="10">
        <f t="shared" si="275"/>
        <v>44.85</v>
      </c>
      <c r="Q3537" s="11" t="s">
        <v>8315</v>
      </c>
      <c r="R3537" s="11" t="s">
        <v>8316</v>
      </c>
      <c r="S3537" s="15">
        <f t="shared" si="276"/>
        <v>42248.640162037031</v>
      </c>
      <c r="T3537" s="15">
        <f t="shared" si="277"/>
        <v>42279.75</v>
      </c>
      <c r="U3537">
        <f t="shared" si="278"/>
        <v>31.109837962969323</v>
      </c>
      <c r="V3537">
        <f t="shared" si="279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 s="10">
        <f t="shared" si="275"/>
        <v>13.53</v>
      </c>
      <c r="Q3538" s="11" t="s">
        <v>8315</v>
      </c>
      <c r="R3538" s="11" t="s">
        <v>8316</v>
      </c>
      <c r="S3538" s="15">
        <f t="shared" si="276"/>
        <v>42328.727141203708</v>
      </c>
      <c r="T3538" s="15">
        <f t="shared" si="277"/>
        <v>42358.499305555553</v>
      </c>
      <c r="U3538">
        <f t="shared" si="278"/>
        <v>29.772164351845277</v>
      </c>
      <c r="V3538">
        <f t="shared" si="279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 s="10">
        <f t="shared" si="275"/>
        <v>43.5</v>
      </c>
      <c r="Q3539" s="11" t="s">
        <v>8315</v>
      </c>
      <c r="R3539" s="11" t="s">
        <v>8316</v>
      </c>
      <c r="S3539" s="15">
        <f t="shared" si="276"/>
        <v>41923.354351851849</v>
      </c>
      <c r="T3539" s="15">
        <f t="shared" si="277"/>
        <v>41960.332638888889</v>
      </c>
      <c r="U3539">
        <f t="shared" si="278"/>
        <v>36.978287037039991</v>
      </c>
      <c r="V3539">
        <f t="shared" si="279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 s="10">
        <f t="shared" si="275"/>
        <v>30.95</v>
      </c>
      <c r="Q3540" s="11" t="s">
        <v>8315</v>
      </c>
      <c r="R3540" s="11" t="s">
        <v>8316</v>
      </c>
      <c r="S3540" s="15">
        <f t="shared" si="276"/>
        <v>42571.420601851853</v>
      </c>
      <c r="T3540" s="15">
        <f t="shared" si="277"/>
        <v>42599.420601851853</v>
      </c>
      <c r="U3540">
        <f t="shared" si="278"/>
        <v>28</v>
      </c>
      <c r="V3540">
        <f t="shared" si="279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 s="10">
        <f t="shared" si="275"/>
        <v>55.23</v>
      </c>
      <c r="Q3541" s="11" t="s">
        <v>8315</v>
      </c>
      <c r="R3541" s="11" t="s">
        <v>8316</v>
      </c>
      <c r="S3541" s="15">
        <f t="shared" si="276"/>
        <v>42600.756041666667</v>
      </c>
      <c r="T3541" s="15">
        <f t="shared" si="277"/>
        <v>42621.756041666667</v>
      </c>
      <c r="U3541">
        <f t="shared" si="278"/>
        <v>21</v>
      </c>
      <c r="V3541">
        <f t="shared" si="279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 s="10">
        <f t="shared" si="275"/>
        <v>46.13</v>
      </c>
      <c r="Q3542" s="11" t="s">
        <v>8315</v>
      </c>
      <c r="R3542" s="11" t="s">
        <v>8316</v>
      </c>
      <c r="S3542" s="15">
        <f t="shared" si="276"/>
        <v>42517.003368055557</v>
      </c>
      <c r="T3542" s="15">
        <f t="shared" si="277"/>
        <v>42547.003368055557</v>
      </c>
      <c r="U3542">
        <f t="shared" si="278"/>
        <v>30</v>
      </c>
      <c r="V3542">
        <f t="shared" si="279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 s="10">
        <f t="shared" si="275"/>
        <v>39.380000000000003</v>
      </c>
      <c r="Q3543" s="11" t="s">
        <v>8315</v>
      </c>
      <c r="R3543" s="11" t="s">
        <v>8316</v>
      </c>
      <c r="S3543" s="15">
        <f t="shared" si="276"/>
        <v>42222.730034722219</v>
      </c>
      <c r="T3543" s="15">
        <f t="shared" si="277"/>
        <v>42247.730034722219</v>
      </c>
      <c r="U3543">
        <f t="shared" si="278"/>
        <v>25</v>
      </c>
      <c r="V3543">
        <f t="shared" si="279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 s="10">
        <f t="shared" si="275"/>
        <v>66.150000000000006</v>
      </c>
      <c r="Q3544" s="11" t="s">
        <v>8315</v>
      </c>
      <c r="R3544" s="11" t="s">
        <v>8316</v>
      </c>
      <c r="S3544" s="15">
        <f t="shared" si="276"/>
        <v>41829.599791666667</v>
      </c>
      <c r="T3544" s="15">
        <f t="shared" si="277"/>
        <v>41889.599791666667</v>
      </c>
      <c r="U3544">
        <f t="shared" si="278"/>
        <v>60</v>
      </c>
      <c r="V3544">
        <f t="shared" si="279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 s="10">
        <f t="shared" si="275"/>
        <v>54.14</v>
      </c>
      <c r="Q3545" s="11" t="s">
        <v>8315</v>
      </c>
      <c r="R3545" s="11" t="s">
        <v>8316</v>
      </c>
      <c r="S3545" s="15">
        <f t="shared" si="276"/>
        <v>42150.755312499998</v>
      </c>
      <c r="T3545" s="15">
        <f t="shared" si="277"/>
        <v>42180.755312499998</v>
      </c>
      <c r="U3545">
        <f t="shared" si="278"/>
        <v>30</v>
      </c>
      <c r="V3545">
        <f t="shared" si="279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 s="10">
        <f t="shared" si="275"/>
        <v>104.17</v>
      </c>
      <c r="Q3546" s="11" t="s">
        <v>8315</v>
      </c>
      <c r="R3546" s="11" t="s">
        <v>8316</v>
      </c>
      <c r="S3546" s="15">
        <f t="shared" si="276"/>
        <v>42040.831678240742</v>
      </c>
      <c r="T3546" s="15">
        <f t="shared" si="277"/>
        <v>42070.831678240742</v>
      </c>
      <c r="U3546">
        <f t="shared" si="278"/>
        <v>30</v>
      </c>
      <c r="V3546">
        <f t="shared" si="279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 s="10">
        <f t="shared" si="275"/>
        <v>31.38</v>
      </c>
      <c r="Q3547" s="11" t="s">
        <v>8315</v>
      </c>
      <c r="R3547" s="11" t="s">
        <v>8316</v>
      </c>
      <c r="S3547" s="15">
        <f t="shared" si="276"/>
        <v>42075.807395833333</v>
      </c>
      <c r="T3547" s="15">
        <f t="shared" si="277"/>
        <v>42105.807395833333</v>
      </c>
      <c r="U3547">
        <f t="shared" si="278"/>
        <v>30</v>
      </c>
      <c r="V3547">
        <f t="shared" si="279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 s="10">
        <f t="shared" si="275"/>
        <v>59.21</v>
      </c>
      <c r="Q3548" s="11" t="s">
        <v>8315</v>
      </c>
      <c r="R3548" s="11" t="s">
        <v>8316</v>
      </c>
      <c r="S3548" s="15">
        <f t="shared" si="276"/>
        <v>42073.660694444443</v>
      </c>
      <c r="T3548" s="15">
        <f t="shared" si="277"/>
        <v>42095.165972222225</v>
      </c>
      <c r="U3548">
        <f t="shared" si="278"/>
        <v>21.505277777781885</v>
      </c>
      <c r="V3548">
        <f t="shared" si="279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 s="10">
        <f t="shared" si="275"/>
        <v>119.18</v>
      </c>
      <c r="Q3549" s="11" t="s">
        <v>8315</v>
      </c>
      <c r="R3549" s="11" t="s">
        <v>8316</v>
      </c>
      <c r="S3549" s="15">
        <f t="shared" si="276"/>
        <v>42480.078715277778</v>
      </c>
      <c r="T3549" s="15">
        <f t="shared" si="277"/>
        <v>42504.165972222225</v>
      </c>
      <c r="U3549">
        <f t="shared" si="278"/>
        <v>24.08725694444729</v>
      </c>
      <c r="V3549">
        <f t="shared" si="279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 s="10">
        <f t="shared" si="275"/>
        <v>164.62</v>
      </c>
      <c r="Q3550" s="11" t="s">
        <v>8315</v>
      </c>
      <c r="R3550" s="11" t="s">
        <v>8316</v>
      </c>
      <c r="S3550" s="15">
        <f t="shared" si="276"/>
        <v>42411.942291666666</v>
      </c>
      <c r="T3550" s="15">
        <f t="shared" si="277"/>
        <v>42434.041666666672</v>
      </c>
      <c r="U3550">
        <f t="shared" si="278"/>
        <v>22.099375000005239</v>
      </c>
      <c r="V3550">
        <f t="shared" si="279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 s="10">
        <f t="shared" si="275"/>
        <v>24.29</v>
      </c>
      <c r="Q3551" s="11" t="s">
        <v>8315</v>
      </c>
      <c r="R3551" s="11" t="s">
        <v>8316</v>
      </c>
      <c r="S3551" s="15">
        <f t="shared" si="276"/>
        <v>42223.394363425927</v>
      </c>
      <c r="T3551" s="15">
        <f t="shared" si="277"/>
        <v>42251.394363425927</v>
      </c>
      <c r="U3551">
        <f t="shared" si="278"/>
        <v>28</v>
      </c>
      <c r="V3551">
        <f t="shared" si="279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 s="10">
        <f t="shared" si="275"/>
        <v>40.94</v>
      </c>
      <c r="Q3552" s="11" t="s">
        <v>8315</v>
      </c>
      <c r="R3552" s="11" t="s">
        <v>8316</v>
      </c>
      <c r="S3552" s="15">
        <f t="shared" si="276"/>
        <v>42462.893495370372</v>
      </c>
      <c r="T3552" s="15">
        <f t="shared" si="277"/>
        <v>42492.893495370372</v>
      </c>
      <c r="U3552">
        <f t="shared" si="278"/>
        <v>30</v>
      </c>
      <c r="V3552">
        <f t="shared" si="279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 s="10">
        <f t="shared" si="275"/>
        <v>61.1</v>
      </c>
      <c r="Q3553" s="11" t="s">
        <v>8315</v>
      </c>
      <c r="R3553" s="11" t="s">
        <v>8316</v>
      </c>
      <c r="S3553" s="15">
        <f t="shared" si="276"/>
        <v>41753.515856481477</v>
      </c>
      <c r="T3553" s="15">
        <f t="shared" si="277"/>
        <v>41781.921527777777</v>
      </c>
      <c r="U3553">
        <f t="shared" si="278"/>
        <v>28.405671296299261</v>
      </c>
      <c r="V3553">
        <f t="shared" si="279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 s="10">
        <f t="shared" si="275"/>
        <v>38.65</v>
      </c>
      <c r="Q3554" s="11" t="s">
        <v>8315</v>
      </c>
      <c r="R3554" s="11" t="s">
        <v>8316</v>
      </c>
      <c r="S3554" s="15">
        <f t="shared" si="276"/>
        <v>41788.587083333332</v>
      </c>
      <c r="T3554" s="15">
        <f t="shared" si="277"/>
        <v>41818.587083333332</v>
      </c>
      <c r="U3554">
        <f t="shared" si="278"/>
        <v>30</v>
      </c>
      <c r="V3554">
        <f t="shared" si="279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 s="10">
        <f t="shared" si="275"/>
        <v>56.2</v>
      </c>
      <c r="Q3555" s="11" t="s">
        <v>8315</v>
      </c>
      <c r="R3555" s="11" t="s">
        <v>8316</v>
      </c>
      <c r="S3555" s="15">
        <f t="shared" si="276"/>
        <v>42196.028703703705</v>
      </c>
      <c r="T3555" s="15">
        <f t="shared" si="277"/>
        <v>42228</v>
      </c>
      <c r="U3555">
        <f t="shared" si="278"/>
        <v>31.971296296294895</v>
      </c>
      <c r="V3555">
        <f t="shared" si="279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 s="10">
        <f t="shared" si="275"/>
        <v>107</v>
      </c>
      <c r="Q3556" s="11" t="s">
        <v>8315</v>
      </c>
      <c r="R3556" s="11" t="s">
        <v>8316</v>
      </c>
      <c r="S3556" s="15">
        <f t="shared" si="276"/>
        <v>42016.050451388888</v>
      </c>
      <c r="T3556" s="15">
        <f t="shared" si="277"/>
        <v>42046.708333333328</v>
      </c>
      <c r="U3556">
        <f t="shared" si="278"/>
        <v>30.657881944440305</v>
      </c>
      <c r="V3556">
        <f t="shared" si="279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 s="10">
        <f t="shared" si="275"/>
        <v>171.43</v>
      </c>
      <c r="Q3557" s="11" t="s">
        <v>8315</v>
      </c>
      <c r="R3557" s="11" t="s">
        <v>8316</v>
      </c>
      <c r="S3557" s="15">
        <f t="shared" si="276"/>
        <v>42661.442060185189</v>
      </c>
      <c r="T3557" s="15">
        <f t="shared" si="277"/>
        <v>42691.483726851846</v>
      </c>
      <c r="U3557">
        <f t="shared" si="278"/>
        <v>30.041666666656965</v>
      </c>
      <c r="V3557">
        <f t="shared" si="279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 s="10">
        <f t="shared" si="275"/>
        <v>110.5</v>
      </c>
      <c r="Q3558" s="11" t="s">
        <v>8315</v>
      </c>
      <c r="R3558" s="11" t="s">
        <v>8316</v>
      </c>
      <c r="S3558" s="15">
        <f t="shared" si="276"/>
        <v>41808.649583333332</v>
      </c>
      <c r="T3558" s="15">
        <f t="shared" si="277"/>
        <v>41868.649583333332</v>
      </c>
      <c r="U3558">
        <f t="shared" si="278"/>
        <v>60</v>
      </c>
      <c r="V3558">
        <f t="shared" si="279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 s="10">
        <f t="shared" si="275"/>
        <v>179.28</v>
      </c>
      <c r="Q3559" s="11" t="s">
        <v>8315</v>
      </c>
      <c r="R3559" s="11" t="s">
        <v>8316</v>
      </c>
      <c r="S3559" s="15">
        <f t="shared" si="276"/>
        <v>41730.276747685188</v>
      </c>
      <c r="T3559" s="15">
        <f t="shared" si="277"/>
        <v>41764.276747685188</v>
      </c>
      <c r="U3559">
        <f t="shared" si="278"/>
        <v>34</v>
      </c>
      <c r="V3559">
        <f t="shared" si="279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 s="10">
        <f t="shared" si="275"/>
        <v>22.91</v>
      </c>
      <c r="Q3560" s="11" t="s">
        <v>8315</v>
      </c>
      <c r="R3560" s="11" t="s">
        <v>8316</v>
      </c>
      <c r="S3560" s="15">
        <f t="shared" si="276"/>
        <v>42139.816840277781</v>
      </c>
      <c r="T3560" s="15">
        <f t="shared" si="277"/>
        <v>42181.875</v>
      </c>
      <c r="U3560">
        <f t="shared" si="278"/>
        <v>42.058159722218988</v>
      </c>
      <c r="V3560">
        <f t="shared" si="279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 s="10">
        <f t="shared" si="275"/>
        <v>43.13</v>
      </c>
      <c r="Q3561" s="11" t="s">
        <v>8315</v>
      </c>
      <c r="R3561" s="11" t="s">
        <v>8316</v>
      </c>
      <c r="S3561" s="15">
        <f t="shared" si="276"/>
        <v>42194.096157407403</v>
      </c>
      <c r="T3561" s="15">
        <f t="shared" si="277"/>
        <v>42216.373611111107</v>
      </c>
      <c r="U3561">
        <f t="shared" si="278"/>
        <v>22.277453703703941</v>
      </c>
      <c r="V3561">
        <f t="shared" si="279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 s="10">
        <f t="shared" si="275"/>
        <v>46.89</v>
      </c>
      <c r="Q3562" s="11" t="s">
        <v>8315</v>
      </c>
      <c r="R3562" s="11" t="s">
        <v>8316</v>
      </c>
      <c r="S3562" s="15">
        <f t="shared" si="276"/>
        <v>42115.889652777783</v>
      </c>
      <c r="T3562" s="15">
        <f t="shared" si="277"/>
        <v>42151.114583333328</v>
      </c>
      <c r="U3562">
        <f t="shared" si="278"/>
        <v>35.224930555545143</v>
      </c>
      <c r="V3562">
        <f t="shared" si="279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 s="10">
        <f t="shared" si="275"/>
        <v>47.41</v>
      </c>
      <c r="Q3563" s="11" t="s">
        <v>8315</v>
      </c>
      <c r="R3563" s="11" t="s">
        <v>8316</v>
      </c>
      <c r="S3563" s="15">
        <f t="shared" si="276"/>
        <v>42203.680300925931</v>
      </c>
      <c r="T3563" s="15">
        <f t="shared" si="277"/>
        <v>42221.774999999994</v>
      </c>
      <c r="U3563">
        <f t="shared" si="278"/>
        <v>18.094699074063101</v>
      </c>
      <c r="V3563">
        <f t="shared" si="279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 s="10">
        <f t="shared" si="275"/>
        <v>15.13</v>
      </c>
      <c r="Q3564" s="11" t="s">
        <v>8315</v>
      </c>
      <c r="R3564" s="11" t="s">
        <v>8316</v>
      </c>
      <c r="S3564" s="15">
        <f t="shared" si="276"/>
        <v>42433.761886574073</v>
      </c>
      <c r="T3564" s="15">
        <f t="shared" si="277"/>
        <v>42442.916666666672</v>
      </c>
      <c r="U3564">
        <f t="shared" si="278"/>
        <v>9.1547800925982301</v>
      </c>
      <c r="V3564">
        <f t="shared" si="279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 s="10">
        <f t="shared" si="275"/>
        <v>21.1</v>
      </c>
      <c r="Q3565" s="11" t="s">
        <v>8315</v>
      </c>
      <c r="R3565" s="11" t="s">
        <v>8316</v>
      </c>
      <c r="S3565" s="15">
        <f t="shared" si="276"/>
        <v>42555.671944444446</v>
      </c>
      <c r="T3565" s="15">
        <f t="shared" si="277"/>
        <v>42583.791666666672</v>
      </c>
      <c r="U3565">
        <f t="shared" si="278"/>
        <v>28.119722222225391</v>
      </c>
      <c r="V3565">
        <f t="shared" si="279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 s="10">
        <f t="shared" si="275"/>
        <v>59.12</v>
      </c>
      <c r="Q3566" s="11" t="s">
        <v>8315</v>
      </c>
      <c r="R3566" s="11" t="s">
        <v>8316</v>
      </c>
      <c r="S3566" s="15">
        <f t="shared" si="276"/>
        <v>42236.623252314821</v>
      </c>
      <c r="T3566" s="15">
        <f t="shared" si="277"/>
        <v>42282.666666666672</v>
      </c>
      <c r="U3566">
        <f t="shared" si="278"/>
        <v>46.043414351850515</v>
      </c>
      <c r="V3566">
        <f t="shared" si="279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 s="10">
        <f t="shared" si="275"/>
        <v>97.92</v>
      </c>
      <c r="Q3567" s="11" t="s">
        <v>8315</v>
      </c>
      <c r="R3567" s="11" t="s">
        <v>8316</v>
      </c>
      <c r="S3567" s="15">
        <f t="shared" si="276"/>
        <v>41974.743148148147</v>
      </c>
      <c r="T3567" s="15">
        <f t="shared" si="277"/>
        <v>42004.743148148147</v>
      </c>
      <c r="U3567">
        <f t="shared" si="278"/>
        <v>30</v>
      </c>
      <c r="V3567">
        <f t="shared" si="279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 s="10">
        <f t="shared" si="275"/>
        <v>55.13</v>
      </c>
      <c r="Q3568" s="11" t="s">
        <v>8315</v>
      </c>
      <c r="R3568" s="11" t="s">
        <v>8316</v>
      </c>
      <c r="S3568" s="15">
        <f t="shared" si="276"/>
        <v>41997.507905092592</v>
      </c>
      <c r="T3568" s="15">
        <f t="shared" si="277"/>
        <v>42027.507905092592</v>
      </c>
      <c r="U3568">
        <f t="shared" si="278"/>
        <v>30</v>
      </c>
      <c r="V3568">
        <f t="shared" si="279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 s="10">
        <f t="shared" si="275"/>
        <v>26.54</v>
      </c>
      <c r="Q3569" s="11" t="s">
        <v>8315</v>
      </c>
      <c r="R3569" s="11" t="s">
        <v>8316</v>
      </c>
      <c r="S3569" s="15">
        <f t="shared" si="276"/>
        <v>42135.810694444444</v>
      </c>
      <c r="T3569" s="15">
        <f t="shared" si="277"/>
        <v>42165.810694444444</v>
      </c>
      <c r="U3569">
        <f t="shared" si="278"/>
        <v>30</v>
      </c>
      <c r="V3569">
        <f t="shared" si="279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 s="10">
        <f t="shared" si="275"/>
        <v>58.42</v>
      </c>
      <c r="Q3570" s="11" t="s">
        <v>8315</v>
      </c>
      <c r="R3570" s="11" t="s">
        <v>8316</v>
      </c>
      <c r="S3570" s="15">
        <f t="shared" si="276"/>
        <v>41869.740671296298</v>
      </c>
      <c r="T3570" s="15">
        <f t="shared" si="277"/>
        <v>41899.740671296298</v>
      </c>
      <c r="U3570">
        <f t="shared" si="278"/>
        <v>30</v>
      </c>
      <c r="V3570">
        <f t="shared" si="279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 s="10">
        <f t="shared" si="275"/>
        <v>122.54</v>
      </c>
      <c r="Q3571" s="11" t="s">
        <v>8315</v>
      </c>
      <c r="R3571" s="11" t="s">
        <v>8316</v>
      </c>
      <c r="S3571" s="15">
        <f t="shared" si="276"/>
        <v>41982.688611111109</v>
      </c>
      <c r="T3571" s="15">
        <f t="shared" si="277"/>
        <v>42012.688611111109</v>
      </c>
      <c r="U3571">
        <f t="shared" si="278"/>
        <v>30</v>
      </c>
      <c r="V3571">
        <f t="shared" si="279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 s="10">
        <f t="shared" si="275"/>
        <v>87.96</v>
      </c>
      <c r="Q3572" s="11" t="s">
        <v>8315</v>
      </c>
      <c r="R3572" s="11" t="s">
        <v>8316</v>
      </c>
      <c r="S3572" s="15">
        <f t="shared" si="276"/>
        <v>41976.331979166673</v>
      </c>
      <c r="T3572" s="15">
        <f t="shared" si="277"/>
        <v>42004.291666666672</v>
      </c>
      <c r="U3572">
        <f t="shared" si="278"/>
        <v>27.959687499998836</v>
      </c>
      <c r="V3572">
        <f t="shared" si="279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 s="10">
        <f t="shared" si="275"/>
        <v>73.239999999999995</v>
      </c>
      <c r="Q3573" s="11" t="s">
        <v>8315</v>
      </c>
      <c r="R3573" s="11" t="s">
        <v>8316</v>
      </c>
      <c r="S3573" s="15">
        <f t="shared" si="276"/>
        <v>41912.858946759261</v>
      </c>
      <c r="T3573" s="15">
        <f t="shared" si="277"/>
        <v>41942.858946759261</v>
      </c>
      <c r="U3573">
        <f t="shared" si="278"/>
        <v>30</v>
      </c>
      <c r="V3573">
        <f t="shared" si="279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 s="10">
        <f t="shared" si="275"/>
        <v>55.56</v>
      </c>
      <c r="Q3574" s="11" t="s">
        <v>8315</v>
      </c>
      <c r="R3574" s="11" t="s">
        <v>8316</v>
      </c>
      <c r="S3574" s="15">
        <f t="shared" si="276"/>
        <v>42146.570393518516</v>
      </c>
      <c r="T3574" s="15">
        <f t="shared" si="277"/>
        <v>42176.570393518516</v>
      </c>
      <c r="U3574">
        <f t="shared" si="278"/>
        <v>30</v>
      </c>
      <c r="V3574">
        <f t="shared" si="279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 s="10">
        <f t="shared" si="275"/>
        <v>39.54</v>
      </c>
      <c r="Q3575" s="11" t="s">
        <v>8315</v>
      </c>
      <c r="R3575" s="11" t="s">
        <v>8316</v>
      </c>
      <c r="S3575" s="15">
        <f t="shared" si="276"/>
        <v>41921.375532407408</v>
      </c>
      <c r="T3575" s="15">
        <f t="shared" si="277"/>
        <v>41951.417199074072</v>
      </c>
      <c r="U3575">
        <f t="shared" si="278"/>
        <v>30.041666666664241</v>
      </c>
      <c r="V3575">
        <f t="shared" si="279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 s="10">
        <f t="shared" si="275"/>
        <v>136.78</v>
      </c>
      <c r="Q3576" s="11" t="s">
        <v>8315</v>
      </c>
      <c r="R3576" s="11" t="s">
        <v>8316</v>
      </c>
      <c r="S3576" s="15">
        <f t="shared" si="276"/>
        <v>41926.942685185182</v>
      </c>
      <c r="T3576" s="15">
        <f t="shared" si="277"/>
        <v>41956.984351851846</v>
      </c>
      <c r="U3576">
        <f t="shared" si="278"/>
        <v>30.041666666664241</v>
      </c>
      <c r="V3576">
        <f t="shared" si="279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 s="10">
        <f t="shared" si="275"/>
        <v>99.34</v>
      </c>
      <c r="Q3577" s="11" t="s">
        <v>8315</v>
      </c>
      <c r="R3577" s="11" t="s">
        <v>8316</v>
      </c>
      <c r="S3577" s="15">
        <f t="shared" si="276"/>
        <v>42561.783877314811</v>
      </c>
      <c r="T3577" s="15">
        <f t="shared" si="277"/>
        <v>42593.165972222225</v>
      </c>
      <c r="U3577">
        <f t="shared" si="278"/>
        <v>31.382094907414285</v>
      </c>
      <c r="V3577">
        <f t="shared" si="279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 s="10">
        <f t="shared" si="275"/>
        <v>20</v>
      </c>
      <c r="Q3578" s="11" t="s">
        <v>8315</v>
      </c>
      <c r="R3578" s="11" t="s">
        <v>8316</v>
      </c>
      <c r="S3578" s="15">
        <f t="shared" si="276"/>
        <v>42649.54923611111</v>
      </c>
      <c r="T3578" s="15">
        <f t="shared" si="277"/>
        <v>42709.590902777782</v>
      </c>
      <c r="U3578">
        <f t="shared" si="278"/>
        <v>60.041666666671517</v>
      </c>
      <c r="V3578">
        <f t="shared" si="279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 s="10">
        <f t="shared" si="275"/>
        <v>28.89</v>
      </c>
      <c r="Q3579" s="11" t="s">
        <v>8315</v>
      </c>
      <c r="R3579" s="11" t="s">
        <v>8316</v>
      </c>
      <c r="S3579" s="15">
        <f t="shared" si="276"/>
        <v>42093.786840277782</v>
      </c>
      <c r="T3579" s="15">
        <f t="shared" si="277"/>
        <v>42120.26944444445</v>
      </c>
      <c r="U3579">
        <f t="shared" si="278"/>
        <v>26.482604166667443</v>
      </c>
      <c r="V3579">
        <f t="shared" si="279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 s="10">
        <f t="shared" si="275"/>
        <v>40.549999999999997</v>
      </c>
      <c r="Q3580" s="11" t="s">
        <v>8315</v>
      </c>
      <c r="R3580" s="11" t="s">
        <v>8316</v>
      </c>
      <c r="S3580" s="15">
        <f t="shared" si="276"/>
        <v>42460.733530092592</v>
      </c>
      <c r="T3580" s="15">
        <f t="shared" si="277"/>
        <v>42490.733530092592</v>
      </c>
      <c r="U3580">
        <f t="shared" si="278"/>
        <v>30</v>
      </c>
      <c r="V3580">
        <f t="shared" si="279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 s="10">
        <f t="shared" si="275"/>
        <v>35.71</v>
      </c>
      <c r="Q3581" s="11" t="s">
        <v>8315</v>
      </c>
      <c r="R3581" s="11" t="s">
        <v>8316</v>
      </c>
      <c r="S3581" s="15">
        <f t="shared" si="276"/>
        <v>42430.762222222227</v>
      </c>
      <c r="T3581" s="15">
        <f t="shared" si="277"/>
        <v>42460.720555555556</v>
      </c>
      <c r="U3581">
        <f t="shared" si="278"/>
        <v>29.958333333328483</v>
      </c>
      <c r="V3581">
        <f t="shared" si="279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 s="10">
        <f t="shared" si="275"/>
        <v>37.96</v>
      </c>
      <c r="Q3582" s="11" t="s">
        <v>8315</v>
      </c>
      <c r="R3582" s="11" t="s">
        <v>8316</v>
      </c>
      <c r="S3582" s="15">
        <f t="shared" si="276"/>
        <v>42026.176180555558</v>
      </c>
      <c r="T3582" s="15">
        <f t="shared" si="277"/>
        <v>42064.207638888889</v>
      </c>
      <c r="U3582">
        <f t="shared" si="278"/>
        <v>38.031458333331102</v>
      </c>
      <c r="V3582">
        <f t="shared" si="279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 s="10">
        <f t="shared" si="275"/>
        <v>33.33</v>
      </c>
      <c r="Q3583" s="11" t="s">
        <v>8315</v>
      </c>
      <c r="R3583" s="11" t="s">
        <v>8316</v>
      </c>
      <c r="S3583" s="15">
        <f t="shared" si="276"/>
        <v>41836.471180555556</v>
      </c>
      <c r="T3583" s="15">
        <f t="shared" si="277"/>
        <v>41850.471180555556</v>
      </c>
      <c r="U3583">
        <f t="shared" si="278"/>
        <v>14</v>
      </c>
      <c r="V3583">
        <f t="shared" si="279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 s="10">
        <f t="shared" si="275"/>
        <v>58.57</v>
      </c>
      <c r="Q3584" s="11" t="s">
        <v>8315</v>
      </c>
      <c r="R3584" s="11" t="s">
        <v>8316</v>
      </c>
      <c r="S3584" s="15">
        <f t="shared" si="276"/>
        <v>42451.095856481479</v>
      </c>
      <c r="T3584" s="15">
        <f t="shared" si="277"/>
        <v>42465.095856481479</v>
      </c>
      <c r="U3584">
        <f t="shared" si="278"/>
        <v>14</v>
      </c>
      <c r="V3584">
        <f t="shared" si="279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 s="10">
        <f t="shared" si="275"/>
        <v>135.63</v>
      </c>
      <c r="Q3585" s="11" t="s">
        <v>8315</v>
      </c>
      <c r="R3585" s="11" t="s">
        <v>8316</v>
      </c>
      <c r="S3585" s="15">
        <f t="shared" si="276"/>
        <v>42418.425983796296</v>
      </c>
      <c r="T3585" s="15">
        <f t="shared" si="277"/>
        <v>42478.384317129632</v>
      </c>
      <c r="U3585">
        <f t="shared" si="278"/>
        <v>59.958333333335759</v>
      </c>
      <c r="V3585">
        <f t="shared" si="279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 s="10">
        <f t="shared" si="275"/>
        <v>30.94</v>
      </c>
      <c r="Q3586" s="11" t="s">
        <v>8315</v>
      </c>
      <c r="R3586" s="11" t="s">
        <v>8316</v>
      </c>
      <c r="S3586" s="15">
        <f t="shared" si="276"/>
        <v>42168.316481481481</v>
      </c>
      <c r="T3586" s="15">
        <f t="shared" si="277"/>
        <v>42198.316481481481</v>
      </c>
      <c r="U3586">
        <f t="shared" si="278"/>
        <v>30</v>
      </c>
      <c r="V3586">
        <f t="shared" si="279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 s="10">
        <f t="shared" ref="P3587:P3650" si="280">IFERROR(ROUND(E3587/L3587,2),0)</f>
        <v>176.09</v>
      </c>
      <c r="Q3587" s="11" t="s">
        <v>8315</v>
      </c>
      <c r="R3587" s="11" t="s">
        <v>8316</v>
      </c>
      <c r="S3587" s="15">
        <f t="shared" ref="S3587:S3650" si="281">(((J3587/60)/60)/24)+DATE(1970,1,1)</f>
        <v>41964.716319444444</v>
      </c>
      <c r="T3587" s="15">
        <f t="shared" ref="T3587:T3650" si="282">(((I3587/60)/60)/24)+DATE(1970,1,1)</f>
        <v>41994.716319444444</v>
      </c>
      <c r="U3587">
        <f t="shared" ref="U3587:U3650" si="283">T3587-S3587</f>
        <v>30</v>
      </c>
      <c r="V3587">
        <f t="shared" ref="V3587:V3650" si="284">YEAR((((J3587/60)/60)/24)+DATE(1970,1,1))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 s="10">
        <f t="shared" si="280"/>
        <v>151.97999999999999</v>
      </c>
      <c r="Q3588" s="11" t="s">
        <v>8315</v>
      </c>
      <c r="R3588" s="11" t="s">
        <v>8316</v>
      </c>
      <c r="S3588" s="15">
        <f t="shared" si="281"/>
        <v>42576.697569444441</v>
      </c>
      <c r="T3588" s="15">
        <f t="shared" si="282"/>
        <v>42636.697569444441</v>
      </c>
      <c r="U3588">
        <f t="shared" si="283"/>
        <v>60</v>
      </c>
      <c r="V3588">
        <f t="shared" si="284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 s="10">
        <f t="shared" si="280"/>
        <v>22.61</v>
      </c>
      <c r="Q3589" s="11" t="s">
        <v>8315</v>
      </c>
      <c r="R3589" s="11" t="s">
        <v>8316</v>
      </c>
      <c r="S3589" s="15">
        <f t="shared" si="281"/>
        <v>42503.539976851855</v>
      </c>
      <c r="T3589" s="15">
        <f t="shared" si="282"/>
        <v>42548.791666666672</v>
      </c>
      <c r="U3589">
        <f t="shared" si="283"/>
        <v>45.251689814816928</v>
      </c>
      <c r="V3589">
        <f t="shared" si="284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 s="10">
        <f t="shared" si="280"/>
        <v>18.27</v>
      </c>
      <c r="Q3590" s="11" t="s">
        <v>8315</v>
      </c>
      <c r="R3590" s="11" t="s">
        <v>8316</v>
      </c>
      <c r="S3590" s="15">
        <f t="shared" si="281"/>
        <v>42101.828819444447</v>
      </c>
      <c r="T3590" s="15">
        <f t="shared" si="282"/>
        <v>42123.958333333328</v>
      </c>
      <c r="U3590">
        <f t="shared" si="283"/>
        <v>22.129513888881775</v>
      </c>
      <c r="V3590">
        <f t="shared" si="284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 s="10">
        <f t="shared" si="280"/>
        <v>82.26</v>
      </c>
      <c r="Q3591" s="11" t="s">
        <v>8315</v>
      </c>
      <c r="R3591" s="11" t="s">
        <v>8316</v>
      </c>
      <c r="S3591" s="15">
        <f t="shared" si="281"/>
        <v>42125.647534722222</v>
      </c>
      <c r="T3591" s="15">
        <f t="shared" si="282"/>
        <v>42150.647534722222</v>
      </c>
      <c r="U3591">
        <f t="shared" si="283"/>
        <v>25</v>
      </c>
      <c r="V3591">
        <f t="shared" si="284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 s="10">
        <f t="shared" si="280"/>
        <v>68.53</v>
      </c>
      <c r="Q3592" s="11" t="s">
        <v>8315</v>
      </c>
      <c r="R3592" s="11" t="s">
        <v>8316</v>
      </c>
      <c r="S3592" s="15">
        <f t="shared" si="281"/>
        <v>41902.333726851852</v>
      </c>
      <c r="T3592" s="15">
        <f t="shared" si="282"/>
        <v>41932.333726851852</v>
      </c>
      <c r="U3592">
        <f t="shared" si="283"/>
        <v>30</v>
      </c>
      <c r="V3592">
        <f t="shared" si="284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 s="10">
        <f t="shared" si="280"/>
        <v>68.06</v>
      </c>
      <c r="Q3593" s="11" t="s">
        <v>8315</v>
      </c>
      <c r="R3593" s="11" t="s">
        <v>8316</v>
      </c>
      <c r="S3593" s="15">
        <f t="shared" si="281"/>
        <v>42003.948425925926</v>
      </c>
      <c r="T3593" s="15">
        <f t="shared" si="282"/>
        <v>42028.207638888889</v>
      </c>
      <c r="U3593">
        <f t="shared" si="283"/>
        <v>24.25921296296292</v>
      </c>
      <c r="V3593">
        <f t="shared" si="284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 s="10">
        <f t="shared" si="280"/>
        <v>72.709999999999994</v>
      </c>
      <c r="Q3594" s="11" t="s">
        <v>8315</v>
      </c>
      <c r="R3594" s="11" t="s">
        <v>8316</v>
      </c>
      <c r="S3594" s="15">
        <f t="shared" si="281"/>
        <v>41988.829942129625</v>
      </c>
      <c r="T3594" s="15">
        <f t="shared" si="282"/>
        <v>42046.207638888889</v>
      </c>
      <c r="U3594">
        <f t="shared" si="283"/>
        <v>57.377696759263927</v>
      </c>
      <c r="V3594">
        <f t="shared" si="284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 s="10">
        <f t="shared" si="280"/>
        <v>77.19</v>
      </c>
      <c r="Q3595" s="11" t="s">
        <v>8315</v>
      </c>
      <c r="R3595" s="11" t="s">
        <v>8316</v>
      </c>
      <c r="S3595" s="15">
        <f t="shared" si="281"/>
        <v>41974.898599537039</v>
      </c>
      <c r="T3595" s="15">
        <f t="shared" si="282"/>
        <v>42009.851388888885</v>
      </c>
      <c r="U3595">
        <f t="shared" si="283"/>
        <v>34.95278935184615</v>
      </c>
      <c r="V3595">
        <f t="shared" si="284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 s="10">
        <f t="shared" si="280"/>
        <v>55.97</v>
      </c>
      <c r="Q3596" s="11" t="s">
        <v>8315</v>
      </c>
      <c r="R3596" s="11" t="s">
        <v>8316</v>
      </c>
      <c r="S3596" s="15">
        <f t="shared" si="281"/>
        <v>42592.066921296297</v>
      </c>
      <c r="T3596" s="15">
        <f t="shared" si="282"/>
        <v>42617.066921296297</v>
      </c>
      <c r="U3596">
        <f t="shared" si="283"/>
        <v>25</v>
      </c>
      <c r="V3596">
        <f t="shared" si="284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 s="10">
        <f t="shared" si="280"/>
        <v>49.69</v>
      </c>
      <c r="Q3597" s="11" t="s">
        <v>8315</v>
      </c>
      <c r="R3597" s="11" t="s">
        <v>8316</v>
      </c>
      <c r="S3597" s="15">
        <f t="shared" si="281"/>
        <v>42050.008368055554</v>
      </c>
      <c r="T3597" s="15">
        <f t="shared" si="282"/>
        <v>42076.290972222225</v>
      </c>
      <c r="U3597">
        <f t="shared" si="283"/>
        <v>26.282604166670353</v>
      </c>
      <c r="V3597">
        <f t="shared" si="284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 s="10">
        <f t="shared" si="280"/>
        <v>79</v>
      </c>
      <c r="Q3598" s="11" t="s">
        <v>8315</v>
      </c>
      <c r="R3598" s="11" t="s">
        <v>8316</v>
      </c>
      <c r="S3598" s="15">
        <f t="shared" si="281"/>
        <v>41856.715069444443</v>
      </c>
      <c r="T3598" s="15">
        <f t="shared" si="282"/>
        <v>41877.715069444443</v>
      </c>
      <c r="U3598">
        <f t="shared" si="283"/>
        <v>21</v>
      </c>
      <c r="V3598">
        <f t="shared" si="284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 s="10">
        <f t="shared" si="280"/>
        <v>77.73</v>
      </c>
      <c r="Q3599" s="11" t="s">
        <v>8315</v>
      </c>
      <c r="R3599" s="11" t="s">
        <v>8316</v>
      </c>
      <c r="S3599" s="15">
        <f t="shared" si="281"/>
        <v>42417.585532407407</v>
      </c>
      <c r="T3599" s="15">
        <f t="shared" si="282"/>
        <v>42432.249305555553</v>
      </c>
      <c r="U3599">
        <f t="shared" si="283"/>
        <v>14.663773148145992</v>
      </c>
      <c r="V3599">
        <f t="shared" si="284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 s="10">
        <f t="shared" si="280"/>
        <v>40.78</v>
      </c>
      <c r="Q3600" s="11" t="s">
        <v>8315</v>
      </c>
      <c r="R3600" s="11" t="s">
        <v>8316</v>
      </c>
      <c r="S3600" s="15">
        <f t="shared" si="281"/>
        <v>41866.79886574074</v>
      </c>
      <c r="T3600" s="15">
        <f t="shared" si="282"/>
        <v>41885.207638888889</v>
      </c>
      <c r="U3600">
        <f t="shared" si="283"/>
        <v>18.408773148148612</v>
      </c>
      <c r="V3600">
        <f t="shared" si="284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 s="10">
        <f t="shared" si="280"/>
        <v>59.41</v>
      </c>
      <c r="Q3601" s="11" t="s">
        <v>8315</v>
      </c>
      <c r="R3601" s="11" t="s">
        <v>8316</v>
      </c>
      <c r="S3601" s="15">
        <f t="shared" si="281"/>
        <v>42220.79487268519</v>
      </c>
      <c r="T3601" s="15">
        <f t="shared" si="282"/>
        <v>42246</v>
      </c>
      <c r="U3601">
        <f t="shared" si="283"/>
        <v>25.205127314809943</v>
      </c>
      <c r="V3601">
        <f t="shared" si="284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 s="10">
        <f t="shared" si="280"/>
        <v>3.25</v>
      </c>
      <c r="Q3602" s="11" t="s">
        <v>8315</v>
      </c>
      <c r="R3602" s="11" t="s">
        <v>8316</v>
      </c>
      <c r="S3602" s="15">
        <f t="shared" si="281"/>
        <v>42628.849120370374</v>
      </c>
      <c r="T3602" s="15">
        <f t="shared" si="282"/>
        <v>42656.849120370374</v>
      </c>
      <c r="U3602">
        <f t="shared" si="283"/>
        <v>28</v>
      </c>
      <c r="V3602">
        <f t="shared" si="284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 s="10">
        <f t="shared" si="280"/>
        <v>39.380000000000003</v>
      </c>
      <c r="Q3603" s="11" t="s">
        <v>8315</v>
      </c>
      <c r="R3603" s="11" t="s">
        <v>8316</v>
      </c>
      <c r="S3603" s="15">
        <f t="shared" si="281"/>
        <v>41990.99863425926</v>
      </c>
      <c r="T3603" s="15">
        <f t="shared" si="282"/>
        <v>42020.99863425926</v>
      </c>
      <c r="U3603">
        <f t="shared" si="283"/>
        <v>30</v>
      </c>
      <c r="V3603">
        <f t="shared" si="284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 s="10">
        <f t="shared" si="280"/>
        <v>81.67</v>
      </c>
      <c r="Q3604" s="11" t="s">
        <v>8315</v>
      </c>
      <c r="R3604" s="11" t="s">
        <v>8316</v>
      </c>
      <c r="S3604" s="15">
        <f t="shared" si="281"/>
        <v>42447.894432870366</v>
      </c>
      <c r="T3604" s="15">
        <f t="shared" si="282"/>
        <v>42507.894432870366</v>
      </c>
      <c r="U3604">
        <f t="shared" si="283"/>
        <v>60</v>
      </c>
      <c r="V3604">
        <f t="shared" si="284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 s="10">
        <f t="shared" si="280"/>
        <v>44.91</v>
      </c>
      <c r="Q3605" s="11" t="s">
        <v>8315</v>
      </c>
      <c r="R3605" s="11" t="s">
        <v>8316</v>
      </c>
      <c r="S3605" s="15">
        <f t="shared" si="281"/>
        <v>42283.864351851851</v>
      </c>
      <c r="T3605" s="15">
        <f t="shared" si="282"/>
        <v>42313.906018518523</v>
      </c>
      <c r="U3605">
        <f t="shared" si="283"/>
        <v>30.041666666671517</v>
      </c>
      <c r="V3605">
        <f t="shared" si="284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 s="10">
        <f t="shared" si="280"/>
        <v>49.06</v>
      </c>
      <c r="Q3606" s="11" t="s">
        <v>8315</v>
      </c>
      <c r="R3606" s="11" t="s">
        <v>8316</v>
      </c>
      <c r="S3606" s="15">
        <f t="shared" si="281"/>
        <v>42483.015694444446</v>
      </c>
      <c r="T3606" s="15">
        <f t="shared" si="282"/>
        <v>42489.290972222225</v>
      </c>
      <c r="U3606">
        <f t="shared" si="283"/>
        <v>6.2752777777786832</v>
      </c>
      <c r="V3606">
        <f t="shared" si="284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 s="10">
        <f t="shared" si="280"/>
        <v>30.67</v>
      </c>
      <c r="Q3607" s="11" t="s">
        <v>8315</v>
      </c>
      <c r="R3607" s="11" t="s">
        <v>8316</v>
      </c>
      <c r="S3607" s="15">
        <f t="shared" si="281"/>
        <v>42383.793124999997</v>
      </c>
      <c r="T3607" s="15">
        <f t="shared" si="282"/>
        <v>42413.793124999997</v>
      </c>
      <c r="U3607">
        <f t="shared" si="283"/>
        <v>30</v>
      </c>
      <c r="V3607">
        <f t="shared" si="284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 s="10">
        <f t="shared" si="280"/>
        <v>61.06</v>
      </c>
      <c r="Q3608" s="11" t="s">
        <v>8315</v>
      </c>
      <c r="R3608" s="11" t="s">
        <v>8316</v>
      </c>
      <c r="S3608" s="15">
        <f t="shared" si="281"/>
        <v>42566.604826388888</v>
      </c>
      <c r="T3608" s="15">
        <f t="shared" si="282"/>
        <v>42596.604826388888</v>
      </c>
      <c r="U3608">
        <f t="shared" si="283"/>
        <v>30</v>
      </c>
      <c r="V3608">
        <f t="shared" si="284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 s="10">
        <f t="shared" si="280"/>
        <v>29</v>
      </c>
      <c r="Q3609" s="11" t="s">
        <v>8315</v>
      </c>
      <c r="R3609" s="11" t="s">
        <v>8316</v>
      </c>
      <c r="S3609" s="15">
        <f t="shared" si="281"/>
        <v>42338.963912037041</v>
      </c>
      <c r="T3609" s="15">
        <f t="shared" si="282"/>
        <v>42353</v>
      </c>
      <c r="U3609">
        <f t="shared" si="283"/>
        <v>14.036087962958845</v>
      </c>
      <c r="V3609">
        <f t="shared" si="284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 s="10">
        <f t="shared" si="280"/>
        <v>29.63</v>
      </c>
      <c r="Q3610" s="11" t="s">
        <v>8315</v>
      </c>
      <c r="R3610" s="11" t="s">
        <v>8316</v>
      </c>
      <c r="S3610" s="15">
        <f t="shared" si="281"/>
        <v>42506.709375000006</v>
      </c>
      <c r="T3610" s="15">
        <f t="shared" si="282"/>
        <v>42538.583333333328</v>
      </c>
      <c r="U3610">
        <f t="shared" si="283"/>
        <v>31.873958333322662</v>
      </c>
      <c r="V3610">
        <f t="shared" si="284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 s="10">
        <f t="shared" si="280"/>
        <v>143.1</v>
      </c>
      <c r="Q3611" s="11" t="s">
        <v>8315</v>
      </c>
      <c r="R3611" s="11" t="s">
        <v>8316</v>
      </c>
      <c r="S3611" s="15">
        <f t="shared" si="281"/>
        <v>42429.991724537031</v>
      </c>
      <c r="T3611" s="15">
        <f t="shared" si="282"/>
        <v>42459.950057870374</v>
      </c>
      <c r="U3611">
        <f t="shared" si="283"/>
        <v>29.958333333343035</v>
      </c>
      <c r="V3611">
        <f t="shared" si="284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 s="10">
        <f t="shared" si="280"/>
        <v>52.35</v>
      </c>
      <c r="Q3612" s="11" t="s">
        <v>8315</v>
      </c>
      <c r="R3612" s="11" t="s">
        <v>8316</v>
      </c>
      <c r="S3612" s="15">
        <f t="shared" si="281"/>
        <v>42203.432129629626</v>
      </c>
      <c r="T3612" s="15">
        <f t="shared" si="282"/>
        <v>42233.432129629626</v>
      </c>
      <c r="U3612">
        <f t="shared" si="283"/>
        <v>30</v>
      </c>
      <c r="V3612">
        <f t="shared" si="284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 s="10">
        <f t="shared" si="280"/>
        <v>66.67</v>
      </c>
      <c r="Q3613" s="11" t="s">
        <v>8315</v>
      </c>
      <c r="R3613" s="11" t="s">
        <v>8316</v>
      </c>
      <c r="S3613" s="15">
        <f t="shared" si="281"/>
        <v>42072.370381944449</v>
      </c>
      <c r="T3613" s="15">
        <f t="shared" si="282"/>
        <v>42102.370381944449</v>
      </c>
      <c r="U3613">
        <f t="shared" si="283"/>
        <v>30</v>
      </c>
      <c r="V3613">
        <f t="shared" si="284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 s="10">
        <f t="shared" si="280"/>
        <v>126.67</v>
      </c>
      <c r="Q3614" s="11" t="s">
        <v>8315</v>
      </c>
      <c r="R3614" s="11" t="s">
        <v>8316</v>
      </c>
      <c r="S3614" s="15">
        <f t="shared" si="281"/>
        <v>41789.726979166669</v>
      </c>
      <c r="T3614" s="15">
        <f t="shared" si="282"/>
        <v>41799.726979166669</v>
      </c>
      <c r="U3614">
        <f t="shared" si="283"/>
        <v>10</v>
      </c>
      <c r="V3614">
        <f t="shared" si="284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 s="10">
        <f t="shared" si="280"/>
        <v>62.5</v>
      </c>
      <c r="Q3615" s="11" t="s">
        <v>8315</v>
      </c>
      <c r="R3615" s="11" t="s">
        <v>8316</v>
      </c>
      <c r="S3615" s="15">
        <f t="shared" si="281"/>
        <v>41788.58997685185</v>
      </c>
      <c r="T3615" s="15">
        <f t="shared" si="282"/>
        <v>41818.58997685185</v>
      </c>
      <c r="U3615">
        <f t="shared" si="283"/>
        <v>30</v>
      </c>
      <c r="V3615">
        <f t="shared" si="284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 s="10">
        <f t="shared" si="280"/>
        <v>35.49</v>
      </c>
      <c r="Q3616" s="11" t="s">
        <v>8315</v>
      </c>
      <c r="R3616" s="11" t="s">
        <v>8316</v>
      </c>
      <c r="S3616" s="15">
        <f t="shared" si="281"/>
        <v>42144.041851851856</v>
      </c>
      <c r="T3616" s="15">
        <f t="shared" si="282"/>
        <v>42174.041851851856</v>
      </c>
      <c r="U3616">
        <f t="shared" si="283"/>
        <v>30</v>
      </c>
      <c r="V3616">
        <f t="shared" si="284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 s="10">
        <f t="shared" si="280"/>
        <v>37.08</v>
      </c>
      <c r="Q3617" s="11" t="s">
        <v>8315</v>
      </c>
      <c r="R3617" s="11" t="s">
        <v>8316</v>
      </c>
      <c r="S3617" s="15">
        <f t="shared" si="281"/>
        <v>42318.593703703707</v>
      </c>
      <c r="T3617" s="15">
        <f t="shared" si="282"/>
        <v>42348.593703703707</v>
      </c>
      <c r="U3617">
        <f t="shared" si="283"/>
        <v>30</v>
      </c>
      <c r="V3617">
        <f t="shared" si="284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 s="10">
        <f t="shared" si="280"/>
        <v>69.33</v>
      </c>
      <c r="Q3618" s="11" t="s">
        <v>8315</v>
      </c>
      <c r="R3618" s="11" t="s">
        <v>8316</v>
      </c>
      <c r="S3618" s="15">
        <f t="shared" si="281"/>
        <v>42052.949814814812</v>
      </c>
      <c r="T3618" s="15">
        <f t="shared" si="282"/>
        <v>42082.908148148148</v>
      </c>
      <c r="U3618">
        <f t="shared" si="283"/>
        <v>29.958333333335759</v>
      </c>
      <c r="V3618">
        <f t="shared" si="284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 s="10">
        <f t="shared" si="280"/>
        <v>17.25</v>
      </c>
      <c r="Q3619" s="11" t="s">
        <v>8315</v>
      </c>
      <c r="R3619" s="11" t="s">
        <v>8316</v>
      </c>
      <c r="S3619" s="15">
        <f t="shared" si="281"/>
        <v>42779.610289351855</v>
      </c>
      <c r="T3619" s="15">
        <f t="shared" si="282"/>
        <v>42794</v>
      </c>
      <c r="U3619">
        <f t="shared" si="283"/>
        <v>14.38971064814541</v>
      </c>
      <c r="V3619">
        <f t="shared" si="284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 s="10">
        <f t="shared" si="280"/>
        <v>36.07</v>
      </c>
      <c r="Q3620" s="11" t="s">
        <v>8315</v>
      </c>
      <c r="R3620" s="11" t="s">
        <v>8316</v>
      </c>
      <c r="S3620" s="15">
        <f t="shared" si="281"/>
        <v>42128.627893518518</v>
      </c>
      <c r="T3620" s="15">
        <f t="shared" si="282"/>
        <v>42158.627893518518</v>
      </c>
      <c r="U3620">
        <f t="shared" si="283"/>
        <v>30</v>
      </c>
      <c r="V3620">
        <f t="shared" si="284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 s="10">
        <f t="shared" si="280"/>
        <v>66.47</v>
      </c>
      <c r="Q3621" s="11" t="s">
        <v>8315</v>
      </c>
      <c r="R3621" s="11" t="s">
        <v>8316</v>
      </c>
      <c r="S3621" s="15">
        <f t="shared" si="281"/>
        <v>42661.132245370376</v>
      </c>
      <c r="T3621" s="15">
        <f t="shared" si="282"/>
        <v>42693.916666666672</v>
      </c>
      <c r="U3621">
        <f t="shared" si="283"/>
        <v>32.784421296295477</v>
      </c>
      <c r="V3621">
        <f t="shared" si="284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 s="10">
        <f t="shared" si="280"/>
        <v>56.07</v>
      </c>
      <c r="Q3622" s="11" t="s">
        <v>8315</v>
      </c>
      <c r="R3622" s="11" t="s">
        <v>8316</v>
      </c>
      <c r="S3622" s="15">
        <f t="shared" si="281"/>
        <v>42037.938206018516</v>
      </c>
      <c r="T3622" s="15">
        <f t="shared" si="282"/>
        <v>42068.166666666672</v>
      </c>
      <c r="U3622">
        <f t="shared" si="283"/>
        <v>30.228460648155306</v>
      </c>
      <c r="V3622">
        <f t="shared" si="284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 s="10">
        <f t="shared" si="280"/>
        <v>47.03</v>
      </c>
      <c r="Q3623" s="11" t="s">
        <v>8315</v>
      </c>
      <c r="R3623" s="11" t="s">
        <v>8316</v>
      </c>
      <c r="S3623" s="15">
        <f t="shared" si="281"/>
        <v>42619.935694444444</v>
      </c>
      <c r="T3623" s="15">
        <f t="shared" si="282"/>
        <v>42643.875</v>
      </c>
      <c r="U3623">
        <f t="shared" si="283"/>
        <v>23.93930555555562</v>
      </c>
      <c r="V3623">
        <f t="shared" si="284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 s="10">
        <f t="shared" si="280"/>
        <v>47.67</v>
      </c>
      <c r="Q3624" s="11" t="s">
        <v>8315</v>
      </c>
      <c r="R3624" s="11" t="s">
        <v>8316</v>
      </c>
      <c r="S3624" s="15">
        <f t="shared" si="281"/>
        <v>41877.221886574072</v>
      </c>
      <c r="T3624" s="15">
        <f t="shared" si="282"/>
        <v>41910.140972222223</v>
      </c>
      <c r="U3624">
        <f t="shared" si="283"/>
        <v>32.91908564815094</v>
      </c>
      <c r="V3624">
        <f t="shared" si="284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 s="10">
        <f t="shared" si="280"/>
        <v>88.24</v>
      </c>
      <c r="Q3625" s="11" t="s">
        <v>8315</v>
      </c>
      <c r="R3625" s="11" t="s">
        <v>8316</v>
      </c>
      <c r="S3625" s="15">
        <f t="shared" si="281"/>
        <v>41828.736921296295</v>
      </c>
      <c r="T3625" s="15">
        <f t="shared" si="282"/>
        <v>41846.291666666664</v>
      </c>
      <c r="U3625">
        <f t="shared" si="283"/>
        <v>17.554745370369346</v>
      </c>
      <c r="V3625">
        <f t="shared" si="284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 s="10">
        <f t="shared" si="280"/>
        <v>80.72</v>
      </c>
      <c r="Q3626" s="11" t="s">
        <v>8315</v>
      </c>
      <c r="R3626" s="11" t="s">
        <v>8316</v>
      </c>
      <c r="S3626" s="15">
        <f t="shared" si="281"/>
        <v>42545.774189814809</v>
      </c>
      <c r="T3626" s="15">
        <f t="shared" si="282"/>
        <v>42605.774189814809</v>
      </c>
      <c r="U3626">
        <f t="shared" si="283"/>
        <v>60</v>
      </c>
      <c r="V3626">
        <f t="shared" si="284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 s="10">
        <f t="shared" si="280"/>
        <v>39.49</v>
      </c>
      <c r="Q3627" s="11" t="s">
        <v>8315</v>
      </c>
      <c r="R3627" s="11" t="s">
        <v>8316</v>
      </c>
      <c r="S3627" s="15">
        <f t="shared" si="281"/>
        <v>42157.652511574073</v>
      </c>
      <c r="T3627" s="15">
        <f t="shared" si="282"/>
        <v>42187.652511574073</v>
      </c>
      <c r="U3627">
        <f t="shared" si="283"/>
        <v>30</v>
      </c>
      <c r="V3627">
        <f t="shared" si="284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 s="10">
        <f t="shared" si="280"/>
        <v>84.85</v>
      </c>
      <c r="Q3628" s="11" t="s">
        <v>8315</v>
      </c>
      <c r="R3628" s="11" t="s">
        <v>8316</v>
      </c>
      <c r="S3628" s="15">
        <f t="shared" si="281"/>
        <v>41846.667326388888</v>
      </c>
      <c r="T3628" s="15">
        <f t="shared" si="282"/>
        <v>41867.667326388888</v>
      </c>
      <c r="U3628">
        <f t="shared" si="283"/>
        <v>21</v>
      </c>
      <c r="V3628">
        <f t="shared" si="284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 s="10">
        <f t="shared" si="280"/>
        <v>68.97</v>
      </c>
      <c r="Q3629" s="11" t="s">
        <v>8315</v>
      </c>
      <c r="R3629" s="11" t="s">
        <v>8316</v>
      </c>
      <c r="S3629" s="15">
        <f t="shared" si="281"/>
        <v>42460.741747685184</v>
      </c>
      <c r="T3629" s="15">
        <f t="shared" si="282"/>
        <v>42511.165972222225</v>
      </c>
      <c r="U3629">
        <f t="shared" si="283"/>
        <v>50.424224537040573</v>
      </c>
      <c r="V3629">
        <f t="shared" si="284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 s="10">
        <f t="shared" si="280"/>
        <v>0</v>
      </c>
      <c r="Q3630" s="11" t="s">
        <v>8315</v>
      </c>
      <c r="R3630" s="11" t="s">
        <v>8357</v>
      </c>
      <c r="S3630" s="15">
        <f t="shared" si="281"/>
        <v>42291.833287037036</v>
      </c>
      <c r="T3630" s="15">
        <f t="shared" si="282"/>
        <v>42351.874953703707</v>
      </c>
      <c r="U3630">
        <f t="shared" si="283"/>
        <v>60.041666666671517</v>
      </c>
      <c r="V3630">
        <f t="shared" si="284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 s="10">
        <f t="shared" si="280"/>
        <v>1</v>
      </c>
      <c r="Q3631" s="11" t="s">
        <v>8315</v>
      </c>
      <c r="R3631" s="11" t="s">
        <v>8357</v>
      </c>
      <c r="S3631" s="15">
        <f t="shared" si="281"/>
        <v>42437.094490740739</v>
      </c>
      <c r="T3631" s="15">
        <f t="shared" si="282"/>
        <v>42495.708333333328</v>
      </c>
      <c r="U3631">
        <f t="shared" si="283"/>
        <v>58.613842592589208</v>
      </c>
      <c r="V3631">
        <f t="shared" si="284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 s="10">
        <f t="shared" si="280"/>
        <v>1</v>
      </c>
      <c r="Q3632" s="11" t="s">
        <v>8315</v>
      </c>
      <c r="R3632" s="11" t="s">
        <v>8357</v>
      </c>
      <c r="S3632" s="15">
        <f t="shared" si="281"/>
        <v>41942.84710648148</v>
      </c>
      <c r="T3632" s="15">
        <f t="shared" si="282"/>
        <v>41972.888773148152</v>
      </c>
      <c r="U3632">
        <f t="shared" si="283"/>
        <v>30.041666666671517</v>
      </c>
      <c r="V3632">
        <f t="shared" si="284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 s="10">
        <f t="shared" si="280"/>
        <v>147.88</v>
      </c>
      <c r="Q3633" s="11" t="s">
        <v>8315</v>
      </c>
      <c r="R3633" s="11" t="s">
        <v>8357</v>
      </c>
      <c r="S3633" s="15">
        <f t="shared" si="281"/>
        <v>41880.753437499996</v>
      </c>
      <c r="T3633" s="15">
        <f t="shared" si="282"/>
        <v>41905.165972222225</v>
      </c>
      <c r="U3633">
        <f t="shared" si="283"/>
        <v>24.412534722228884</v>
      </c>
      <c r="V3633">
        <f t="shared" si="284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 s="10">
        <f t="shared" si="280"/>
        <v>100</v>
      </c>
      <c r="Q3634" s="11" t="s">
        <v>8315</v>
      </c>
      <c r="R3634" s="11" t="s">
        <v>8357</v>
      </c>
      <c r="S3634" s="15">
        <f t="shared" si="281"/>
        <v>41946.936909722222</v>
      </c>
      <c r="T3634" s="15">
        <f t="shared" si="282"/>
        <v>41966.936909722222</v>
      </c>
      <c r="U3634">
        <f t="shared" si="283"/>
        <v>20</v>
      </c>
      <c r="V3634">
        <f t="shared" si="284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 s="10">
        <f t="shared" si="280"/>
        <v>56.84</v>
      </c>
      <c r="Q3635" s="11" t="s">
        <v>8315</v>
      </c>
      <c r="R3635" s="11" t="s">
        <v>8357</v>
      </c>
      <c r="S3635" s="15">
        <f t="shared" si="281"/>
        <v>42649.623460648145</v>
      </c>
      <c r="T3635" s="15">
        <f t="shared" si="282"/>
        <v>42693.041666666672</v>
      </c>
      <c r="U3635">
        <f t="shared" si="283"/>
        <v>43.418206018526689</v>
      </c>
      <c r="V3635">
        <f t="shared" si="284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 s="10">
        <f t="shared" si="280"/>
        <v>176.94</v>
      </c>
      <c r="Q3636" s="11" t="s">
        <v>8315</v>
      </c>
      <c r="R3636" s="11" t="s">
        <v>8357</v>
      </c>
      <c r="S3636" s="15">
        <f t="shared" si="281"/>
        <v>42701.166365740741</v>
      </c>
      <c r="T3636" s="15">
        <f t="shared" si="282"/>
        <v>42749.165972222225</v>
      </c>
      <c r="U3636">
        <f t="shared" si="283"/>
        <v>47.999606481484079</v>
      </c>
      <c r="V3636">
        <f t="shared" si="284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 s="10">
        <f t="shared" si="280"/>
        <v>127.6</v>
      </c>
      <c r="Q3637" s="11" t="s">
        <v>8315</v>
      </c>
      <c r="R3637" s="11" t="s">
        <v>8357</v>
      </c>
      <c r="S3637" s="15">
        <f t="shared" si="281"/>
        <v>42450.88282407407</v>
      </c>
      <c r="T3637" s="15">
        <f t="shared" si="282"/>
        <v>42480.88282407407</v>
      </c>
      <c r="U3637">
        <f t="shared" si="283"/>
        <v>30</v>
      </c>
      <c r="V3637">
        <f t="shared" si="284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 s="10">
        <f t="shared" si="280"/>
        <v>0</v>
      </c>
      <c r="Q3638" s="11" t="s">
        <v>8315</v>
      </c>
      <c r="R3638" s="11" t="s">
        <v>8357</v>
      </c>
      <c r="S3638" s="15">
        <f t="shared" si="281"/>
        <v>42226.694780092599</v>
      </c>
      <c r="T3638" s="15">
        <f t="shared" si="282"/>
        <v>42261.694780092599</v>
      </c>
      <c r="U3638">
        <f t="shared" si="283"/>
        <v>35</v>
      </c>
      <c r="V3638">
        <f t="shared" si="284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 s="10">
        <f t="shared" si="280"/>
        <v>66.14</v>
      </c>
      <c r="Q3639" s="11" t="s">
        <v>8315</v>
      </c>
      <c r="R3639" s="11" t="s">
        <v>8357</v>
      </c>
      <c r="S3639" s="15">
        <f t="shared" si="281"/>
        <v>41975.700636574074</v>
      </c>
      <c r="T3639" s="15">
        <f t="shared" si="282"/>
        <v>42005.700636574074</v>
      </c>
      <c r="U3639">
        <f t="shared" si="283"/>
        <v>30</v>
      </c>
      <c r="V3639">
        <f t="shared" si="284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 s="10">
        <f t="shared" si="280"/>
        <v>108</v>
      </c>
      <c r="Q3640" s="11" t="s">
        <v>8315</v>
      </c>
      <c r="R3640" s="11" t="s">
        <v>8357</v>
      </c>
      <c r="S3640" s="15">
        <f t="shared" si="281"/>
        <v>42053.672824074078</v>
      </c>
      <c r="T3640" s="15">
        <f t="shared" si="282"/>
        <v>42113.631157407406</v>
      </c>
      <c r="U3640">
        <f t="shared" si="283"/>
        <v>59.958333333328483</v>
      </c>
      <c r="V3640">
        <f t="shared" si="284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 s="10">
        <f t="shared" si="280"/>
        <v>1</v>
      </c>
      <c r="Q3641" s="11" t="s">
        <v>8315</v>
      </c>
      <c r="R3641" s="11" t="s">
        <v>8357</v>
      </c>
      <c r="S3641" s="15">
        <f t="shared" si="281"/>
        <v>42590.677152777775</v>
      </c>
      <c r="T3641" s="15">
        <f t="shared" si="282"/>
        <v>42650.632638888885</v>
      </c>
      <c r="U3641">
        <f t="shared" si="283"/>
        <v>59.955486111110076</v>
      </c>
      <c r="V3641">
        <f t="shared" si="284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 s="10">
        <f t="shared" si="280"/>
        <v>18.329999999999998</v>
      </c>
      <c r="Q3642" s="11" t="s">
        <v>8315</v>
      </c>
      <c r="R3642" s="11" t="s">
        <v>8357</v>
      </c>
      <c r="S3642" s="15">
        <f t="shared" si="281"/>
        <v>42104.781597222223</v>
      </c>
      <c r="T3642" s="15">
        <f t="shared" si="282"/>
        <v>42134.781597222223</v>
      </c>
      <c r="U3642">
        <f t="shared" si="283"/>
        <v>30</v>
      </c>
      <c r="V3642">
        <f t="shared" si="284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 s="10">
        <f t="shared" si="280"/>
        <v>0</v>
      </c>
      <c r="Q3643" s="11" t="s">
        <v>8315</v>
      </c>
      <c r="R3643" s="11" t="s">
        <v>8357</v>
      </c>
      <c r="S3643" s="15">
        <f t="shared" si="281"/>
        <v>41899.627071759263</v>
      </c>
      <c r="T3643" s="15">
        <f t="shared" si="282"/>
        <v>41917.208333333336</v>
      </c>
      <c r="U3643">
        <f t="shared" si="283"/>
        <v>17.581261574072414</v>
      </c>
      <c r="V3643">
        <f t="shared" si="284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 s="10">
        <f t="shared" si="280"/>
        <v>7.5</v>
      </c>
      <c r="Q3644" s="11" t="s">
        <v>8315</v>
      </c>
      <c r="R3644" s="11" t="s">
        <v>8357</v>
      </c>
      <c r="S3644" s="15">
        <f t="shared" si="281"/>
        <v>42297.816284722227</v>
      </c>
      <c r="T3644" s="15">
        <f t="shared" si="282"/>
        <v>42338.708333333328</v>
      </c>
      <c r="U3644">
        <f t="shared" si="283"/>
        <v>40.892048611101927</v>
      </c>
      <c r="V3644">
        <f t="shared" si="284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 s="10">
        <f t="shared" si="280"/>
        <v>0</v>
      </c>
      <c r="Q3645" s="11" t="s">
        <v>8315</v>
      </c>
      <c r="R3645" s="11" t="s">
        <v>8357</v>
      </c>
      <c r="S3645" s="15">
        <f t="shared" si="281"/>
        <v>42285.143969907411</v>
      </c>
      <c r="T3645" s="15">
        <f t="shared" si="282"/>
        <v>42325.185636574075</v>
      </c>
      <c r="U3645">
        <f t="shared" si="283"/>
        <v>40.041666666664241</v>
      </c>
      <c r="V3645">
        <f t="shared" si="284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 s="10">
        <f t="shared" si="280"/>
        <v>68.42</v>
      </c>
      <c r="Q3646" s="11" t="s">
        <v>8315</v>
      </c>
      <c r="R3646" s="11" t="s">
        <v>8357</v>
      </c>
      <c r="S3646" s="15">
        <f t="shared" si="281"/>
        <v>42409.241747685184</v>
      </c>
      <c r="T3646" s="15">
        <f t="shared" si="282"/>
        <v>42437.207638888889</v>
      </c>
      <c r="U3646">
        <f t="shared" si="283"/>
        <v>27.965891203704814</v>
      </c>
      <c r="V3646">
        <f t="shared" si="284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 s="10">
        <f t="shared" si="280"/>
        <v>1</v>
      </c>
      <c r="Q3647" s="11" t="s">
        <v>8315</v>
      </c>
      <c r="R3647" s="11" t="s">
        <v>8357</v>
      </c>
      <c r="S3647" s="15">
        <f t="shared" si="281"/>
        <v>42665.970347222217</v>
      </c>
      <c r="T3647" s="15">
        <f t="shared" si="282"/>
        <v>42696.012013888889</v>
      </c>
      <c r="U3647">
        <f t="shared" si="283"/>
        <v>30.041666666671517</v>
      </c>
      <c r="V3647">
        <f t="shared" si="284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 s="10">
        <f t="shared" si="280"/>
        <v>60.13</v>
      </c>
      <c r="Q3648" s="11" t="s">
        <v>8315</v>
      </c>
      <c r="R3648" s="11" t="s">
        <v>8357</v>
      </c>
      <c r="S3648" s="15">
        <f t="shared" si="281"/>
        <v>42140.421319444446</v>
      </c>
      <c r="T3648" s="15">
        <f t="shared" si="282"/>
        <v>42171.979166666672</v>
      </c>
      <c r="U3648">
        <f t="shared" si="283"/>
        <v>31.557847222225973</v>
      </c>
      <c r="V3648">
        <f t="shared" si="284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 s="10">
        <f t="shared" si="280"/>
        <v>15</v>
      </c>
      <c r="Q3649" s="11" t="s">
        <v>8315</v>
      </c>
      <c r="R3649" s="11" t="s">
        <v>8357</v>
      </c>
      <c r="S3649" s="15">
        <f t="shared" si="281"/>
        <v>42598.749155092592</v>
      </c>
      <c r="T3649" s="15">
        <f t="shared" si="282"/>
        <v>42643.749155092592</v>
      </c>
      <c r="U3649">
        <f t="shared" si="283"/>
        <v>45</v>
      </c>
      <c r="V3649">
        <f t="shared" si="284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 s="10">
        <f t="shared" si="280"/>
        <v>550.04</v>
      </c>
      <c r="Q3650" s="11" t="s">
        <v>8315</v>
      </c>
      <c r="R3650" s="11" t="s">
        <v>8316</v>
      </c>
      <c r="S3650" s="15">
        <f t="shared" si="281"/>
        <v>41887.292187500003</v>
      </c>
      <c r="T3650" s="15">
        <f t="shared" si="282"/>
        <v>41917.292187500003</v>
      </c>
      <c r="U3650">
        <f t="shared" si="283"/>
        <v>30</v>
      </c>
      <c r="V3650">
        <f t="shared" si="284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 s="10">
        <f t="shared" ref="P3651:P3714" si="285">IFERROR(ROUND(E3651/L3651,2),0)</f>
        <v>97.5</v>
      </c>
      <c r="Q3651" s="11" t="s">
        <v>8315</v>
      </c>
      <c r="R3651" s="11" t="s">
        <v>8316</v>
      </c>
      <c r="S3651" s="15">
        <f t="shared" ref="S3651:S3714" si="286">(((J3651/60)/60)/24)+DATE(1970,1,1)</f>
        <v>41780.712893518517</v>
      </c>
      <c r="T3651" s="15">
        <f t="shared" ref="T3651:T3714" si="287">(((I3651/60)/60)/24)+DATE(1970,1,1)</f>
        <v>41806.712893518517</v>
      </c>
      <c r="U3651">
        <f t="shared" ref="U3651:U3714" si="288">T3651-S3651</f>
        <v>26</v>
      </c>
      <c r="V3651">
        <f t="shared" ref="V3651:V3714" si="289">YEAR((((J3651/60)/60)/24)+DATE(1970,1,1))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 s="10">
        <f t="shared" si="285"/>
        <v>29.41</v>
      </c>
      <c r="Q3652" s="11" t="s">
        <v>8315</v>
      </c>
      <c r="R3652" s="11" t="s">
        <v>8316</v>
      </c>
      <c r="S3652" s="15">
        <f t="shared" si="286"/>
        <v>42381.478981481487</v>
      </c>
      <c r="T3652" s="15">
        <f t="shared" si="287"/>
        <v>42402.478981481487</v>
      </c>
      <c r="U3652">
        <f t="shared" si="288"/>
        <v>21</v>
      </c>
      <c r="V3652">
        <f t="shared" si="289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 s="10">
        <f t="shared" si="285"/>
        <v>57.78</v>
      </c>
      <c r="Q3653" s="11" t="s">
        <v>8315</v>
      </c>
      <c r="R3653" s="11" t="s">
        <v>8316</v>
      </c>
      <c r="S3653" s="15">
        <f t="shared" si="286"/>
        <v>41828.646319444444</v>
      </c>
      <c r="T3653" s="15">
        <f t="shared" si="287"/>
        <v>41861.665972222225</v>
      </c>
      <c r="U3653">
        <f t="shared" si="288"/>
        <v>33.01965277778072</v>
      </c>
      <c r="V3653">
        <f t="shared" si="289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 s="10">
        <f t="shared" si="285"/>
        <v>44.24</v>
      </c>
      <c r="Q3654" s="11" t="s">
        <v>8315</v>
      </c>
      <c r="R3654" s="11" t="s">
        <v>8316</v>
      </c>
      <c r="S3654" s="15">
        <f t="shared" si="286"/>
        <v>42596.644699074073</v>
      </c>
      <c r="T3654" s="15">
        <f t="shared" si="287"/>
        <v>42607.165972222225</v>
      </c>
      <c r="U3654">
        <f t="shared" si="288"/>
        <v>10.521273148151522</v>
      </c>
      <c r="V3654">
        <f t="shared" si="289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 s="10">
        <f t="shared" si="285"/>
        <v>60.91</v>
      </c>
      <c r="Q3655" s="11" t="s">
        <v>8315</v>
      </c>
      <c r="R3655" s="11" t="s">
        <v>8316</v>
      </c>
      <c r="S3655" s="15">
        <f t="shared" si="286"/>
        <v>42191.363506944443</v>
      </c>
      <c r="T3655" s="15">
        <f t="shared" si="287"/>
        <v>42221.363506944443</v>
      </c>
      <c r="U3655">
        <f t="shared" si="288"/>
        <v>30</v>
      </c>
      <c r="V3655">
        <f t="shared" si="289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 s="10">
        <f t="shared" si="285"/>
        <v>68.84</v>
      </c>
      <c r="Q3656" s="11" t="s">
        <v>8315</v>
      </c>
      <c r="R3656" s="11" t="s">
        <v>8316</v>
      </c>
      <c r="S3656" s="15">
        <f t="shared" si="286"/>
        <v>42440.416504629626</v>
      </c>
      <c r="T3656" s="15">
        <f t="shared" si="287"/>
        <v>42463.708333333328</v>
      </c>
      <c r="U3656">
        <f t="shared" si="288"/>
        <v>23.291828703702777</v>
      </c>
      <c r="V3656">
        <f t="shared" si="289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 s="10">
        <f t="shared" si="285"/>
        <v>73.58</v>
      </c>
      <c r="Q3657" s="11" t="s">
        <v>8315</v>
      </c>
      <c r="R3657" s="11" t="s">
        <v>8316</v>
      </c>
      <c r="S3657" s="15">
        <f t="shared" si="286"/>
        <v>42173.803217592591</v>
      </c>
      <c r="T3657" s="15">
        <f t="shared" si="287"/>
        <v>42203.290972222225</v>
      </c>
      <c r="U3657">
        <f t="shared" si="288"/>
        <v>29.487754629633855</v>
      </c>
      <c r="V3657">
        <f t="shared" si="289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 s="10">
        <f t="shared" si="285"/>
        <v>115.02</v>
      </c>
      <c r="Q3658" s="11" t="s">
        <v>8315</v>
      </c>
      <c r="R3658" s="11" t="s">
        <v>8316</v>
      </c>
      <c r="S3658" s="15">
        <f t="shared" si="286"/>
        <v>42737.910138888896</v>
      </c>
      <c r="T3658" s="15">
        <f t="shared" si="287"/>
        <v>42767.957638888889</v>
      </c>
      <c r="U3658">
        <f t="shared" si="288"/>
        <v>30.047499999993306</v>
      </c>
      <c r="V3658">
        <f t="shared" si="289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 s="10">
        <f t="shared" si="285"/>
        <v>110.75</v>
      </c>
      <c r="Q3659" s="11" t="s">
        <v>8315</v>
      </c>
      <c r="R3659" s="11" t="s">
        <v>8316</v>
      </c>
      <c r="S3659" s="15">
        <f t="shared" si="286"/>
        <v>42499.629849537043</v>
      </c>
      <c r="T3659" s="15">
        <f t="shared" si="287"/>
        <v>42522.904166666667</v>
      </c>
      <c r="U3659">
        <f t="shared" si="288"/>
        <v>23.274317129624251</v>
      </c>
      <c r="V3659">
        <f t="shared" si="289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 s="10">
        <f t="shared" si="285"/>
        <v>75.5</v>
      </c>
      <c r="Q3660" s="11" t="s">
        <v>8315</v>
      </c>
      <c r="R3660" s="11" t="s">
        <v>8316</v>
      </c>
      <c r="S3660" s="15">
        <f t="shared" si="286"/>
        <v>41775.858564814815</v>
      </c>
      <c r="T3660" s="15">
        <f t="shared" si="287"/>
        <v>41822.165972222225</v>
      </c>
      <c r="U3660">
        <f t="shared" si="288"/>
        <v>46.30740740741021</v>
      </c>
      <c r="V3660">
        <f t="shared" si="289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 s="10">
        <f t="shared" si="285"/>
        <v>235.46</v>
      </c>
      <c r="Q3661" s="11" t="s">
        <v>8315</v>
      </c>
      <c r="R3661" s="11" t="s">
        <v>8316</v>
      </c>
      <c r="S3661" s="15">
        <f t="shared" si="286"/>
        <v>42055.277199074073</v>
      </c>
      <c r="T3661" s="15">
        <f t="shared" si="287"/>
        <v>42082.610416666663</v>
      </c>
      <c r="U3661">
        <f t="shared" si="288"/>
        <v>27.33321759258979</v>
      </c>
      <c r="V3661">
        <f t="shared" si="289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 s="10">
        <f t="shared" si="285"/>
        <v>11.36</v>
      </c>
      <c r="Q3662" s="11" t="s">
        <v>8315</v>
      </c>
      <c r="R3662" s="11" t="s">
        <v>8316</v>
      </c>
      <c r="S3662" s="15">
        <f t="shared" si="286"/>
        <v>41971.881076388891</v>
      </c>
      <c r="T3662" s="15">
        <f t="shared" si="287"/>
        <v>41996.881076388891</v>
      </c>
      <c r="U3662">
        <f t="shared" si="288"/>
        <v>25</v>
      </c>
      <c r="V3662">
        <f t="shared" si="289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 s="10">
        <f t="shared" si="285"/>
        <v>92.5</v>
      </c>
      <c r="Q3663" s="11" t="s">
        <v>8315</v>
      </c>
      <c r="R3663" s="11" t="s">
        <v>8316</v>
      </c>
      <c r="S3663" s="15">
        <f t="shared" si="286"/>
        <v>42447.896666666667</v>
      </c>
      <c r="T3663" s="15">
        <f t="shared" si="287"/>
        <v>42470.166666666672</v>
      </c>
      <c r="U3663">
        <f t="shared" si="288"/>
        <v>22.270000000004075</v>
      </c>
      <c r="V3663">
        <f t="shared" si="289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 s="10">
        <f t="shared" si="285"/>
        <v>202.85</v>
      </c>
      <c r="Q3664" s="11" t="s">
        <v>8315</v>
      </c>
      <c r="R3664" s="11" t="s">
        <v>8316</v>
      </c>
      <c r="S3664" s="15">
        <f t="shared" si="286"/>
        <v>42064.220069444447</v>
      </c>
      <c r="T3664" s="15">
        <f t="shared" si="287"/>
        <v>42094.178402777776</v>
      </c>
      <c r="U3664">
        <f t="shared" si="288"/>
        <v>29.958333333328483</v>
      </c>
      <c r="V3664">
        <f t="shared" si="289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 s="10">
        <f t="shared" si="285"/>
        <v>26</v>
      </c>
      <c r="Q3665" s="11" t="s">
        <v>8315</v>
      </c>
      <c r="R3665" s="11" t="s">
        <v>8316</v>
      </c>
      <c r="S3665" s="15">
        <f t="shared" si="286"/>
        <v>42665.451736111107</v>
      </c>
      <c r="T3665" s="15">
        <f t="shared" si="287"/>
        <v>42725.493402777778</v>
      </c>
      <c r="U3665">
        <f t="shared" si="288"/>
        <v>60.041666666671517</v>
      </c>
      <c r="V3665">
        <f t="shared" si="289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 s="10">
        <f t="shared" si="285"/>
        <v>46.05</v>
      </c>
      <c r="Q3666" s="11" t="s">
        <v>8315</v>
      </c>
      <c r="R3666" s="11" t="s">
        <v>8316</v>
      </c>
      <c r="S3666" s="15">
        <f t="shared" si="286"/>
        <v>42523.248715277776</v>
      </c>
      <c r="T3666" s="15">
        <f t="shared" si="287"/>
        <v>42537.248715277776</v>
      </c>
      <c r="U3666">
        <f t="shared" si="288"/>
        <v>14</v>
      </c>
      <c r="V3666">
        <f t="shared" si="289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 s="10">
        <f t="shared" si="285"/>
        <v>51</v>
      </c>
      <c r="Q3667" s="11" t="s">
        <v>8315</v>
      </c>
      <c r="R3667" s="11" t="s">
        <v>8316</v>
      </c>
      <c r="S3667" s="15">
        <f t="shared" si="286"/>
        <v>42294.808124999996</v>
      </c>
      <c r="T3667" s="15">
        <f t="shared" si="287"/>
        <v>42305.829166666663</v>
      </c>
      <c r="U3667">
        <f t="shared" si="288"/>
        <v>11.021041666666861</v>
      </c>
      <c r="V3667">
        <f t="shared" si="289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 s="10">
        <f t="shared" si="285"/>
        <v>31.58</v>
      </c>
      <c r="Q3668" s="11" t="s">
        <v>8315</v>
      </c>
      <c r="R3668" s="11" t="s">
        <v>8316</v>
      </c>
      <c r="S3668" s="15">
        <f t="shared" si="286"/>
        <v>41822.90488425926</v>
      </c>
      <c r="T3668" s="15">
        <f t="shared" si="287"/>
        <v>41844.291666666664</v>
      </c>
      <c r="U3668">
        <f t="shared" si="288"/>
        <v>21.386782407404098</v>
      </c>
      <c r="V3668">
        <f t="shared" si="289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 s="10">
        <f t="shared" si="285"/>
        <v>53.36</v>
      </c>
      <c r="Q3669" s="11" t="s">
        <v>8315</v>
      </c>
      <c r="R3669" s="11" t="s">
        <v>8316</v>
      </c>
      <c r="S3669" s="15">
        <f t="shared" si="286"/>
        <v>42173.970127314817</v>
      </c>
      <c r="T3669" s="15">
        <f t="shared" si="287"/>
        <v>42203.970127314817</v>
      </c>
      <c r="U3669">
        <f t="shared" si="288"/>
        <v>30</v>
      </c>
      <c r="V3669">
        <f t="shared" si="289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 s="10">
        <f t="shared" si="285"/>
        <v>36.96</v>
      </c>
      <c r="Q3670" s="11" t="s">
        <v>8315</v>
      </c>
      <c r="R3670" s="11" t="s">
        <v>8316</v>
      </c>
      <c r="S3670" s="15">
        <f t="shared" si="286"/>
        <v>42185.556157407409</v>
      </c>
      <c r="T3670" s="15">
        <f t="shared" si="287"/>
        <v>42208.772916666669</v>
      </c>
      <c r="U3670">
        <f t="shared" si="288"/>
        <v>23.216759259259561</v>
      </c>
      <c r="V3670">
        <f t="shared" si="289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 s="10">
        <f t="shared" si="285"/>
        <v>81.290000000000006</v>
      </c>
      <c r="Q3671" s="11" t="s">
        <v>8315</v>
      </c>
      <c r="R3671" s="11" t="s">
        <v>8316</v>
      </c>
      <c r="S3671" s="15">
        <f t="shared" si="286"/>
        <v>42136.675196759257</v>
      </c>
      <c r="T3671" s="15">
        <f t="shared" si="287"/>
        <v>42166.675196759257</v>
      </c>
      <c r="U3671">
        <f t="shared" si="288"/>
        <v>30</v>
      </c>
      <c r="V3671">
        <f t="shared" si="289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 s="10">
        <f t="shared" si="285"/>
        <v>20.079999999999998</v>
      </c>
      <c r="Q3672" s="11" t="s">
        <v>8315</v>
      </c>
      <c r="R3672" s="11" t="s">
        <v>8316</v>
      </c>
      <c r="S3672" s="15">
        <f t="shared" si="286"/>
        <v>42142.514016203699</v>
      </c>
      <c r="T3672" s="15">
        <f t="shared" si="287"/>
        <v>42155.958333333328</v>
      </c>
      <c r="U3672">
        <f t="shared" si="288"/>
        <v>13.444317129629781</v>
      </c>
      <c r="V3672">
        <f t="shared" si="289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 s="10">
        <f t="shared" si="285"/>
        <v>88.25</v>
      </c>
      <c r="Q3673" s="11" t="s">
        <v>8315</v>
      </c>
      <c r="R3673" s="11" t="s">
        <v>8316</v>
      </c>
      <c r="S3673" s="15">
        <f t="shared" si="286"/>
        <v>41820.62809027778</v>
      </c>
      <c r="T3673" s="15">
        <f t="shared" si="287"/>
        <v>41841.165972222225</v>
      </c>
      <c r="U3673">
        <f t="shared" si="288"/>
        <v>20.537881944444962</v>
      </c>
      <c r="V3673">
        <f t="shared" si="289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 s="10">
        <f t="shared" si="285"/>
        <v>53.44</v>
      </c>
      <c r="Q3674" s="11" t="s">
        <v>8315</v>
      </c>
      <c r="R3674" s="11" t="s">
        <v>8316</v>
      </c>
      <c r="S3674" s="15">
        <f t="shared" si="286"/>
        <v>41878.946574074071</v>
      </c>
      <c r="T3674" s="15">
        <f t="shared" si="287"/>
        <v>41908.946574074071</v>
      </c>
      <c r="U3674">
        <f t="shared" si="288"/>
        <v>30</v>
      </c>
      <c r="V3674">
        <f t="shared" si="289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 s="10">
        <f t="shared" si="285"/>
        <v>39.869999999999997</v>
      </c>
      <c r="Q3675" s="11" t="s">
        <v>8315</v>
      </c>
      <c r="R3675" s="11" t="s">
        <v>8316</v>
      </c>
      <c r="S3675" s="15">
        <f t="shared" si="286"/>
        <v>41914.295104166667</v>
      </c>
      <c r="T3675" s="15">
        <f t="shared" si="287"/>
        <v>41948.536111111112</v>
      </c>
      <c r="U3675">
        <f t="shared" si="288"/>
        <v>34.241006944444962</v>
      </c>
      <c r="V3675">
        <f t="shared" si="289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 s="10">
        <f t="shared" si="285"/>
        <v>145.16</v>
      </c>
      <c r="Q3676" s="11" t="s">
        <v>8315</v>
      </c>
      <c r="R3676" s="11" t="s">
        <v>8316</v>
      </c>
      <c r="S3676" s="15">
        <f t="shared" si="286"/>
        <v>42556.873020833329</v>
      </c>
      <c r="T3676" s="15">
        <f t="shared" si="287"/>
        <v>42616.873020833329</v>
      </c>
      <c r="U3676">
        <f t="shared" si="288"/>
        <v>60</v>
      </c>
      <c r="V3676">
        <f t="shared" si="289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 s="10">
        <f t="shared" si="285"/>
        <v>23.33</v>
      </c>
      <c r="Q3677" s="11" t="s">
        <v>8315</v>
      </c>
      <c r="R3677" s="11" t="s">
        <v>8316</v>
      </c>
      <c r="S3677" s="15">
        <f t="shared" si="286"/>
        <v>42493.597013888888</v>
      </c>
      <c r="T3677" s="15">
        <f t="shared" si="287"/>
        <v>42505.958333333328</v>
      </c>
      <c r="U3677">
        <f t="shared" si="288"/>
        <v>12.361319444440596</v>
      </c>
      <c r="V3677">
        <f t="shared" si="289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 s="10">
        <f t="shared" si="285"/>
        <v>64.38</v>
      </c>
      <c r="Q3678" s="11" t="s">
        <v>8315</v>
      </c>
      <c r="R3678" s="11" t="s">
        <v>8316</v>
      </c>
      <c r="S3678" s="15">
        <f t="shared" si="286"/>
        <v>41876.815787037034</v>
      </c>
      <c r="T3678" s="15">
        <f t="shared" si="287"/>
        <v>41894.815787037034</v>
      </c>
      <c r="U3678">
        <f t="shared" si="288"/>
        <v>18</v>
      </c>
      <c r="V3678">
        <f t="shared" si="289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 s="10">
        <f t="shared" si="285"/>
        <v>62.05</v>
      </c>
      <c r="Q3679" s="11" t="s">
        <v>8315</v>
      </c>
      <c r="R3679" s="11" t="s">
        <v>8316</v>
      </c>
      <c r="S3679" s="15">
        <f t="shared" si="286"/>
        <v>41802.574282407404</v>
      </c>
      <c r="T3679" s="15">
        <f t="shared" si="287"/>
        <v>41823.165972222225</v>
      </c>
      <c r="U3679">
        <f t="shared" si="288"/>
        <v>20.591689814820711</v>
      </c>
      <c r="V3679">
        <f t="shared" si="289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 s="10">
        <f t="shared" si="285"/>
        <v>66.13</v>
      </c>
      <c r="Q3680" s="11" t="s">
        <v>8315</v>
      </c>
      <c r="R3680" s="11" t="s">
        <v>8316</v>
      </c>
      <c r="S3680" s="15">
        <f t="shared" si="286"/>
        <v>42120.531226851846</v>
      </c>
      <c r="T3680" s="15">
        <f t="shared" si="287"/>
        <v>42155.531226851846</v>
      </c>
      <c r="U3680">
        <f t="shared" si="288"/>
        <v>35</v>
      </c>
      <c r="V3680">
        <f t="shared" si="289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 s="10">
        <f t="shared" si="285"/>
        <v>73.400000000000006</v>
      </c>
      <c r="Q3681" s="11" t="s">
        <v>8315</v>
      </c>
      <c r="R3681" s="11" t="s">
        <v>8316</v>
      </c>
      <c r="S3681" s="15">
        <f t="shared" si="286"/>
        <v>41786.761354166665</v>
      </c>
      <c r="T3681" s="15">
        <f t="shared" si="287"/>
        <v>41821.207638888889</v>
      </c>
      <c r="U3681">
        <f t="shared" si="288"/>
        <v>34.446284722223936</v>
      </c>
      <c r="V3681">
        <f t="shared" si="289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 s="10">
        <f t="shared" si="285"/>
        <v>99.5</v>
      </c>
      <c r="Q3682" s="11" t="s">
        <v>8315</v>
      </c>
      <c r="R3682" s="11" t="s">
        <v>8316</v>
      </c>
      <c r="S3682" s="15">
        <f t="shared" si="286"/>
        <v>42627.454097222217</v>
      </c>
      <c r="T3682" s="15">
        <f t="shared" si="287"/>
        <v>42648.454097222217</v>
      </c>
      <c r="U3682">
        <f t="shared" si="288"/>
        <v>21</v>
      </c>
      <c r="V3682">
        <f t="shared" si="289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 s="10">
        <f t="shared" si="285"/>
        <v>62.17</v>
      </c>
      <c r="Q3683" s="11" t="s">
        <v>8315</v>
      </c>
      <c r="R3683" s="11" t="s">
        <v>8316</v>
      </c>
      <c r="S3683" s="15">
        <f t="shared" si="286"/>
        <v>42374.651504629626</v>
      </c>
      <c r="T3683" s="15">
        <f t="shared" si="287"/>
        <v>42384.651504629626</v>
      </c>
      <c r="U3683">
        <f t="shared" si="288"/>
        <v>10</v>
      </c>
      <c r="V3683">
        <f t="shared" si="289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 s="10">
        <f t="shared" si="285"/>
        <v>62.33</v>
      </c>
      <c r="Q3684" s="11" t="s">
        <v>8315</v>
      </c>
      <c r="R3684" s="11" t="s">
        <v>8316</v>
      </c>
      <c r="S3684" s="15">
        <f t="shared" si="286"/>
        <v>41772.685393518521</v>
      </c>
      <c r="T3684" s="15">
        <f t="shared" si="287"/>
        <v>41806.290972222225</v>
      </c>
      <c r="U3684">
        <f t="shared" si="288"/>
        <v>33.605578703703941</v>
      </c>
      <c r="V3684">
        <f t="shared" si="289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 s="10">
        <f t="shared" si="285"/>
        <v>58.79</v>
      </c>
      <c r="Q3685" s="11" t="s">
        <v>8315</v>
      </c>
      <c r="R3685" s="11" t="s">
        <v>8316</v>
      </c>
      <c r="S3685" s="15">
        <f t="shared" si="286"/>
        <v>42633.116851851853</v>
      </c>
      <c r="T3685" s="15">
        <f t="shared" si="287"/>
        <v>42663.116851851853</v>
      </c>
      <c r="U3685">
        <f t="shared" si="288"/>
        <v>30</v>
      </c>
      <c r="V3685">
        <f t="shared" si="289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 s="10">
        <f t="shared" si="285"/>
        <v>45.35</v>
      </c>
      <c r="Q3686" s="11" t="s">
        <v>8315</v>
      </c>
      <c r="R3686" s="11" t="s">
        <v>8316</v>
      </c>
      <c r="S3686" s="15">
        <f t="shared" si="286"/>
        <v>42219.180393518516</v>
      </c>
      <c r="T3686" s="15">
        <f t="shared" si="287"/>
        <v>42249.180393518516</v>
      </c>
      <c r="U3686">
        <f t="shared" si="288"/>
        <v>30</v>
      </c>
      <c r="V3686">
        <f t="shared" si="289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 s="10">
        <f t="shared" si="285"/>
        <v>41.94</v>
      </c>
      <c r="Q3687" s="11" t="s">
        <v>8315</v>
      </c>
      <c r="R3687" s="11" t="s">
        <v>8316</v>
      </c>
      <c r="S3687" s="15">
        <f t="shared" si="286"/>
        <v>41753.593275462961</v>
      </c>
      <c r="T3687" s="15">
        <f t="shared" si="287"/>
        <v>41778.875</v>
      </c>
      <c r="U3687">
        <f t="shared" si="288"/>
        <v>25.281724537038826</v>
      </c>
      <c r="V3687">
        <f t="shared" si="289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 s="10">
        <f t="shared" si="285"/>
        <v>59.17</v>
      </c>
      <c r="Q3688" s="11" t="s">
        <v>8315</v>
      </c>
      <c r="R3688" s="11" t="s">
        <v>8316</v>
      </c>
      <c r="S3688" s="15">
        <f t="shared" si="286"/>
        <v>42230.662731481483</v>
      </c>
      <c r="T3688" s="15">
        <f t="shared" si="287"/>
        <v>42245.165972222225</v>
      </c>
      <c r="U3688">
        <f t="shared" si="288"/>
        <v>14.503240740741603</v>
      </c>
      <c r="V3688">
        <f t="shared" si="289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 s="10">
        <f t="shared" si="285"/>
        <v>200.49</v>
      </c>
      <c r="Q3689" s="11" t="s">
        <v>8315</v>
      </c>
      <c r="R3689" s="11" t="s">
        <v>8316</v>
      </c>
      <c r="S3689" s="15">
        <f t="shared" si="286"/>
        <v>41787.218229166669</v>
      </c>
      <c r="T3689" s="15">
        <f t="shared" si="287"/>
        <v>41817.218229166669</v>
      </c>
      <c r="U3689">
        <f t="shared" si="288"/>
        <v>30</v>
      </c>
      <c r="V3689">
        <f t="shared" si="289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 s="10">
        <f t="shared" si="285"/>
        <v>83.97</v>
      </c>
      <c r="Q3690" s="11" t="s">
        <v>8315</v>
      </c>
      <c r="R3690" s="11" t="s">
        <v>8316</v>
      </c>
      <c r="S3690" s="15">
        <f t="shared" si="286"/>
        <v>41829.787083333329</v>
      </c>
      <c r="T3690" s="15">
        <f t="shared" si="287"/>
        <v>41859.787083333329</v>
      </c>
      <c r="U3690">
        <f t="shared" si="288"/>
        <v>30</v>
      </c>
      <c r="V3690">
        <f t="shared" si="289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 s="10">
        <f t="shared" si="285"/>
        <v>57.26</v>
      </c>
      <c r="Q3691" s="11" t="s">
        <v>8315</v>
      </c>
      <c r="R3691" s="11" t="s">
        <v>8316</v>
      </c>
      <c r="S3691" s="15">
        <f t="shared" si="286"/>
        <v>42147.826840277776</v>
      </c>
      <c r="T3691" s="15">
        <f t="shared" si="287"/>
        <v>42176.934027777781</v>
      </c>
      <c r="U3691">
        <f t="shared" si="288"/>
        <v>29.107187500005239</v>
      </c>
      <c r="V3691">
        <f t="shared" si="289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 s="10">
        <f t="shared" si="285"/>
        <v>58.06</v>
      </c>
      <c r="Q3692" s="11" t="s">
        <v>8315</v>
      </c>
      <c r="R3692" s="11" t="s">
        <v>8316</v>
      </c>
      <c r="S3692" s="15">
        <f t="shared" si="286"/>
        <v>41940.598182870373</v>
      </c>
      <c r="T3692" s="15">
        <f t="shared" si="287"/>
        <v>41970.639849537038</v>
      </c>
      <c r="U3692">
        <f t="shared" si="288"/>
        <v>30.041666666664241</v>
      </c>
      <c r="V3692">
        <f t="shared" si="289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 s="10">
        <f t="shared" si="285"/>
        <v>186.8</v>
      </c>
      <c r="Q3693" s="11" t="s">
        <v>8315</v>
      </c>
      <c r="R3693" s="11" t="s">
        <v>8316</v>
      </c>
      <c r="S3693" s="15">
        <f t="shared" si="286"/>
        <v>42020.700567129628</v>
      </c>
      <c r="T3693" s="15">
        <f t="shared" si="287"/>
        <v>42065.207638888889</v>
      </c>
      <c r="U3693">
        <f t="shared" si="288"/>
        <v>44.507071759260725</v>
      </c>
      <c r="V3693">
        <f t="shared" si="289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 s="10">
        <f t="shared" si="285"/>
        <v>74.12</v>
      </c>
      <c r="Q3694" s="11" t="s">
        <v>8315</v>
      </c>
      <c r="R3694" s="11" t="s">
        <v>8316</v>
      </c>
      <c r="S3694" s="15">
        <f t="shared" si="286"/>
        <v>41891.96503472222</v>
      </c>
      <c r="T3694" s="15">
        <f t="shared" si="287"/>
        <v>41901</v>
      </c>
      <c r="U3694">
        <f t="shared" si="288"/>
        <v>9.0349652777804295</v>
      </c>
      <c r="V3694">
        <f t="shared" si="289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 s="10">
        <f t="shared" si="285"/>
        <v>30.71</v>
      </c>
      <c r="Q3695" s="11" t="s">
        <v>8315</v>
      </c>
      <c r="R3695" s="11" t="s">
        <v>8316</v>
      </c>
      <c r="S3695" s="15">
        <f t="shared" si="286"/>
        <v>42309.191307870366</v>
      </c>
      <c r="T3695" s="15">
        <f t="shared" si="287"/>
        <v>42338.9375</v>
      </c>
      <c r="U3695">
        <f t="shared" si="288"/>
        <v>29.746192129634437</v>
      </c>
      <c r="V3695">
        <f t="shared" si="289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 s="10">
        <f t="shared" si="285"/>
        <v>62.67</v>
      </c>
      <c r="Q3696" s="11" t="s">
        <v>8315</v>
      </c>
      <c r="R3696" s="11" t="s">
        <v>8316</v>
      </c>
      <c r="S3696" s="15">
        <f t="shared" si="286"/>
        <v>42490.133877314816</v>
      </c>
      <c r="T3696" s="15">
        <f t="shared" si="287"/>
        <v>42527.083333333328</v>
      </c>
      <c r="U3696">
        <f t="shared" si="288"/>
        <v>36.949456018512137</v>
      </c>
      <c r="V3696">
        <f t="shared" si="289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 s="10">
        <f t="shared" si="285"/>
        <v>121.36</v>
      </c>
      <c r="Q3697" s="11" t="s">
        <v>8315</v>
      </c>
      <c r="R3697" s="11" t="s">
        <v>8316</v>
      </c>
      <c r="S3697" s="15">
        <f t="shared" si="286"/>
        <v>41995.870486111111</v>
      </c>
      <c r="T3697" s="15">
        <f t="shared" si="287"/>
        <v>42015.870486111111</v>
      </c>
      <c r="U3697">
        <f t="shared" si="288"/>
        <v>20</v>
      </c>
      <c r="V3697">
        <f t="shared" si="289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 s="10">
        <f t="shared" si="285"/>
        <v>39.74</v>
      </c>
      <c r="Q3698" s="11" t="s">
        <v>8315</v>
      </c>
      <c r="R3698" s="11" t="s">
        <v>8316</v>
      </c>
      <c r="S3698" s="15">
        <f t="shared" si="286"/>
        <v>41988.617083333331</v>
      </c>
      <c r="T3698" s="15">
        <f t="shared" si="287"/>
        <v>42048.617083333331</v>
      </c>
      <c r="U3698">
        <f t="shared" si="288"/>
        <v>60</v>
      </c>
      <c r="V3698">
        <f t="shared" si="289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 s="10">
        <f t="shared" si="285"/>
        <v>72</v>
      </c>
      <c r="Q3699" s="11" t="s">
        <v>8315</v>
      </c>
      <c r="R3699" s="11" t="s">
        <v>8316</v>
      </c>
      <c r="S3699" s="15">
        <f t="shared" si="286"/>
        <v>42479.465833333335</v>
      </c>
      <c r="T3699" s="15">
        <f t="shared" si="287"/>
        <v>42500.465833333335</v>
      </c>
      <c r="U3699">
        <f t="shared" si="288"/>
        <v>21</v>
      </c>
      <c r="V3699">
        <f t="shared" si="289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 s="10">
        <f t="shared" si="285"/>
        <v>40.630000000000003</v>
      </c>
      <c r="Q3700" s="11" t="s">
        <v>8315</v>
      </c>
      <c r="R3700" s="11" t="s">
        <v>8316</v>
      </c>
      <c r="S3700" s="15">
        <f t="shared" si="286"/>
        <v>42401.806562500002</v>
      </c>
      <c r="T3700" s="15">
        <f t="shared" si="287"/>
        <v>42431.806562500002</v>
      </c>
      <c r="U3700">
        <f t="shared" si="288"/>
        <v>30</v>
      </c>
      <c r="V3700">
        <f t="shared" si="289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 s="10">
        <f t="shared" si="285"/>
        <v>63</v>
      </c>
      <c r="Q3701" s="11" t="s">
        <v>8315</v>
      </c>
      <c r="R3701" s="11" t="s">
        <v>8316</v>
      </c>
      <c r="S3701" s="15">
        <f t="shared" si="286"/>
        <v>41897.602037037039</v>
      </c>
      <c r="T3701" s="15">
        <f t="shared" si="287"/>
        <v>41927.602037037039</v>
      </c>
      <c r="U3701">
        <f t="shared" si="288"/>
        <v>30</v>
      </c>
      <c r="V3701">
        <f t="shared" si="289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 s="10">
        <f t="shared" si="285"/>
        <v>33.67</v>
      </c>
      <c r="Q3702" s="11" t="s">
        <v>8315</v>
      </c>
      <c r="R3702" s="11" t="s">
        <v>8316</v>
      </c>
      <c r="S3702" s="15">
        <f t="shared" si="286"/>
        <v>41882.585648148146</v>
      </c>
      <c r="T3702" s="15">
        <f t="shared" si="287"/>
        <v>41912.666666666664</v>
      </c>
      <c r="U3702">
        <f t="shared" si="288"/>
        <v>30.081018518518249</v>
      </c>
      <c r="V3702">
        <f t="shared" si="289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 s="10">
        <f t="shared" si="285"/>
        <v>38.590000000000003</v>
      </c>
      <c r="Q3703" s="11" t="s">
        <v>8315</v>
      </c>
      <c r="R3703" s="11" t="s">
        <v>8316</v>
      </c>
      <c r="S3703" s="15">
        <f t="shared" si="286"/>
        <v>42129.541585648149</v>
      </c>
      <c r="T3703" s="15">
        <f t="shared" si="287"/>
        <v>42159.541585648149</v>
      </c>
      <c r="U3703">
        <f t="shared" si="288"/>
        <v>30</v>
      </c>
      <c r="V3703">
        <f t="shared" si="289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 s="10">
        <f t="shared" si="285"/>
        <v>155.94999999999999</v>
      </c>
      <c r="Q3704" s="11" t="s">
        <v>8315</v>
      </c>
      <c r="R3704" s="11" t="s">
        <v>8316</v>
      </c>
      <c r="S3704" s="15">
        <f t="shared" si="286"/>
        <v>42524.53800925926</v>
      </c>
      <c r="T3704" s="15">
        <f t="shared" si="287"/>
        <v>42561.957638888889</v>
      </c>
      <c r="U3704">
        <f t="shared" si="288"/>
        <v>37.419629629628616</v>
      </c>
      <c r="V3704">
        <f t="shared" si="289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 s="10">
        <f t="shared" si="285"/>
        <v>43.2</v>
      </c>
      <c r="Q3705" s="11" t="s">
        <v>8315</v>
      </c>
      <c r="R3705" s="11" t="s">
        <v>8316</v>
      </c>
      <c r="S3705" s="15">
        <f t="shared" si="286"/>
        <v>42556.504490740743</v>
      </c>
      <c r="T3705" s="15">
        <f t="shared" si="287"/>
        <v>42595.290972222225</v>
      </c>
      <c r="U3705">
        <f t="shared" si="288"/>
        <v>38.786481481482042</v>
      </c>
      <c r="V3705">
        <f t="shared" si="289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 s="10">
        <f t="shared" si="285"/>
        <v>15.15</v>
      </c>
      <c r="Q3706" s="11" t="s">
        <v>8315</v>
      </c>
      <c r="R3706" s="11" t="s">
        <v>8316</v>
      </c>
      <c r="S3706" s="15">
        <f t="shared" si="286"/>
        <v>42461.689745370371</v>
      </c>
      <c r="T3706" s="15">
        <f t="shared" si="287"/>
        <v>42521.689745370371</v>
      </c>
      <c r="U3706">
        <f t="shared" si="288"/>
        <v>60</v>
      </c>
      <c r="V3706">
        <f t="shared" si="289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 s="10">
        <f t="shared" si="285"/>
        <v>83.57</v>
      </c>
      <c r="Q3707" s="11" t="s">
        <v>8315</v>
      </c>
      <c r="R3707" s="11" t="s">
        <v>8316</v>
      </c>
      <c r="S3707" s="15">
        <f t="shared" si="286"/>
        <v>41792.542986111112</v>
      </c>
      <c r="T3707" s="15">
        <f t="shared" si="287"/>
        <v>41813.75</v>
      </c>
      <c r="U3707">
        <f t="shared" si="288"/>
        <v>21.207013888888469</v>
      </c>
      <c r="V3707">
        <f t="shared" si="289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 s="10">
        <f t="shared" si="285"/>
        <v>140</v>
      </c>
      <c r="Q3708" s="11" t="s">
        <v>8315</v>
      </c>
      <c r="R3708" s="11" t="s">
        <v>8316</v>
      </c>
      <c r="S3708" s="15">
        <f t="shared" si="286"/>
        <v>41879.913761574076</v>
      </c>
      <c r="T3708" s="15">
        <f t="shared" si="287"/>
        <v>41894.913761574076</v>
      </c>
      <c r="U3708">
        <f t="shared" si="288"/>
        <v>15</v>
      </c>
      <c r="V3708">
        <f t="shared" si="289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 s="10">
        <f t="shared" si="285"/>
        <v>80.87</v>
      </c>
      <c r="Q3709" s="11" t="s">
        <v>8315</v>
      </c>
      <c r="R3709" s="11" t="s">
        <v>8316</v>
      </c>
      <c r="S3709" s="15">
        <f t="shared" si="286"/>
        <v>42552.048356481479</v>
      </c>
      <c r="T3709" s="15">
        <f t="shared" si="287"/>
        <v>42573.226388888885</v>
      </c>
      <c r="U3709">
        <f t="shared" si="288"/>
        <v>21.178032407406135</v>
      </c>
      <c r="V3709">
        <f t="shared" si="289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 s="10">
        <f t="shared" si="285"/>
        <v>53.85</v>
      </c>
      <c r="Q3710" s="11" t="s">
        <v>8315</v>
      </c>
      <c r="R3710" s="11" t="s">
        <v>8316</v>
      </c>
      <c r="S3710" s="15">
        <f t="shared" si="286"/>
        <v>41810.142199074071</v>
      </c>
      <c r="T3710" s="15">
        <f t="shared" si="287"/>
        <v>41824.142199074071</v>
      </c>
      <c r="U3710">
        <f t="shared" si="288"/>
        <v>14</v>
      </c>
      <c r="V3710">
        <f t="shared" si="289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 s="10">
        <f t="shared" si="285"/>
        <v>30.93</v>
      </c>
      <c r="Q3711" s="11" t="s">
        <v>8315</v>
      </c>
      <c r="R3711" s="11" t="s">
        <v>8316</v>
      </c>
      <c r="S3711" s="15">
        <f t="shared" si="286"/>
        <v>41785.707708333335</v>
      </c>
      <c r="T3711" s="15">
        <f t="shared" si="287"/>
        <v>41815.707708333335</v>
      </c>
      <c r="U3711">
        <f t="shared" si="288"/>
        <v>30</v>
      </c>
      <c r="V3711">
        <f t="shared" si="289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 s="10">
        <f t="shared" si="285"/>
        <v>67.959999999999994</v>
      </c>
      <c r="Q3712" s="11" t="s">
        <v>8315</v>
      </c>
      <c r="R3712" s="11" t="s">
        <v>8316</v>
      </c>
      <c r="S3712" s="15">
        <f t="shared" si="286"/>
        <v>42072.576249999998</v>
      </c>
      <c r="T3712" s="15">
        <f t="shared" si="287"/>
        <v>42097.576249999998</v>
      </c>
      <c r="U3712">
        <f t="shared" si="288"/>
        <v>25</v>
      </c>
      <c r="V3712">
        <f t="shared" si="289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 s="10">
        <f t="shared" si="285"/>
        <v>27.14</v>
      </c>
      <c r="Q3713" s="11" t="s">
        <v>8315</v>
      </c>
      <c r="R3713" s="11" t="s">
        <v>8316</v>
      </c>
      <c r="S3713" s="15">
        <f t="shared" si="286"/>
        <v>41779.724224537036</v>
      </c>
      <c r="T3713" s="15">
        <f t="shared" si="287"/>
        <v>41805.666666666664</v>
      </c>
      <c r="U3713">
        <f t="shared" si="288"/>
        <v>25.942442129628034</v>
      </c>
      <c r="V3713">
        <f t="shared" si="289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 s="10">
        <f t="shared" si="285"/>
        <v>110.87</v>
      </c>
      <c r="Q3714" s="11" t="s">
        <v>8315</v>
      </c>
      <c r="R3714" s="11" t="s">
        <v>8316</v>
      </c>
      <c r="S3714" s="15">
        <f t="shared" si="286"/>
        <v>42134.172071759262</v>
      </c>
      <c r="T3714" s="15">
        <f t="shared" si="287"/>
        <v>42155.290972222225</v>
      </c>
      <c r="U3714">
        <f t="shared" si="288"/>
        <v>21.118900462963211</v>
      </c>
      <c r="V3714">
        <f t="shared" si="289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 s="10">
        <f t="shared" ref="P3715:P3778" si="290">IFERROR(ROUND(E3715/L3715,2),0)</f>
        <v>106.84</v>
      </c>
      <c r="Q3715" s="11" t="s">
        <v>8315</v>
      </c>
      <c r="R3715" s="11" t="s">
        <v>8316</v>
      </c>
      <c r="S3715" s="15">
        <f t="shared" ref="S3715:S3778" si="291">(((J3715/60)/60)/24)+DATE(1970,1,1)</f>
        <v>42505.738032407404</v>
      </c>
      <c r="T3715" s="15">
        <f t="shared" ref="T3715:T3778" si="292">(((I3715/60)/60)/24)+DATE(1970,1,1)</f>
        <v>42525.738032407404</v>
      </c>
      <c r="U3715">
        <f t="shared" ref="U3715:U3778" si="293">T3715-S3715</f>
        <v>20</v>
      </c>
      <c r="V3715">
        <f t="shared" ref="V3715:V3778" si="294">YEAR((((J3715/60)/60)/24)+DATE(1970,1,1))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 s="10">
        <f t="shared" si="290"/>
        <v>105.52</v>
      </c>
      <c r="Q3716" s="11" t="s">
        <v>8315</v>
      </c>
      <c r="R3716" s="11" t="s">
        <v>8316</v>
      </c>
      <c r="S3716" s="15">
        <f t="shared" si="291"/>
        <v>42118.556331018524</v>
      </c>
      <c r="T3716" s="15">
        <f t="shared" si="292"/>
        <v>42150.165972222225</v>
      </c>
      <c r="U3716">
        <f t="shared" si="293"/>
        <v>31.609641203700448</v>
      </c>
      <c r="V3716">
        <f t="shared" si="294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 s="10">
        <f t="shared" si="290"/>
        <v>132.96</v>
      </c>
      <c r="Q3717" s="11" t="s">
        <v>8315</v>
      </c>
      <c r="R3717" s="11" t="s">
        <v>8316</v>
      </c>
      <c r="S3717" s="15">
        <f t="shared" si="291"/>
        <v>42036.995590277773</v>
      </c>
      <c r="T3717" s="15">
        <f t="shared" si="292"/>
        <v>42094.536111111112</v>
      </c>
      <c r="U3717">
        <f t="shared" si="293"/>
        <v>57.540520833339542</v>
      </c>
      <c r="V3717">
        <f t="shared" si="294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 s="10">
        <f t="shared" si="290"/>
        <v>51.92</v>
      </c>
      <c r="Q3718" s="11" t="s">
        <v>8315</v>
      </c>
      <c r="R3718" s="11" t="s">
        <v>8316</v>
      </c>
      <c r="S3718" s="15">
        <f t="shared" si="291"/>
        <v>42360.887835648144</v>
      </c>
      <c r="T3718" s="15">
        <f t="shared" si="292"/>
        <v>42390.887835648144</v>
      </c>
      <c r="U3718">
        <f t="shared" si="293"/>
        <v>30</v>
      </c>
      <c r="V3718">
        <f t="shared" si="294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 s="10">
        <f t="shared" si="290"/>
        <v>310</v>
      </c>
      <c r="Q3719" s="11" t="s">
        <v>8315</v>
      </c>
      <c r="R3719" s="11" t="s">
        <v>8316</v>
      </c>
      <c r="S3719" s="15">
        <f t="shared" si="291"/>
        <v>42102.866307870368</v>
      </c>
      <c r="T3719" s="15">
        <f t="shared" si="292"/>
        <v>42133.866307870368</v>
      </c>
      <c r="U3719">
        <f t="shared" si="293"/>
        <v>31</v>
      </c>
      <c r="V3719">
        <f t="shared" si="294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 s="10">
        <f t="shared" si="290"/>
        <v>26.02</v>
      </c>
      <c r="Q3720" s="11" t="s">
        <v>8315</v>
      </c>
      <c r="R3720" s="11" t="s">
        <v>8316</v>
      </c>
      <c r="S3720" s="15">
        <f t="shared" si="291"/>
        <v>42032.716145833328</v>
      </c>
      <c r="T3720" s="15">
        <f t="shared" si="292"/>
        <v>42062.716145833328</v>
      </c>
      <c r="U3720">
        <f t="shared" si="293"/>
        <v>30</v>
      </c>
      <c r="V3720">
        <f t="shared" si="294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 s="10">
        <f t="shared" si="290"/>
        <v>105</v>
      </c>
      <c r="Q3721" s="11" t="s">
        <v>8315</v>
      </c>
      <c r="R3721" s="11" t="s">
        <v>8316</v>
      </c>
      <c r="S3721" s="15">
        <f t="shared" si="291"/>
        <v>42147.729930555557</v>
      </c>
      <c r="T3721" s="15">
        <f t="shared" si="292"/>
        <v>42177.729930555557</v>
      </c>
      <c r="U3721">
        <f t="shared" si="293"/>
        <v>30</v>
      </c>
      <c r="V3721">
        <f t="shared" si="294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 s="10">
        <f t="shared" si="290"/>
        <v>86.23</v>
      </c>
      <c r="Q3722" s="11" t="s">
        <v>8315</v>
      </c>
      <c r="R3722" s="11" t="s">
        <v>8316</v>
      </c>
      <c r="S3722" s="15">
        <f t="shared" si="291"/>
        <v>42165.993125000001</v>
      </c>
      <c r="T3722" s="15">
        <f t="shared" si="292"/>
        <v>42187.993125000001</v>
      </c>
      <c r="U3722">
        <f t="shared" si="293"/>
        <v>22</v>
      </c>
      <c r="V3722">
        <f t="shared" si="294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 s="10">
        <f t="shared" si="290"/>
        <v>114.55</v>
      </c>
      <c r="Q3723" s="11" t="s">
        <v>8315</v>
      </c>
      <c r="R3723" s="11" t="s">
        <v>8316</v>
      </c>
      <c r="S3723" s="15">
        <f t="shared" si="291"/>
        <v>41927.936157407406</v>
      </c>
      <c r="T3723" s="15">
        <f t="shared" si="292"/>
        <v>41948.977824074071</v>
      </c>
      <c r="U3723">
        <f t="shared" si="293"/>
        <v>21.041666666664241</v>
      </c>
      <c r="V3723">
        <f t="shared" si="294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 s="10">
        <f t="shared" si="290"/>
        <v>47.66</v>
      </c>
      <c r="Q3724" s="11" t="s">
        <v>8315</v>
      </c>
      <c r="R3724" s="11" t="s">
        <v>8316</v>
      </c>
      <c r="S3724" s="15">
        <f t="shared" si="291"/>
        <v>42381.671840277777</v>
      </c>
      <c r="T3724" s="15">
        <f t="shared" si="292"/>
        <v>42411.957638888889</v>
      </c>
      <c r="U3724">
        <f t="shared" si="293"/>
        <v>30.285798611112114</v>
      </c>
      <c r="V3724">
        <f t="shared" si="294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 s="10">
        <f t="shared" si="290"/>
        <v>72.89</v>
      </c>
      <c r="Q3725" s="11" t="s">
        <v>8315</v>
      </c>
      <c r="R3725" s="11" t="s">
        <v>8316</v>
      </c>
      <c r="S3725" s="15">
        <f t="shared" si="291"/>
        <v>41943.753032407411</v>
      </c>
      <c r="T3725" s="15">
        <f t="shared" si="292"/>
        <v>41973.794699074075</v>
      </c>
      <c r="U3725">
        <f t="shared" si="293"/>
        <v>30.041666666664241</v>
      </c>
      <c r="V3725">
        <f t="shared" si="294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 s="10">
        <f t="shared" si="290"/>
        <v>49.55</v>
      </c>
      <c r="Q3726" s="11" t="s">
        <v>8315</v>
      </c>
      <c r="R3726" s="11" t="s">
        <v>8316</v>
      </c>
      <c r="S3726" s="15">
        <f t="shared" si="291"/>
        <v>42465.491435185191</v>
      </c>
      <c r="T3726" s="15">
        <f t="shared" si="292"/>
        <v>42494.958333333328</v>
      </c>
      <c r="U3726">
        <f t="shared" si="293"/>
        <v>29.466898148137261</v>
      </c>
      <c r="V3726">
        <f t="shared" si="294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 s="10">
        <f t="shared" si="290"/>
        <v>25.4</v>
      </c>
      <c r="Q3727" s="11" t="s">
        <v>8315</v>
      </c>
      <c r="R3727" s="11" t="s">
        <v>8316</v>
      </c>
      <c r="S3727" s="15">
        <f t="shared" si="291"/>
        <v>42401.945219907408</v>
      </c>
      <c r="T3727" s="15">
        <f t="shared" si="292"/>
        <v>42418.895833333328</v>
      </c>
      <c r="U3727">
        <f t="shared" si="293"/>
        <v>16.950613425920892</v>
      </c>
      <c r="V3727">
        <f t="shared" si="294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 s="10">
        <f t="shared" si="290"/>
        <v>62.59</v>
      </c>
      <c r="Q3728" s="11" t="s">
        <v>8315</v>
      </c>
      <c r="R3728" s="11" t="s">
        <v>8316</v>
      </c>
      <c r="S3728" s="15">
        <f t="shared" si="291"/>
        <v>42462.140868055561</v>
      </c>
      <c r="T3728" s="15">
        <f t="shared" si="292"/>
        <v>42489.875</v>
      </c>
      <c r="U3728">
        <f t="shared" si="293"/>
        <v>27.734131944438559</v>
      </c>
      <c r="V3728">
        <f t="shared" si="294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 s="10">
        <f t="shared" si="290"/>
        <v>61.06</v>
      </c>
      <c r="Q3729" s="11" t="s">
        <v>8315</v>
      </c>
      <c r="R3729" s="11" t="s">
        <v>8316</v>
      </c>
      <c r="S3729" s="15">
        <f t="shared" si="291"/>
        <v>42632.348310185189</v>
      </c>
      <c r="T3729" s="15">
        <f t="shared" si="292"/>
        <v>42663.204861111109</v>
      </c>
      <c r="U3729">
        <f t="shared" si="293"/>
        <v>30.856550925920601</v>
      </c>
      <c r="V3729">
        <f t="shared" si="294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 s="10">
        <f t="shared" si="290"/>
        <v>60.06</v>
      </c>
      <c r="Q3730" s="11" t="s">
        <v>8315</v>
      </c>
      <c r="R3730" s="11" t="s">
        <v>8316</v>
      </c>
      <c r="S3730" s="15">
        <f t="shared" si="291"/>
        <v>42205.171018518522</v>
      </c>
      <c r="T3730" s="15">
        <f t="shared" si="292"/>
        <v>42235.171018518522</v>
      </c>
      <c r="U3730">
        <f t="shared" si="293"/>
        <v>30</v>
      </c>
      <c r="V3730">
        <f t="shared" si="294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 s="10">
        <f t="shared" si="290"/>
        <v>72.400000000000006</v>
      </c>
      <c r="Q3731" s="11" t="s">
        <v>8315</v>
      </c>
      <c r="R3731" s="11" t="s">
        <v>8316</v>
      </c>
      <c r="S3731" s="15">
        <f t="shared" si="291"/>
        <v>42041.205000000002</v>
      </c>
      <c r="T3731" s="15">
        <f t="shared" si="292"/>
        <v>42086.16333333333</v>
      </c>
      <c r="U3731">
        <f t="shared" si="293"/>
        <v>44.958333333328483</v>
      </c>
      <c r="V3731">
        <f t="shared" si="294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 s="10">
        <f t="shared" si="290"/>
        <v>100</v>
      </c>
      <c r="Q3732" s="11" t="s">
        <v>8315</v>
      </c>
      <c r="R3732" s="11" t="s">
        <v>8316</v>
      </c>
      <c r="S3732" s="15">
        <f t="shared" si="291"/>
        <v>42203.677766203706</v>
      </c>
      <c r="T3732" s="15">
        <f t="shared" si="292"/>
        <v>42233.677766203706</v>
      </c>
      <c r="U3732">
        <f t="shared" si="293"/>
        <v>30</v>
      </c>
      <c r="V3732">
        <f t="shared" si="294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 s="10">
        <f t="shared" si="290"/>
        <v>51.67</v>
      </c>
      <c r="Q3733" s="11" t="s">
        <v>8315</v>
      </c>
      <c r="R3733" s="11" t="s">
        <v>8316</v>
      </c>
      <c r="S3733" s="15">
        <f t="shared" si="291"/>
        <v>41983.752847222218</v>
      </c>
      <c r="T3733" s="15">
        <f t="shared" si="292"/>
        <v>42014.140972222223</v>
      </c>
      <c r="U3733">
        <f t="shared" si="293"/>
        <v>30.388125000004948</v>
      </c>
      <c r="V3733">
        <f t="shared" si="294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 s="10">
        <f t="shared" si="290"/>
        <v>32.75</v>
      </c>
      <c r="Q3734" s="11" t="s">
        <v>8315</v>
      </c>
      <c r="R3734" s="11" t="s">
        <v>8316</v>
      </c>
      <c r="S3734" s="15">
        <f t="shared" si="291"/>
        <v>41968.677465277782</v>
      </c>
      <c r="T3734" s="15">
        <f t="shared" si="292"/>
        <v>42028.5</v>
      </c>
      <c r="U3734">
        <f t="shared" si="293"/>
        <v>59.822534722217824</v>
      </c>
      <c r="V3734">
        <f t="shared" si="294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 s="10">
        <f t="shared" si="290"/>
        <v>0</v>
      </c>
      <c r="Q3735" s="11" t="s">
        <v>8315</v>
      </c>
      <c r="R3735" s="11" t="s">
        <v>8316</v>
      </c>
      <c r="S3735" s="15">
        <f t="shared" si="291"/>
        <v>42103.024398148147</v>
      </c>
      <c r="T3735" s="15">
        <f t="shared" si="292"/>
        <v>42112.9375</v>
      </c>
      <c r="U3735">
        <f t="shared" si="293"/>
        <v>9.9131018518528435</v>
      </c>
      <c r="V3735">
        <f t="shared" si="294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 s="10">
        <f t="shared" si="290"/>
        <v>61</v>
      </c>
      <c r="Q3736" s="11" t="s">
        <v>8315</v>
      </c>
      <c r="R3736" s="11" t="s">
        <v>8316</v>
      </c>
      <c r="S3736" s="15">
        <f t="shared" si="291"/>
        <v>42089.901574074072</v>
      </c>
      <c r="T3736" s="15">
        <f t="shared" si="292"/>
        <v>42149.901574074072</v>
      </c>
      <c r="U3736">
        <f t="shared" si="293"/>
        <v>60</v>
      </c>
      <c r="V3736">
        <f t="shared" si="294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 s="10">
        <f t="shared" si="290"/>
        <v>10</v>
      </c>
      <c r="Q3737" s="11" t="s">
        <v>8315</v>
      </c>
      <c r="R3737" s="11" t="s">
        <v>8316</v>
      </c>
      <c r="S3737" s="15">
        <f t="shared" si="291"/>
        <v>42122.693159722221</v>
      </c>
      <c r="T3737" s="15">
        <f t="shared" si="292"/>
        <v>42152.693159722221</v>
      </c>
      <c r="U3737">
        <f t="shared" si="293"/>
        <v>30</v>
      </c>
      <c r="V3737">
        <f t="shared" si="294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 s="10">
        <f t="shared" si="290"/>
        <v>10</v>
      </c>
      <c r="Q3738" s="11" t="s">
        <v>8315</v>
      </c>
      <c r="R3738" s="11" t="s">
        <v>8316</v>
      </c>
      <c r="S3738" s="15">
        <f t="shared" si="291"/>
        <v>42048.711724537032</v>
      </c>
      <c r="T3738" s="15">
        <f t="shared" si="292"/>
        <v>42086.75</v>
      </c>
      <c r="U3738">
        <f t="shared" si="293"/>
        <v>38.038275462968159</v>
      </c>
      <c r="V3738">
        <f t="shared" si="294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 s="10">
        <f t="shared" si="290"/>
        <v>37.5</v>
      </c>
      <c r="Q3739" s="11" t="s">
        <v>8315</v>
      </c>
      <c r="R3739" s="11" t="s">
        <v>8316</v>
      </c>
      <c r="S3739" s="15">
        <f t="shared" si="291"/>
        <v>42297.691006944442</v>
      </c>
      <c r="T3739" s="15">
        <f t="shared" si="292"/>
        <v>42320.290972222225</v>
      </c>
      <c r="U3739">
        <f t="shared" si="293"/>
        <v>22.599965277782758</v>
      </c>
      <c r="V3739">
        <f t="shared" si="294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 s="10">
        <f t="shared" si="290"/>
        <v>45</v>
      </c>
      <c r="Q3740" s="11" t="s">
        <v>8315</v>
      </c>
      <c r="R3740" s="11" t="s">
        <v>8316</v>
      </c>
      <c r="S3740" s="15">
        <f t="shared" si="291"/>
        <v>41813.938715277778</v>
      </c>
      <c r="T3740" s="15">
        <f t="shared" si="292"/>
        <v>41835.916666666664</v>
      </c>
      <c r="U3740">
        <f t="shared" si="293"/>
        <v>21.97795138888614</v>
      </c>
      <c r="V3740">
        <f t="shared" si="294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 s="10">
        <f t="shared" si="290"/>
        <v>100.63</v>
      </c>
      <c r="Q3741" s="11" t="s">
        <v>8315</v>
      </c>
      <c r="R3741" s="11" t="s">
        <v>8316</v>
      </c>
      <c r="S3741" s="15">
        <f t="shared" si="291"/>
        <v>42548.449861111112</v>
      </c>
      <c r="T3741" s="15">
        <f t="shared" si="292"/>
        <v>42568.449861111112</v>
      </c>
      <c r="U3741">
        <f t="shared" si="293"/>
        <v>20</v>
      </c>
      <c r="V3741">
        <f t="shared" si="294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 s="10">
        <f t="shared" si="290"/>
        <v>25.57</v>
      </c>
      <c r="Q3742" s="11" t="s">
        <v>8315</v>
      </c>
      <c r="R3742" s="11" t="s">
        <v>8316</v>
      </c>
      <c r="S3742" s="15">
        <f t="shared" si="291"/>
        <v>41833.089756944442</v>
      </c>
      <c r="T3742" s="15">
        <f t="shared" si="292"/>
        <v>41863.079143518517</v>
      </c>
      <c r="U3742">
        <f t="shared" si="293"/>
        <v>29.98938657407416</v>
      </c>
      <c r="V3742">
        <f t="shared" si="294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 s="10">
        <f t="shared" si="290"/>
        <v>0</v>
      </c>
      <c r="Q3743" s="11" t="s">
        <v>8315</v>
      </c>
      <c r="R3743" s="11" t="s">
        <v>8316</v>
      </c>
      <c r="S3743" s="15">
        <f t="shared" si="291"/>
        <v>42325.920717592591</v>
      </c>
      <c r="T3743" s="15">
        <f t="shared" si="292"/>
        <v>42355.920717592591</v>
      </c>
      <c r="U3743">
        <f t="shared" si="293"/>
        <v>30</v>
      </c>
      <c r="V3743">
        <f t="shared" si="294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 s="10">
        <f t="shared" si="290"/>
        <v>25</v>
      </c>
      <c r="Q3744" s="11" t="s">
        <v>8315</v>
      </c>
      <c r="R3744" s="11" t="s">
        <v>8316</v>
      </c>
      <c r="S3744" s="15">
        <f t="shared" si="291"/>
        <v>41858.214629629627</v>
      </c>
      <c r="T3744" s="15">
        <f t="shared" si="292"/>
        <v>41888.214629629627</v>
      </c>
      <c r="U3744">
        <f t="shared" si="293"/>
        <v>30</v>
      </c>
      <c r="V3744">
        <f t="shared" si="294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 s="10">
        <f t="shared" si="290"/>
        <v>0</v>
      </c>
      <c r="Q3745" s="11" t="s">
        <v>8315</v>
      </c>
      <c r="R3745" s="11" t="s">
        <v>8316</v>
      </c>
      <c r="S3745" s="15">
        <f t="shared" si="291"/>
        <v>41793.710231481484</v>
      </c>
      <c r="T3745" s="15">
        <f t="shared" si="292"/>
        <v>41823.710231481484</v>
      </c>
      <c r="U3745">
        <f t="shared" si="293"/>
        <v>30</v>
      </c>
      <c r="V3745">
        <f t="shared" si="294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 s="10">
        <f t="shared" si="290"/>
        <v>0</v>
      </c>
      <c r="Q3746" s="11" t="s">
        <v>8315</v>
      </c>
      <c r="R3746" s="11" t="s">
        <v>8316</v>
      </c>
      <c r="S3746" s="15">
        <f t="shared" si="291"/>
        <v>41793.814259259263</v>
      </c>
      <c r="T3746" s="15">
        <f t="shared" si="292"/>
        <v>41825.165972222225</v>
      </c>
      <c r="U3746">
        <f t="shared" si="293"/>
        <v>31.351712962961756</v>
      </c>
      <c r="V3746">
        <f t="shared" si="294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 s="10">
        <f t="shared" si="290"/>
        <v>10</v>
      </c>
      <c r="Q3747" s="11" t="s">
        <v>8315</v>
      </c>
      <c r="R3747" s="11" t="s">
        <v>8316</v>
      </c>
      <c r="S3747" s="15">
        <f t="shared" si="291"/>
        <v>41831.697939814818</v>
      </c>
      <c r="T3747" s="15">
        <f t="shared" si="292"/>
        <v>41861.697939814818</v>
      </c>
      <c r="U3747">
        <f t="shared" si="293"/>
        <v>30</v>
      </c>
      <c r="V3747">
        <f t="shared" si="294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 s="10">
        <f t="shared" si="290"/>
        <v>202</v>
      </c>
      <c r="Q3748" s="11" t="s">
        <v>8315</v>
      </c>
      <c r="R3748" s="11" t="s">
        <v>8316</v>
      </c>
      <c r="S3748" s="15">
        <f t="shared" si="291"/>
        <v>42621.389340277776</v>
      </c>
      <c r="T3748" s="15">
        <f t="shared" si="292"/>
        <v>42651.389340277776</v>
      </c>
      <c r="U3748">
        <f t="shared" si="293"/>
        <v>30</v>
      </c>
      <c r="V3748">
        <f t="shared" si="294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 s="10">
        <f t="shared" si="290"/>
        <v>25</v>
      </c>
      <c r="Q3749" s="11" t="s">
        <v>8315</v>
      </c>
      <c r="R3749" s="11" t="s">
        <v>8316</v>
      </c>
      <c r="S3749" s="15">
        <f t="shared" si="291"/>
        <v>42164.299722222218</v>
      </c>
      <c r="T3749" s="15">
        <f t="shared" si="292"/>
        <v>42190.957638888889</v>
      </c>
      <c r="U3749">
        <f t="shared" si="293"/>
        <v>26.657916666670644</v>
      </c>
      <c r="V3749">
        <f t="shared" si="294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 s="10">
        <f t="shared" si="290"/>
        <v>99.54</v>
      </c>
      <c r="Q3750" s="11" t="s">
        <v>8315</v>
      </c>
      <c r="R3750" s="11" t="s">
        <v>8357</v>
      </c>
      <c r="S3750" s="15">
        <f t="shared" si="291"/>
        <v>42395.706435185188</v>
      </c>
      <c r="T3750" s="15">
        <f t="shared" si="292"/>
        <v>42416.249305555553</v>
      </c>
      <c r="U3750">
        <f t="shared" si="293"/>
        <v>20.542870370365563</v>
      </c>
      <c r="V3750">
        <f t="shared" si="294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 s="10">
        <f t="shared" si="290"/>
        <v>75</v>
      </c>
      <c r="Q3751" s="11" t="s">
        <v>8315</v>
      </c>
      <c r="R3751" s="11" t="s">
        <v>8357</v>
      </c>
      <c r="S3751" s="15">
        <f t="shared" si="291"/>
        <v>42458.127175925925</v>
      </c>
      <c r="T3751" s="15">
        <f t="shared" si="292"/>
        <v>42489.165972222225</v>
      </c>
      <c r="U3751">
        <f t="shared" si="293"/>
        <v>31.038796296299552</v>
      </c>
      <c r="V3751">
        <f t="shared" si="294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 s="10">
        <f t="shared" si="290"/>
        <v>215.25</v>
      </c>
      <c r="Q3752" s="11" t="s">
        <v>8315</v>
      </c>
      <c r="R3752" s="11" t="s">
        <v>8357</v>
      </c>
      <c r="S3752" s="15">
        <f t="shared" si="291"/>
        <v>42016.981574074074</v>
      </c>
      <c r="T3752" s="15">
        <f t="shared" si="292"/>
        <v>42045.332638888889</v>
      </c>
      <c r="U3752">
        <f t="shared" si="293"/>
        <v>28.35106481481489</v>
      </c>
      <c r="V3752">
        <f t="shared" si="294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 s="10">
        <f t="shared" si="290"/>
        <v>120.55</v>
      </c>
      <c r="Q3753" s="11" t="s">
        <v>8315</v>
      </c>
      <c r="R3753" s="11" t="s">
        <v>8357</v>
      </c>
      <c r="S3753" s="15">
        <f t="shared" si="291"/>
        <v>42403.035567129627</v>
      </c>
      <c r="T3753" s="15">
        <f t="shared" si="292"/>
        <v>42462.993900462956</v>
      </c>
      <c r="U3753">
        <f t="shared" si="293"/>
        <v>59.958333333328483</v>
      </c>
      <c r="V3753">
        <f t="shared" si="294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 s="10">
        <f t="shared" si="290"/>
        <v>37.67</v>
      </c>
      <c r="Q3754" s="11" t="s">
        <v>8315</v>
      </c>
      <c r="R3754" s="11" t="s">
        <v>8357</v>
      </c>
      <c r="S3754" s="15">
        <f t="shared" si="291"/>
        <v>42619.802488425921</v>
      </c>
      <c r="T3754" s="15">
        <f t="shared" si="292"/>
        <v>42659.875</v>
      </c>
      <c r="U3754">
        <f t="shared" si="293"/>
        <v>40.072511574078817</v>
      </c>
      <c r="V3754">
        <f t="shared" si="294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 s="10">
        <f t="shared" si="290"/>
        <v>172.23</v>
      </c>
      <c r="Q3755" s="11" t="s">
        <v>8315</v>
      </c>
      <c r="R3755" s="11" t="s">
        <v>8357</v>
      </c>
      <c r="S3755" s="15">
        <f t="shared" si="291"/>
        <v>42128.824074074073</v>
      </c>
      <c r="T3755" s="15">
        <f t="shared" si="292"/>
        <v>42158</v>
      </c>
      <c r="U3755">
        <f t="shared" si="293"/>
        <v>29.175925925927004</v>
      </c>
      <c r="V3755">
        <f t="shared" si="294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 s="10">
        <f t="shared" si="290"/>
        <v>111.11</v>
      </c>
      <c r="Q3756" s="11" t="s">
        <v>8315</v>
      </c>
      <c r="R3756" s="11" t="s">
        <v>8357</v>
      </c>
      <c r="S3756" s="15">
        <f t="shared" si="291"/>
        <v>41808.881215277775</v>
      </c>
      <c r="T3756" s="15">
        <f t="shared" si="292"/>
        <v>41846.207638888889</v>
      </c>
      <c r="U3756">
        <f t="shared" si="293"/>
        <v>37.326423611113569</v>
      </c>
      <c r="V3756">
        <f t="shared" si="294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 s="10">
        <f t="shared" si="290"/>
        <v>25.46</v>
      </c>
      <c r="Q3757" s="11" t="s">
        <v>8315</v>
      </c>
      <c r="R3757" s="11" t="s">
        <v>8357</v>
      </c>
      <c r="S3757" s="15">
        <f t="shared" si="291"/>
        <v>42445.866979166662</v>
      </c>
      <c r="T3757" s="15">
        <f t="shared" si="292"/>
        <v>42475.866979166662</v>
      </c>
      <c r="U3757">
        <f t="shared" si="293"/>
        <v>30</v>
      </c>
      <c r="V3757">
        <f t="shared" si="294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 s="10">
        <f t="shared" si="290"/>
        <v>267.64999999999998</v>
      </c>
      <c r="Q3758" s="11" t="s">
        <v>8315</v>
      </c>
      <c r="R3758" s="11" t="s">
        <v>8357</v>
      </c>
      <c r="S3758" s="15">
        <f t="shared" si="291"/>
        <v>41771.814791666664</v>
      </c>
      <c r="T3758" s="15">
        <f t="shared" si="292"/>
        <v>41801.814791666664</v>
      </c>
      <c r="U3758">
        <f t="shared" si="293"/>
        <v>30</v>
      </c>
      <c r="V3758">
        <f t="shared" si="294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 s="10">
        <f t="shared" si="290"/>
        <v>75.959999999999994</v>
      </c>
      <c r="Q3759" s="11" t="s">
        <v>8315</v>
      </c>
      <c r="R3759" s="11" t="s">
        <v>8357</v>
      </c>
      <c r="S3759" s="15">
        <f t="shared" si="291"/>
        <v>41954.850868055553</v>
      </c>
      <c r="T3759" s="15">
        <f t="shared" si="292"/>
        <v>41974.850868055553</v>
      </c>
      <c r="U3759">
        <f t="shared" si="293"/>
        <v>20</v>
      </c>
      <c r="V3759">
        <f t="shared" si="294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 s="10">
        <f t="shared" si="290"/>
        <v>59.04</v>
      </c>
      <c r="Q3760" s="11" t="s">
        <v>8315</v>
      </c>
      <c r="R3760" s="11" t="s">
        <v>8357</v>
      </c>
      <c r="S3760" s="15">
        <f t="shared" si="291"/>
        <v>41747.471504629626</v>
      </c>
      <c r="T3760" s="15">
        <f t="shared" si="292"/>
        <v>41778.208333333336</v>
      </c>
      <c r="U3760">
        <f t="shared" si="293"/>
        <v>30.736828703709762</v>
      </c>
      <c r="V3760">
        <f t="shared" si="294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 s="10">
        <f t="shared" si="290"/>
        <v>50.11</v>
      </c>
      <c r="Q3761" s="11" t="s">
        <v>8315</v>
      </c>
      <c r="R3761" s="11" t="s">
        <v>8357</v>
      </c>
      <c r="S3761" s="15">
        <f t="shared" si="291"/>
        <v>42182.108252314814</v>
      </c>
      <c r="T3761" s="15">
        <f t="shared" si="292"/>
        <v>42242.108252314814</v>
      </c>
      <c r="U3761">
        <f t="shared" si="293"/>
        <v>60</v>
      </c>
      <c r="V3761">
        <f t="shared" si="294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 s="10">
        <f t="shared" si="290"/>
        <v>55.5</v>
      </c>
      <c r="Q3762" s="11" t="s">
        <v>8315</v>
      </c>
      <c r="R3762" s="11" t="s">
        <v>8357</v>
      </c>
      <c r="S3762" s="15">
        <f t="shared" si="291"/>
        <v>41739.525300925925</v>
      </c>
      <c r="T3762" s="15">
        <f t="shared" si="292"/>
        <v>41764.525300925925</v>
      </c>
      <c r="U3762">
        <f t="shared" si="293"/>
        <v>25</v>
      </c>
      <c r="V3762">
        <f t="shared" si="294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 s="10">
        <f t="shared" si="290"/>
        <v>166.67</v>
      </c>
      <c r="Q3763" s="11" t="s">
        <v>8315</v>
      </c>
      <c r="R3763" s="11" t="s">
        <v>8357</v>
      </c>
      <c r="S3763" s="15">
        <f t="shared" si="291"/>
        <v>42173.466863425929</v>
      </c>
      <c r="T3763" s="15">
        <f t="shared" si="292"/>
        <v>42226.958333333328</v>
      </c>
      <c r="U3763">
        <f t="shared" si="293"/>
        <v>53.491469907399733</v>
      </c>
      <c r="V3763">
        <f t="shared" si="294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 s="10">
        <f t="shared" si="290"/>
        <v>47.43</v>
      </c>
      <c r="Q3764" s="11" t="s">
        <v>8315</v>
      </c>
      <c r="R3764" s="11" t="s">
        <v>8357</v>
      </c>
      <c r="S3764" s="15">
        <f t="shared" si="291"/>
        <v>42193.813530092593</v>
      </c>
      <c r="T3764" s="15">
        <f t="shared" si="292"/>
        <v>42218.813530092593</v>
      </c>
      <c r="U3764">
        <f t="shared" si="293"/>
        <v>25</v>
      </c>
      <c r="V3764">
        <f t="shared" si="294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 s="10">
        <f t="shared" si="290"/>
        <v>64.94</v>
      </c>
      <c r="Q3765" s="11" t="s">
        <v>8315</v>
      </c>
      <c r="R3765" s="11" t="s">
        <v>8357</v>
      </c>
      <c r="S3765" s="15">
        <f t="shared" si="291"/>
        <v>42065.750300925924</v>
      </c>
      <c r="T3765" s="15">
        <f t="shared" si="292"/>
        <v>42095.708634259259</v>
      </c>
      <c r="U3765">
        <f t="shared" si="293"/>
        <v>29.958333333335759</v>
      </c>
      <c r="V3765">
        <f t="shared" si="294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 s="10">
        <f t="shared" si="290"/>
        <v>55.56</v>
      </c>
      <c r="Q3766" s="11" t="s">
        <v>8315</v>
      </c>
      <c r="R3766" s="11" t="s">
        <v>8357</v>
      </c>
      <c r="S3766" s="15">
        <f t="shared" si="291"/>
        <v>42499.842962962968</v>
      </c>
      <c r="T3766" s="15">
        <f t="shared" si="292"/>
        <v>42519.024999999994</v>
      </c>
      <c r="U3766">
        <f t="shared" si="293"/>
        <v>19.182037037026021</v>
      </c>
      <c r="V3766">
        <f t="shared" si="294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 s="10">
        <f t="shared" si="290"/>
        <v>74.22</v>
      </c>
      <c r="Q3767" s="11" t="s">
        <v>8315</v>
      </c>
      <c r="R3767" s="11" t="s">
        <v>8357</v>
      </c>
      <c r="S3767" s="15">
        <f t="shared" si="291"/>
        <v>41820.776412037041</v>
      </c>
      <c r="T3767" s="15">
        <f t="shared" si="292"/>
        <v>41850.776412037041</v>
      </c>
      <c r="U3767">
        <f t="shared" si="293"/>
        <v>30</v>
      </c>
      <c r="V3767">
        <f t="shared" si="294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 s="10">
        <f t="shared" si="290"/>
        <v>106.93</v>
      </c>
      <c r="Q3768" s="11" t="s">
        <v>8315</v>
      </c>
      <c r="R3768" s="11" t="s">
        <v>8357</v>
      </c>
      <c r="S3768" s="15">
        <f t="shared" si="291"/>
        <v>41788.167187500003</v>
      </c>
      <c r="T3768" s="15">
        <f t="shared" si="292"/>
        <v>41823.167187500003</v>
      </c>
      <c r="U3768">
        <f t="shared" si="293"/>
        <v>35</v>
      </c>
      <c r="V3768">
        <f t="shared" si="294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 s="10">
        <f t="shared" si="290"/>
        <v>41.7</v>
      </c>
      <c r="Q3769" s="11" t="s">
        <v>8315</v>
      </c>
      <c r="R3769" s="11" t="s">
        <v>8357</v>
      </c>
      <c r="S3769" s="15">
        <f t="shared" si="291"/>
        <v>42050.019641203704</v>
      </c>
      <c r="T3769" s="15">
        <f t="shared" si="292"/>
        <v>42064.207638888889</v>
      </c>
      <c r="U3769">
        <f t="shared" si="293"/>
        <v>14.18799768518511</v>
      </c>
      <c r="V3769">
        <f t="shared" si="294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 s="10">
        <f t="shared" si="290"/>
        <v>74.239999999999995</v>
      </c>
      <c r="Q3770" s="11" t="s">
        <v>8315</v>
      </c>
      <c r="R3770" s="11" t="s">
        <v>8357</v>
      </c>
      <c r="S3770" s="15">
        <f t="shared" si="291"/>
        <v>41772.727893518517</v>
      </c>
      <c r="T3770" s="15">
        <f t="shared" si="292"/>
        <v>41802.727893518517</v>
      </c>
      <c r="U3770">
        <f t="shared" si="293"/>
        <v>30</v>
      </c>
      <c r="V3770">
        <f t="shared" si="294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 s="10">
        <f t="shared" si="290"/>
        <v>73.33</v>
      </c>
      <c r="Q3771" s="11" t="s">
        <v>8315</v>
      </c>
      <c r="R3771" s="11" t="s">
        <v>8357</v>
      </c>
      <c r="S3771" s="15">
        <f t="shared" si="291"/>
        <v>42445.598136574074</v>
      </c>
      <c r="T3771" s="15">
        <f t="shared" si="292"/>
        <v>42475.598136574074</v>
      </c>
      <c r="U3771">
        <f t="shared" si="293"/>
        <v>30</v>
      </c>
      <c r="V3771">
        <f t="shared" si="294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 s="10">
        <f t="shared" si="290"/>
        <v>100</v>
      </c>
      <c r="Q3772" s="11" t="s">
        <v>8315</v>
      </c>
      <c r="R3772" s="11" t="s">
        <v>8357</v>
      </c>
      <c r="S3772" s="15">
        <f t="shared" si="291"/>
        <v>42138.930671296301</v>
      </c>
      <c r="T3772" s="15">
        <f t="shared" si="292"/>
        <v>42168.930671296301</v>
      </c>
      <c r="U3772">
        <f t="shared" si="293"/>
        <v>30</v>
      </c>
      <c r="V3772">
        <f t="shared" si="294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 s="10">
        <f t="shared" si="290"/>
        <v>38.42</v>
      </c>
      <c r="Q3773" s="11" t="s">
        <v>8315</v>
      </c>
      <c r="R3773" s="11" t="s">
        <v>8357</v>
      </c>
      <c r="S3773" s="15">
        <f t="shared" si="291"/>
        <v>42493.857083333336</v>
      </c>
      <c r="T3773" s="15">
        <f t="shared" si="292"/>
        <v>42508</v>
      </c>
      <c r="U3773">
        <f t="shared" si="293"/>
        <v>14.14291666666395</v>
      </c>
      <c r="V3773">
        <f t="shared" si="294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 s="10">
        <f t="shared" si="290"/>
        <v>166.97</v>
      </c>
      <c r="Q3774" s="11" t="s">
        <v>8315</v>
      </c>
      <c r="R3774" s="11" t="s">
        <v>8357</v>
      </c>
      <c r="S3774" s="15">
        <f t="shared" si="291"/>
        <v>42682.616967592592</v>
      </c>
      <c r="T3774" s="15">
        <f t="shared" si="292"/>
        <v>42703.25</v>
      </c>
      <c r="U3774">
        <f t="shared" si="293"/>
        <v>20.633032407407882</v>
      </c>
      <c r="V3774">
        <f t="shared" si="294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 s="10">
        <f t="shared" si="290"/>
        <v>94.91</v>
      </c>
      <c r="Q3775" s="11" t="s">
        <v>8315</v>
      </c>
      <c r="R3775" s="11" t="s">
        <v>8357</v>
      </c>
      <c r="S3775" s="15">
        <f t="shared" si="291"/>
        <v>42656.005173611105</v>
      </c>
      <c r="T3775" s="15">
        <f t="shared" si="292"/>
        <v>42689.088888888888</v>
      </c>
      <c r="U3775">
        <f t="shared" si="293"/>
        <v>33.083715277782176</v>
      </c>
      <c r="V3775">
        <f t="shared" si="294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 s="10">
        <f t="shared" si="290"/>
        <v>100</v>
      </c>
      <c r="Q3776" s="11" t="s">
        <v>8315</v>
      </c>
      <c r="R3776" s="11" t="s">
        <v>8357</v>
      </c>
      <c r="S3776" s="15">
        <f t="shared" si="291"/>
        <v>42087.792303240742</v>
      </c>
      <c r="T3776" s="15">
        <f t="shared" si="292"/>
        <v>42103.792303240742</v>
      </c>
      <c r="U3776">
        <f t="shared" si="293"/>
        <v>16</v>
      </c>
      <c r="V3776">
        <f t="shared" si="294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 s="10">
        <f t="shared" si="290"/>
        <v>143.21</v>
      </c>
      <c r="Q3777" s="11" t="s">
        <v>8315</v>
      </c>
      <c r="R3777" s="11" t="s">
        <v>8357</v>
      </c>
      <c r="S3777" s="15">
        <f t="shared" si="291"/>
        <v>42075.942627314813</v>
      </c>
      <c r="T3777" s="15">
        <f t="shared" si="292"/>
        <v>42103.166666666672</v>
      </c>
      <c r="U3777">
        <f t="shared" si="293"/>
        <v>27.224039351858664</v>
      </c>
      <c r="V3777">
        <f t="shared" si="294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 s="10">
        <f t="shared" si="290"/>
        <v>90.82</v>
      </c>
      <c r="Q3778" s="11" t="s">
        <v>8315</v>
      </c>
      <c r="R3778" s="11" t="s">
        <v>8357</v>
      </c>
      <c r="S3778" s="15">
        <f t="shared" si="291"/>
        <v>41814.367800925924</v>
      </c>
      <c r="T3778" s="15">
        <f t="shared" si="292"/>
        <v>41852.041666666664</v>
      </c>
      <c r="U3778">
        <f t="shared" si="293"/>
        <v>37.673865740740439</v>
      </c>
      <c r="V3778">
        <f t="shared" si="294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 s="10">
        <f t="shared" ref="P3779:P3842" si="295">IFERROR(ROUND(E3779/L3779,2),0)</f>
        <v>48.54</v>
      </c>
      <c r="Q3779" s="11" t="s">
        <v>8315</v>
      </c>
      <c r="R3779" s="11" t="s">
        <v>8357</v>
      </c>
      <c r="S3779" s="15">
        <f t="shared" ref="S3779:S3842" si="296">(((J3779/60)/60)/24)+DATE(1970,1,1)</f>
        <v>41887.111354166671</v>
      </c>
      <c r="T3779" s="15">
        <f t="shared" ref="T3779:T3842" si="297">(((I3779/60)/60)/24)+DATE(1970,1,1)</f>
        <v>41909.166666666664</v>
      </c>
      <c r="U3779">
        <f t="shared" ref="U3779:U3842" si="298">T3779-S3779</f>
        <v>22.055312499993306</v>
      </c>
      <c r="V3779">
        <f t="shared" ref="V3779:V3842" si="299">YEAR((((J3779/60)/60)/24)+DATE(1970,1,1))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 s="10">
        <f t="shared" si="295"/>
        <v>70.03</v>
      </c>
      <c r="Q3780" s="11" t="s">
        <v>8315</v>
      </c>
      <c r="R3780" s="11" t="s">
        <v>8357</v>
      </c>
      <c r="S3780" s="15">
        <f t="shared" si="296"/>
        <v>41989.819212962961</v>
      </c>
      <c r="T3780" s="15">
        <f t="shared" si="297"/>
        <v>42049.819212962961</v>
      </c>
      <c r="U3780">
        <f t="shared" si="298"/>
        <v>60</v>
      </c>
      <c r="V3780">
        <f t="shared" si="29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 s="10">
        <f t="shared" si="295"/>
        <v>135.63</v>
      </c>
      <c r="Q3781" s="11" t="s">
        <v>8315</v>
      </c>
      <c r="R3781" s="11" t="s">
        <v>8357</v>
      </c>
      <c r="S3781" s="15">
        <f t="shared" si="296"/>
        <v>42425.735416666663</v>
      </c>
      <c r="T3781" s="15">
        <f t="shared" si="297"/>
        <v>42455.693750000006</v>
      </c>
      <c r="U3781">
        <f t="shared" si="298"/>
        <v>29.958333333343035</v>
      </c>
      <c r="V3781">
        <f t="shared" si="29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 s="10">
        <f t="shared" si="295"/>
        <v>100</v>
      </c>
      <c r="Q3782" s="11" t="s">
        <v>8315</v>
      </c>
      <c r="R3782" s="11" t="s">
        <v>8357</v>
      </c>
      <c r="S3782" s="15">
        <f t="shared" si="296"/>
        <v>42166.219733796301</v>
      </c>
      <c r="T3782" s="15">
        <f t="shared" si="297"/>
        <v>42198.837499999994</v>
      </c>
      <c r="U3782">
        <f t="shared" si="298"/>
        <v>32.617766203693463</v>
      </c>
      <c r="V3782">
        <f t="shared" si="29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 s="10">
        <f t="shared" si="295"/>
        <v>94.9</v>
      </c>
      <c r="Q3783" s="11" t="s">
        <v>8315</v>
      </c>
      <c r="R3783" s="11" t="s">
        <v>8357</v>
      </c>
      <c r="S3783" s="15">
        <f t="shared" si="296"/>
        <v>41865.882928240739</v>
      </c>
      <c r="T3783" s="15">
        <f t="shared" si="297"/>
        <v>41890.882928240739</v>
      </c>
      <c r="U3783">
        <f t="shared" si="298"/>
        <v>25</v>
      </c>
      <c r="V3783">
        <f t="shared" si="29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 s="10">
        <f t="shared" si="295"/>
        <v>75.37</v>
      </c>
      <c r="Q3784" s="11" t="s">
        <v>8315</v>
      </c>
      <c r="R3784" s="11" t="s">
        <v>8357</v>
      </c>
      <c r="S3784" s="15">
        <f t="shared" si="296"/>
        <v>42546.862233796302</v>
      </c>
      <c r="T3784" s="15">
        <f t="shared" si="297"/>
        <v>42575.958333333328</v>
      </c>
      <c r="U3784">
        <f t="shared" si="298"/>
        <v>29.096099537026021</v>
      </c>
      <c r="V3784">
        <f t="shared" si="29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 s="10">
        <f t="shared" si="295"/>
        <v>64.459999999999994</v>
      </c>
      <c r="Q3785" s="11" t="s">
        <v>8315</v>
      </c>
      <c r="R3785" s="11" t="s">
        <v>8357</v>
      </c>
      <c r="S3785" s="15">
        <f t="shared" si="296"/>
        <v>42420.140277777777</v>
      </c>
      <c r="T3785" s="15">
        <f t="shared" si="297"/>
        <v>42444.666666666672</v>
      </c>
      <c r="U3785">
        <f t="shared" si="298"/>
        <v>24.526388888894871</v>
      </c>
      <c r="V3785">
        <f t="shared" si="29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 s="10">
        <f t="shared" si="295"/>
        <v>115</v>
      </c>
      <c r="Q3786" s="11" t="s">
        <v>8315</v>
      </c>
      <c r="R3786" s="11" t="s">
        <v>8357</v>
      </c>
      <c r="S3786" s="15">
        <f t="shared" si="296"/>
        <v>42531.980694444443</v>
      </c>
      <c r="T3786" s="15">
        <f t="shared" si="297"/>
        <v>42561.980694444443</v>
      </c>
      <c r="U3786">
        <f t="shared" si="298"/>
        <v>30</v>
      </c>
      <c r="V3786">
        <f t="shared" si="29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 s="10">
        <f t="shared" si="295"/>
        <v>100.5</v>
      </c>
      <c r="Q3787" s="11" t="s">
        <v>8315</v>
      </c>
      <c r="R3787" s="11" t="s">
        <v>8357</v>
      </c>
      <c r="S3787" s="15">
        <f t="shared" si="296"/>
        <v>42548.63853009259</v>
      </c>
      <c r="T3787" s="15">
        <f t="shared" si="297"/>
        <v>42584.418749999997</v>
      </c>
      <c r="U3787">
        <f t="shared" si="298"/>
        <v>35.780219907406718</v>
      </c>
      <c r="V3787">
        <f t="shared" si="29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 s="10">
        <f t="shared" si="295"/>
        <v>93.77</v>
      </c>
      <c r="Q3788" s="11" t="s">
        <v>8315</v>
      </c>
      <c r="R3788" s="11" t="s">
        <v>8357</v>
      </c>
      <c r="S3788" s="15">
        <f t="shared" si="296"/>
        <v>42487.037905092591</v>
      </c>
      <c r="T3788" s="15">
        <f t="shared" si="297"/>
        <v>42517.037905092591</v>
      </c>
      <c r="U3788">
        <f t="shared" si="298"/>
        <v>30</v>
      </c>
      <c r="V3788">
        <f t="shared" si="29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 s="10">
        <f t="shared" si="295"/>
        <v>35.1</v>
      </c>
      <c r="Q3789" s="11" t="s">
        <v>8315</v>
      </c>
      <c r="R3789" s="11" t="s">
        <v>8357</v>
      </c>
      <c r="S3789" s="15">
        <f t="shared" si="296"/>
        <v>42167.534791666665</v>
      </c>
      <c r="T3789" s="15">
        <f t="shared" si="297"/>
        <v>42196.165972222225</v>
      </c>
      <c r="U3789">
        <f t="shared" si="298"/>
        <v>28.631180555559695</v>
      </c>
      <c r="V3789">
        <f t="shared" si="29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 s="10">
        <f t="shared" si="295"/>
        <v>500</v>
      </c>
      <c r="Q3790" s="11" t="s">
        <v>8315</v>
      </c>
      <c r="R3790" s="11" t="s">
        <v>8357</v>
      </c>
      <c r="S3790" s="15">
        <f t="shared" si="296"/>
        <v>42333.695821759262</v>
      </c>
      <c r="T3790" s="15">
        <f t="shared" si="297"/>
        <v>42361.679166666669</v>
      </c>
      <c r="U3790">
        <f t="shared" si="298"/>
        <v>27.983344907406718</v>
      </c>
      <c r="V3790">
        <f t="shared" si="29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 s="10">
        <f t="shared" si="295"/>
        <v>29</v>
      </c>
      <c r="Q3791" s="11" t="s">
        <v>8315</v>
      </c>
      <c r="R3791" s="11" t="s">
        <v>8357</v>
      </c>
      <c r="S3791" s="15">
        <f t="shared" si="296"/>
        <v>42138.798819444448</v>
      </c>
      <c r="T3791" s="15">
        <f t="shared" si="297"/>
        <v>42170.798819444448</v>
      </c>
      <c r="U3791">
        <f t="shared" si="298"/>
        <v>32</v>
      </c>
      <c r="V3791">
        <f t="shared" si="29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 s="10">
        <f t="shared" si="295"/>
        <v>0</v>
      </c>
      <c r="Q3792" s="11" t="s">
        <v>8315</v>
      </c>
      <c r="R3792" s="11" t="s">
        <v>8357</v>
      </c>
      <c r="S3792" s="15">
        <f t="shared" si="296"/>
        <v>42666.666932870372</v>
      </c>
      <c r="T3792" s="15">
        <f t="shared" si="297"/>
        <v>42696.708599537036</v>
      </c>
      <c r="U3792">
        <f t="shared" si="298"/>
        <v>30.041666666664241</v>
      </c>
      <c r="V3792">
        <f t="shared" si="29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 s="10">
        <f t="shared" si="295"/>
        <v>0</v>
      </c>
      <c r="Q3793" s="11" t="s">
        <v>8315</v>
      </c>
      <c r="R3793" s="11" t="s">
        <v>8357</v>
      </c>
      <c r="S3793" s="15">
        <f t="shared" si="296"/>
        <v>41766.692037037035</v>
      </c>
      <c r="T3793" s="15">
        <f t="shared" si="297"/>
        <v>41826.692037037035</v>
      </c>
      <c r="U3793">
        <f t="shared" si="298"/>
        <v>60</v>
      </c>
      <c r="V3793">
        <f t="shared" si="29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 s="10">
        <f t="shared" si="295"/>
        <v>17.5</v>
      </c>
      <c r="Q3794" s="11" t="s">
        <v>8315</v>
      </c>
      <c r="R3794" s="11" t="s">
        <v>8357</v>
      </c>
      <c r="S3794" s="15">
        <f t="shared" si="296"/>
        <v>42170.447013888886</v>
      </c>
      <c r="T3794" s="15">
        <f t="shared" si="297"/>
        <v>42200.447013888886</v>
      </c>
      <c r="U3794">
        <f t="shared" si="298"/>
        <v>30</v>
      </c>
      <c r="V3794">
        <f t="shared" si="29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 s="10">
        <f t="shared" si="295"/>
        <v>174</v>
      </c>
      <c r="Q3795" s="11" t="s">
        <v>8315</v>
      </c>
      <c r="R3795" s="11" t="s">
        <v>8357</v>
      </c>
      <c r="S3795" s="15">
        <f t="shared" si="296"/>
        <v>41968.938993055555</v>
      </c>
      <c r="T3795" s="15">
        <f t="shared" si="297"/>
        <v>41989.938993055555</v>
      </c>
      <c r="U3795">
        <f t="shared" si="298"/>
        <v>21</v>
      </c>
      <c r="V3795">
        <f t="shared" si="29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 s="10">
        <f t="shared" si="295"/>
        <v>50</v>
      </c>
      <c r="Q3796" s="11" t="s">
        <v>8315</v>
      </c>
      <c r="R3796" s="11" t="s">
        <v>8357</v>
      </c>
      <c r="S3796" s="15">
        <f t="shared" si="296"/>
        <v>42132.58048611111</v>
      </c>
      <c r="T3796" s="15">
        <f t="shared" si="297"/>
        <v>42162.58048611111</v>
      </c>
      <c r="U3796">
        <f t="shared" si="298"/>
        <v>30</v>
      </c>
      <c r="V3796">
        <f t="shared" si="29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 s="10">
        <f t="shared" si="295"/>
        <v>5</v>
      </c>
      <c r="Q3797" s="11" t="s">
        <v>8315</v>
      </c>
      <c r="R3797" s="11" t="s">
        <v>8357</v>
      </c>
      <c r="S3797" s="15">
        <f t="shared" si="296"/>
        <v>42201.436226851853</v>
      </c>
      <c r="T3797" s="15">
        <f t="shared" si="297"/>
        <v>42244.9375</v>
      </c>
      <c r="U3797">
        <f t="shared" si="298"/>
        <v>43.501273148147448</v>
      </c>
      <c r="V3797">
        <f t="shared" si="29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 s="10">
        <f t="shared" si="295"/>
        <v>1</v>
      </c>
      <c r="Q3798" s="11" t="s">
        <v>8315</v>
      </c>
      <c r="R3798" s="11" t="s">
        <v>8357</v>
      </c>
      <c r="S3798" s="15">
        <f t="shared" si="296"/>
        <v>42689.029583333337</v>
      </c>
      <c r="T3798" s="15">
        <f t="shared" si="297"/>
        <v>42749.029583333337</v>
      </c>
      <c r="U3798">
        <f t="shared" si="298"/>
        <v>60</v>
      </c>
      <c r="V3798">
        <f t="shared" si="29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 s="10">
        <f t="shared" si="295"/>
        <v>145.41</v>
      </c>
      <c r="Q3799" s="11" t="s">
        <v>8315</v>
      </c>
      <c r="R3799" s="11" t="s">
        <v>8357</v>
      </c>
      <c r="S3799" s="15">
        <f t="shared" si="296"/>
        <v>42084.881539351853</v>
      </c>
      <c r="T3799" s="15">
        <f t="shared" si="297"/>
        <v>42114.881539351853</v>
      </c>
      <c r="U3799">
        <f t="shared" si="298"/>
        <v>30</v>
      </c>
      <c r="V3799">
        <f t="shared" si="29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 s="10">
        <f t="shared" si="295"/>
        <v>205</v>
      </c>
      <c r="Q3800" s="11" t="s">
        <v>8315</v>
      </c>
      <c r="R3800" s="11" t="s">
        <v>8357</v>
      </c>
      <c r="S3800" s="15">
        <f t="shared" si="296"/>
        <v>41831.722777777781</v>
      </c>
      <c r="T3800" s="15">
        <f t="shared" si="297"/>
        <v>41861.722777777781</v>
      </c>
      <c r="U3800">
        <f t="shared" si="298"/>
        <v>30</v>
      </c>
      <c r="V3800">
        <f t="shared" si="29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 s="10">
        <f t="shared" si="295"/>
        <v>100.5</v>
      </c>
      <c r="Q3801" s="11" t="s">
        <v>8315</v>
      </c>
      <c r="R3801" s="11" t="s">
        <v>8357</v>
      </c>
      <c r="S3801" s="15">
        <f t="shared" si="296"/>
        <v>42410.93105324074</v>
      </c>
      <c r="T3801" s="15">
        <f t="shared" si="297"/>
        <v>42440.93105324074</v>
      </c>
      <c r="U3801">
        <f t="shared" si="298"/>
        <v>30</v>
      </c>
      <c r="V3801">
        <f t="shared" si="29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 s="10">
        <f t="shared" si="295"/>
        <v>55.06</v>
      </c>
      <c r="Q3802" s="11" t="s">
        <v>8315</v>
      </c>
      <c r="R3802" s="11" t="s">
        <v>8357</v>
      </c>
      <c r="S3802" s="15">
        <f t="shared" si="296"/>
        <v>41982.737071759257</v>
      </c>
      <c r="T3802" s="15">
        <f t="shared" si="297"/>
        <v>42015.207638888889</v>
      </c>
      <c r="U3802">
        <f t="shared" si="298"/>
        <v>32.4705671296324</v>
      </c>
      <c r="V3802">
        <f t="shared" si="29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 s="10">
        <f t="shared" si="295"/>
        <v>47.33</v>
      </c>
      <c r="Q3803" s="11" t="s">
        <v>8315</v>
      </c>
      <c r="R3803" s="11" t="s">
        <v>8357</v>
      </c>
      <c r="S3803" s="15">
        <f t="shared" si="296"/>
        <v>41975.676111111112</v>
      </c>
      <c r="T3803" s="15">
        <f t="shared" si="297"/>
        <v>42006.676111111112</v>
      </c>
      <c r="U3803">
        <f t="shared" si="298"/>
        <v>31</v>
      </c>
      <c r="V3803">
        <f t="shared" si="29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 s="10">
        <f t="shared" si="295"/>
        <v>0</v>
      </c>
      <c r="Q3804" s="11" t="s">
        <v>8315</v>
      </c>
      <c r="R3804" s="11" t="s">
        <v>8357</v>
      </c>
      <c r="S3804" s="15">
        <f t="shared" si="296"/>
        <v>42269.126226851848</v>
      </c>
      <c r="T3804" s="15">
        <f t="shared" si="297"/>
        <v>42299.126226851848</v>
      </c>
      <c r="U3804">
        <f t="shared" si="298"/>
        <v>30</v>
      </c>
      <c r="V3804">
        <f t="shared" si="29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 s="10">
        <f t="shared" si="295"/>
        <v>58.95</v>
      </c>
      <c r="Q3805" s="11" t="s">
        <v>8315</v>
      </c>
      <c r="R3805" s="11" t="s">
        <v>8357</v>
      </c>
      <c r="S3805" s="15">
        <f t="shared" si="296"/>
        <v>42403.971851851849</v>
      </c>
      <c r="T3805" s="15">
        <f t="shared" si="297"/>
        <v>42433.971851851849</v>
      </c>
      <c r="U3805">
        <f t="shared" si="298"/>
        <v>30</v>
      </c>
      <c r="V3805">
        <f t="shared" si="29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 s="10">
        <f t="shared" si="295"/>
        <v>0</v>
      </c>
      <c r="Q3806" s="11" t="s">
        <v>8315</v>
      </c>
      <c r="R3806" s="11" t="s">
        <v>8357</v>
      </c>
      <c r="S3806" s="15">
        <f t="shared" si="296"/>
        <v>42527.00953703704</v>
      </c>
      <c r="T3806" s="15">
        <f t="shared" si="297"/>
        <v>42582.291666666672</v>
      </c>
      <c r="U3806">
        <f t="shared" si="298"/>
        <v>55.282129629631527</v>
      </c>
      <c r="V3806">
        <f t="shared" si="29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 s="10">
        <f t="shared" si="295"/>
        <v>1.5</v>
      </c>
      <c r="Q3807" s="11" t="s">
        <v>8315</v>
      </c>
      <c r="R3807" s="11" t="s">
        <v>8357</v>
      </c>
      <c r="S3807" s="15">
        <f t="shared" si="296"/>
        <v>41849.887037037035</v>
      </c>
      <c r="T3807" s="15">
        <f t="shared" si="297"/>
        <v>41909.887037037035</v>
      </c>
      <c r="U3807">
        <f t="shared" si="298"/>
        <v>60</v>
      </c>
      <c r="V3807">
        <f t="shared" si="29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 s="10">
        <f t="shared" si="295"/>
        <v>5</v>
      </c>
      <c r="Q3808" s="11" t="s">
        <v>8315</v>
      </c>
      <c r="R3808" s="11" t="s">
        <v>8357</v>
      </c>
      <c r="S3808" s="15">
        <f t="shared" si="296"/>
        <v>41799.259039351848</v>
      </c>
      <c r="T3808" s="15">
        <f t="shared" si="297"/>
        <v>41819.259039351848</v>
      </c>
      <c r="U3808">
        <f t="shared" si="298"/>
        <v>20</v>
      </c>
      <c r="V3808">
        <f t="shared" si="29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 s="10">
        <f t="shared" si="295"/>
        <v>50.56</v>
      </c>
      <c r="Q3809" s="11" t="s">
        <v>8315</v>
      </c>
      <c r="R3809" s="11" t="s">
        <v>8357</v>
      </c>
      <c r="S3809" s="15">
        <f t="shared" si="296"/>
        <v>42090.909016203703</v>
      </c>
      <c r="T3809" s="15">
        <f t="shared" si="297"/>
        <v>42097.909016203703</v>
      </c>
      <c r="U3809">
        <f t="shared" si="298"/>
        <v>7</v>
      </c>
      <c r="V3809">
        <f t="shared" si="29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 s="10">
        <f t="shared" si="295"/>
        <v>41.67</v>
      </c>
      <c r="Q3810" s="11" t="s">
        <v>8315</v>
      </c>
      <c r="R3810" s="11" t="s">
        <v>8316</v>
      </c>
      <c r="S3810" s="15">
        <f t="shared" si="296"/>
        <v>42059.453923611116</v>
      </c>
      <c r="T3810" s="15">
        <f t="shared" si="297"/>
        <v>42119.412256944444</v>
      </c>
      <c r="U3810">
        <f t="shared" si="298"/>
        <v>59.958333333328483</v>
      </c>
      <c r="V3810">
        <f t="shared" si="29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 s="10">
        <f t="shared" si="295"/>
        <v>53.29</v>
      </c>
      <c r="Q3811" s="11" t="s">
        <v>8315</v>
      </c>
      <c r="R3811" s="11" t="s">
        <v>8316</v>
      </c>
      <c r="S3811" s="15">
        <f t="shared" si="296"/>
        <v>41800.526701388888</v>
      </c>
      <c r="T3811" s="15">
        <f t="shared" si="297"/>
        <v>41850.958333333336</v>
      </c>
      <c r="U3811">
        <f t="shared" si="298"/>
        <v>50.431631944447872</v>
      </c>
      <c r="V3811">
        <f t="shared" si="29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 s="10">
        <f t="shared" si="295"/>
        <v>70.23</v>
      </c>
      <c r="Q3812" s="11" t="s">
        <v>8315</v>
      </c>
      <c r="R3812" s="11" t="s">
        <v>8316</v>
      </c>
      <c r="S3812" s="15">
        <f t="shared" si="296"/>
        <v>42054.849050925928</v>
      </c>
      <c r="T3812" s="15">
        <f t="shared" si="297"/>
        <v>42084.807384259257</v>
      </c>
      <c r="U3812">
        <f t="shared" si="298"/>
        <v>29.958333333328483</v>
      </c>
      <c r="V3812">
        <f t="shared" si="29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 s="10">
        <f t="shared" si="295"/>
        <v>43.42</v>
      </c>
      <c r="Q3813" s="11" t="s">
        <v>8315</v>
      </c>
      <c r="R3813" s="11" t="s">
        <v>8316</v>
      </c>
      <c r="S3813" s="15">
        <f t="shared" si="296"/>
        <v>42487.62700231481</v>
      </c>
      <c r="T3813" s="15">
        <f t="shared" si="297"/>
        <v>42521.458333333328</v>
      </c>
      <c r="U3813">
        <f t="shared" si="298"/>
        <v>33.83133101851854</v>
      </c>
      <c r="V3813">
        <f t="shared" si="29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 s="10">
        <f t="shared" si="295"/>
        <v>199.18</v>
      </c>
      <c r="Q3814" s="11" t="s">
        <v>8315</v>
      </c>
      <c r="R3814" s="11" t="s">
        <v>8316</v>
      </c>
      <c r="S3814" s="15">
        <f t="shared" si="296"/>
        <v>42109.751250000001</v>
      </c>
      <c r="T3814" s="15">
        <f t="shared" si="297"/>
        <v>42156.165972222225</v>
      </c>
      <c r="U3814">
        <f t="shared" si="298"/>
        <v>46.414722222223645</v>
      </c>
      <c r="V3814">
        <f t="shared" si="29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 s="10">
        <f t="shared" si="295"/>
        <v>78.52</v>
      </c>
      <c r="Q3815" s="11" t="s">
        <v>8315</v>
      </c>
      <c r="R3815" s="11" t="s">
        <v>8316</v>
      </c>
      <c r="S3815" s="15">
        <f t="shared" si="296"/>
        <v>42497.275706018518</v>
      </c>
      <c r="T3815" s="15">
        <f t="shared" si="297"/>
        <v>42535.904861111107</v>
      </c>
      <c r="U3815">
        <f t="shared" si="298"/>
        <v>38.629155092588917</v>
      </c>
      <c r="V3815">
        <f t="shared" si="29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 s="10">
        <f t="shared" si="295"/>
        <v>61.82</v>
      </c>
      <c r="Q3816" s="11" t="s">
        <v>8315</v>
      </c>
      <c r="R3816" s="11" t="s">
        <v>8316</v>
      </c>
      <c r="S3816" s="15">
        <f t="shared" si="296"/>
        <v>42058.904074074075</v>
      </c>
      <c r="T3816" s="15">
        <f t="shared" si="297"/>
        <v>42095.165972222225</v>
      </c>
      <c r="U3816">
        <f t="shared" si="298"/>
        <v>36.261898148150067</v>
      </c>
      <c r="V3816">
        <f t="shared" si="29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 s="10">
        <f t="shared" si="295"/>
        <v>50</v>
      </c>
      <c r="Q3817" s="11" t="s">
        <v>8315</v>
      </c>
      <c r="R3817" s="11" t="s">
        <v>8316</v>
      </c>
      <c r="S3817" s="15">
        <f t="shared" si="296"/>
        <v>42207.259918981479</v>
      </c>
      <c r="T3817" s="15">
        <f t="shared" si="297"/>
        <v>42236.958333333328</v>
      </c>
      <c r="U3817">
        <f t="shared" si="298"/>
        <v>29.698414351849351</v>
      </c>
      <c r="V3817">
        <f t="shared" si="29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 s="10">
        <f t="shared" si="295"/>
        <v>48.34</v>
      </c>
      <c r="Q3818" s="11" t="s">
        <v>8315</v>
      </c>
      <c r="R3818" s="11" t="s">
        <v>8316</v>
      </c>
      <c r="S3818" s="15">
        <f t="shared" si="296"/>
        <v>41807.690081018518</v>
      </c>
      <c r="T3818" s="15">
        <f t="shared" si="297"/>
        <v>41837.690081018518</v>
      </c>
      <c r="U3818">
        <f t="shared" si="298"/>
        <v>30</v>
      </c>
      <c r="V3818">
        <f t="shared" si="29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 s="10">
        <f t="shared" si="295"/>
        <v>107.25</v>
      </c>
      <c r="Q3819" s="11" t="s">
        <v>8315</v>
      </c>
      <c r="R3819" s="11" t="s">
        <v>8316</v>
      </c>
      <c r="S3819" s="15">
        <f t="shared" si="296"/>
        <v>42284.69694444444</v>
      </c>
      <c r="T3819" s="15">
        <f t="shared" si="297"/>
        <v>42301.165972222225</v>
      </c>
      <c r="U3819">
        <f t="shared" si="298"/>
        <v>16.469027777784504</v>
      </c>
      <c r="V3819">
        <f t="shared" si="29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 s="10">
        <f t="shared" si="295"/>
        <v>57</v>
      </c>
      <c r="Q3820" s="11" t="s">
        <v>8315</v>
      </c>
      <c r="R3820" s="11" t="s">
        <v>8316</v>
      </c>
      <c r="S3820" s="15">
        <f t="shared" si="296"/>
        <v>42045.84238425926</v>
      </c>
      <c r="T3820" s="15">
        <f t="shared" si="297"/>
        <v>42075.800717592589</v>
      </c>
      <c r="U3820">
        <f t="shared" si="298"/>
        <v>29.958333333328483</v>
      </c>
      <c r="V3820">
        <f t="shared" si="29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 s="10">
        <f t="shared" si="295"/>
        <v>40.92</v>
      </c>
      <c r="Q3821" s="11" t="s">
        <v>8315</v>
      </c>
      <c r="R3821" s="11" t="s">
        <v>8316</v>
      </c>
      <c r="S3821" s="15">
        <f t="shared" si="296"/>
        <v>42184.209537037037</v>
      </c>
      <c r="T3821" s="15">
        <f t="shared" si="297"/>
        <v>42202.876388888893</v>
      </c>
      <c r="U3821">
        <f t="shared" si="298"/>
        <v>18.666851851856336</v>
      </c>
      <c r="V3821">
        <f t="shared" si="29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 s="10">
        <f t="shared" si="295"/>
        <v>21.5</v>
      </c>
      <c r="Q3822" s="11" t="s">
        <v>8315</v>
      </c>
      <c r="R3822" s="11" t="s">
        <v>8316</v>
      </c>
      <c r="S3822" s="15">
        <f t="shared" si="296"/>
        <v>42160.651817129634</v>
      </c>
      <c r="T3822" s="15">
        <f t="shared" si="297"/>
        <v>42190.651817129634</v>
      </c>
      <c r="U3822">
        <f t="shared" si="298"/>
        <v>30</v>
      </c>
      <c r="V3822">
        <f t="shared" si="29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 s="10">
        <f t="shared" si="295"/>
        <v>79.540000000000006</v>
      </c>
      <c r="Q3823" s="11" t="s">
        <v>8315</v>
      </c>
      <c r="R3823" s="11" t="s">
        <v>8316</v>
      </c>
      <c r="S3823" s="15">
        <f t="shared" si="296"/>
        <v>42341.180636574078</v>
      </c>
      <c r="T3823" s="15">
        <f t="shared" si="297"/>
        <v>42373.180636574078</v>
      </c>
      <c r="U3823">
        <f t="shared" si="298"/>
        <v>32</v>
      </c>
      <c r="V3823">
        <f t="shared" si="29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 s="10">
        <f t="shared" si="295"/>
        <v>72.38</v>
      </c>
      <c r="Q3824" s="11" t="s">
        <v>8315</v>
      </c>
      <c r="R3824" s="11" t="s">
        <v>8316</v>
      </c>
      <c r="S3824" s="15">
        <f t="shared" si="296"/>
        <v>42329.838159722218</v>
      </c>
      <c r="T3824" s="15">
        <f t="shared" si="297"/>
        <v>42388.957638888889</v>
      </c>
      <c r="U3824">
        <f t="shared" si="298"/>
        <v>59.119479166671226</v>
      </c>
      <c r="V3824">
        <f t="shared" si="29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 s="10">
        <f t="shared" si="295"/>
        <v>64.63</v>
      </c>
      <c r="Q3825" s="11" t="s">
        <v>8315</v>
      </c>
      <c r="R3825" s="11" t="s">
        <v>8316</v>
      </c>
      <c r="S3825" s="15">
        <f t="shared" si="296"/>
        <v>42170.910231481481</v>
      </c>
      <c r="T3825" s="15">
        <f t="shared" si="297"/>
        <v>42205.165972222225</v>
      </c>
      <c r="U3825">
        <f t="shared" si="298"/>
        <v>34.255740740743931</v>
      </c>
      <c r="V3825">
        <f t="shared" si="29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 s="10">
        <f t="shared" si="295"/>
        <v>38.57</v>
      </c>
      <c r="Q3826" s="11" t="s">
        <v>8315</v>
      </c>
      <c r="R3826" s="11" t="s">
        <v>8316</v>
      </c>
      <c r="S3826" s="15">
        <f t="shared" si="296"/>
        <v>42571.626192129625</v>
      </c>
      <c r="T3826" s="15">
        <f t="shared" si="297"/>
        <v>42583.570138888885</v>
      </c>
      <c r="U3826">
        <f t="shared" si="298"/>
        <v>11.943946759260143</v>
      </c>
      <c r="V3826">
        <f t="shared" si="29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 s="10">
        <f t="shared" si="295"/>
        <v>107.57</v>
      </c>
      <c r="Q3827" s="11" t="s">
        <v>8315</v>
      </c>
      <c r="R3827" s="11" t="s">
        <v>8316</v>
      </c>
      <c r="S3827" s="15">
        <f t="shared" si="296"/>
        <v>42151.069606481484</v>
      </c>
      <c r="T3827" s="15">
        <f t="shared" si="297"/>
        <v>42172.069606481484</v>
      </c>
      <c r="U3827">
        <f t="shared" si="298"/>
        <v>21</v>
      </c>
      <c r="V3827">
        <f t="shared" si="29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 s="10">
        <f t="shared" si="295"/>
        <v>27.5</v>
      </c>
      <c r="Q3828" s="11" t="s">
        <v>8315</v>
      </c>
      <c r="R3828" s="11" t="s">
        <v>8316</v>
      </c>
      <c r="S3828" s="15">
        <f t="shared" si="296"/>
        <v>42101.423541666663</v>
      </c>
      <c r="T3828" s="15">
        <f t="shared" si="297"/>
        <v>42131.423541666663</v>
      </c>
      <c r="U3828">
        <f t="shared" si="298"/>
        <v>30</v>
      </c>
      <c r="V3828">
        <f t="shared" si="29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 s="10">
        <f t="shared" si="295"/>
        <v>70.459999999999994</v>
      </c>
      <c r="Q3829" s="11" t="s">
        <v>8315</v>
      </c>
      <c r="R3829" s="11" t="s">
        <v>8316</v>
      </c>
      <c r="S3829" s="15">
        <f t="shared" si="296"/>
        <v>42034.928252314814</v>
      </c>
      <c r="T3829" s="15">
        <f t="shared" si="297"/>
        <v>42090</v>
      </c>
      <c r="U3829">
        <f t="shared" si="298"/>
        <v>55.071747685185983</v>
      </c>
      <c r="V3829">
        <f t="shared" si="29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 s="10">
        <f t="shared" si="295"/>
        <v>178.57</v>
      </c>
      <c r="Q3830" s="11" t="s">
        <v>8315</v>
      </c>
      <c r="R3830" s="11" t="s">
        <v>8316</v>
      </c>
      <c r="S3830" s="15">
        <f t="shared" si="296"/>
        <v>41944.527627314819</v>
      </c>
      <c r="T3830" s="15">
        <f t="shared" si="297"/>
        <v>42004.569293981483</v>
      </c>
      <c r="U3830">
        <f t="shared" si="298"/>
        <v>60.041666666664241</v>
      </c>
      <c r="V3830">
        <f t="shared" si="29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 s="10">
        <f t="shared" si="295"/>
        <v>62.63</v>
      </c>
      <c r="Q3831" s="11" t="s">
        <v>8315</v>
      </c>
      <c r="R3831" s="11" t="s">
        <v>8316</v>
      </c>
      <c r="S3831" s="15">
        <f t="shared" si="296"/>
        <v>42593.865405092598</v>
      </c>
      <c r="T3831" s="15">
        <f t="shared" si="297"/>
        <v>42613.865405092598</v>
      </c>
      <c r="U3831">
        <f t="shared" si="298"/>
        <v>20</v>
      </c>
      <c r="V3831">
        <f t="shared" si="29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 s="10">
        <f t="shared" si="295"/>
        <v>75</v>
      </c>
      <c r="Q3832" s="11" t="s">
        <v>8315</v>
      </c>
      <c r="R3832" s="11" t="s">
        <v>8316</v>
      </c>
      <c r="S3832" s="15">
        <f t="shared" si="296"/>
        <v>42503.740868055553</v>
      </c>
      <c r="T3832" s="15">
        <f t="shared" si="297"/>
        <v>42517.740868055553</v>
      </c>
      <c r="U3832">
        <f t="shared" si="298"/>
        <v>14</v>
      </c>
      <c r="V3832">
        <f t="shared" si="29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 s="10">
        <f t="shared" si="295"/>
        <v>58.9</v>
      </c>
      <c r="Q3833" s="11" t="s">
        <v>8315</v>
      </c>
      <c r="R3833" s="11" t="s">
        <v>8316</v>
      </c>
      <c r="S3833" s="15">
        <f t="shared" si="296"/>
        <v>41927.848900462966</v>
      </c>
      <c r="T3833" s="15">
        <f t="shared" si="297"/>
        <v>41948.890567129631</v>
      </c>
      <c r="U3833">
        <f t="shared" si="298"/>
        <v>21.041666666664241</v>
      </c>
      <c r="V3833">
        <f t="shared" si="29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 s="10">
        <f t="shared" si="295"/>
        <v>139.56</v>
      </c>
      <c r="Q3834" s="11" t="s">
        <v>8315</v>
      </c>
      <c r="R3834" s="11" t="s">
        <v>8316</v>
      </c>
      <c r="S3834" s="15">
        <f t="shared" si="296"/>
        <v>42375.114988425921</v>
      </c>
      <c r="T3834" s="15">
        <f t="shared" si="297"/>
        <v>42420.114988425921</v>
      </c>
      <c r="U3834">
        <f t="shared" si="298"/>
        <v>45</v>
      </c>
      <c r="V3834">
        <f t="shared" si="29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 s="10">
        <f t="shared" si="295"/>
        <v>70</v>
      </c>
      <c r="Q3835" s="11" t="s">
        <v>8315</v>
      </c>
      <c r="R3835" s="11" t="s">
        <v>8316</v>
      </c>
      <c r="S3835" s="15">
        <f t="shared" si="296"/>
        <v>41963.872361111105</v>
      </c>
      <c r="T3835" s="15">
        <f t="shared" si="297"/>
        <v>41974.797916666663</v>
      </c>
      <c r="U3835">
        <f t="shared" si="298"/>
        <v>10.925555555557366</v>
      </c>
      <c r="V3835">
        <f t="shared" si="29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 s="10">
        <f t="shared" si="295"/>
        <v>57.39</v>
      </c>
      <c r="Q3836" s="11" t="s">
        <v>8315</v>
      </c>
      <c r="R3836" s="11" t="s">
        <v>8316</v>
      </c>
      <c r="S3836" s="15">
        <f t="shared" si="296"/>
        <v>42143.445219907408</v>
      </c>
      <c r="T3836" s="15">
        <f t="shared" si="297"/>
        <v>42173.445219907408</v>
      </c>
      <c r="U3836">
        <f t="shared" si="298"/>
        <v>30</v>
      </c>
      <c r="V3836">
        <f t="shared" si="29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 s="10">
        <f t="shared" si="295"/>
        <v>40</v>
      </c>
      <c r="Q3837" s="11" t="s">
        <v>8315</v>
      </c>
      <c r="R3837" s="11" t="s">
        <v>8316</v>
      </c>
      <c r="S3837" s="15">
        <f t="shared" si="296"/>
        <v>42460.94222222222</v>
      </c>
      <c r="T3837" s="15">
        <f t="shared" si="297"/>
        <v>42481.94222222222</v>
      </c>
      <c r="U3837">
        <f t="shared" si="298"/>
        <v>21</v>
      </c>
      <c r="V3837">
        <f t="shared" si="29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 s="10">
        <f t="shared" si="295"/>
        <v>64.290000000000006</v>
      </c>
      <c r="Q3838" s="11" t="s">
        <v>8315</v>
      </c>
      <c r="R3838" s="11" t="s">
        <v>8316</v>
      </c>
      <c r="S3838" s="15">
        <f t="shared" si="296"/>
        <v>42553.926527777774</v>
      </c>
      <c r="T3838" s="15">
        <f t="shared" si="297"/>
        <v>42585.172916666663</v>
      </c>
      <c r="U3838">
        <f t="shared" si="298"/>
        <v>31.24638888888876</v>
      </c>
      <c r="V3838">
        <f t="shared" si="29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 s="10">
        <f t="shared" si="295"/>
        <v>120.12</v>
      </c>
      <c r="Q3839" s="11" t="s">
        <v>8315</v>
      </c>
      <c r="R3839" s="11" t="s">
        <v>8316</v>
      </c>
      <c r="S3839" s="15">
        <f t="shared" si="296"/>
        <v>42152.765717592592</v>
      </c>
      <c r="T3839" s="15">
        <f t="shared" si="297"/>
        <v>42188.765717592592</v>
      </c>
      <c r="U3839">
        <f t="shared" si="298"/>
        <v>36</v>
      </c>
      <c r="V3839">
        <f t="shared" si="29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 s="10">
        <f t="shared" si="295"/>
        <v>1008.24</v>
      </c>
      <c r="Q3840" s="11" t="s">
        <v>8315</v>
      </c>
      <c r="R3840" s="11" t="s">
        <v>8316</v>
      </c>
      <c r="S3840" s="15">
        <f t="shared" si="296"/>
        <v>42116.710752314815</v>
      </c>
      <c r="T3840" s="15">
        <f t="shared" si="297"/>
        <v>42146.710752314815</v>
      </c>
      <c r="U3840">
        <f t="shared" si="298"/>
        <v>30</v>
      </c>
      <c r="V3840">
        <f t="shared" si="29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 s="10">
        <f t="shared" si="295"/>
        <v>63.28</v>
      </c>
      <c r="Q3841" s="11" t="s">
        <v>8315</v>
      </c>
      <c r="R3841" s="11" t="s">
        <v>8316</v>
      </c>
      <c r="S3841" s="15">
        <f t="shared" si="296"/>
        <v>42155.142638888887</v>
      </c>
      <c r="T3841" s="15">
        <f t="shared" si="297"/>
        <v>42215.142638888887</v>
      </c>
      <c r="U3841">
        <f t="shared" si="298"/>
        <v>60</v>
      </c>
      <c r="V3841">
        <f t="shared" si="29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 s="10">
        <f t="shared" si="295"/>
        <v>21.67</v>
      </c>
      <c r="Q3842" s="11" t="s">
        <v>8315</v>
      </c>
      <c r="R3842" s="11" t="s">
        <v>8316</v>
      </c>
      <c r="S3842" s="15">
        <f t="shared" si="296"/>
        <v>42432.701724537037</v>
      </c>
      <c r="T3842" s="15">
        <f t="shared" si="297"/>
        <v>42457.660057870366</v>
      </c>
      <c r="U3842">
        <f t="shared" si="298"/>
        <v>24.958333333328483</v>
      </c>
      <c r="V3842">
        <f t="shared" si="29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 s="10">
        <f t="shared" ref="P3843:P3906" si="300">IFERROR(ROUND(E3843/L3843,2),0)</f>
        <v>25.65</v>
      </c>
      <c r="Q3843" s="11" t="s">
        <v>8315</v>
      </c>
      <c r="R3843" s="11" t="s">
        <v>8316</v>
      </c>
      <c r="S3843" s="15">
        <f t="shared" ref="S3843:S3906" si="301">(((J3843/60)/60)/24)+DATE(1970,1,1)</f>
        <v>41780.785729166666</v>
      </c>
      <c r="T3843" s="15">
        <f t="shared" ref="T3843:T3906" si="302">(((I3843/60)/60)/24)+DATE(1970,1,1)</f>
        <v>41840.785729166666</v>
      </c>
      <c r="U3843">
        <f t="shared" ref="U3843:U3906" si="303">T3843-S3843</f>
        <v>60</v>
      </c>
      <c r="V3843">
        <f t="shared" ref="V3843:V3906" si="304">YEAR((((J3843/60)/60)/24)+DATE(1970,1,1))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 s="10">
        <f t="shared" si="300"/>
        <v>47.7</v>
      </c>
      <c r="Q3844" s="11" t="s">
        <v>8315</v>
      </c>
      <c r="R3844" s="11" t="s">
        <v>8316</v>
      </c>
      <c r="S3844" s="15">
        <f t="shared" si="301"/>
        <v>41740.493657407409</v>
      </c>
      <c r="T3844" s="15">
        <f t="shared" si="302"/>
        <v>41770.493657407409</v>
      </c>
      <c r="U3844">
        <f t="shared" si="303"/>
        <v>30</v>
      </c>
      <c r="V3844">
        <f t="shared" si="304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 s="10">
        <f t="shared" si="300"/>
        <v>56.05</v>
      </c>
      <c r="Q3845" s="11" t="s">
        <v>8315</v>
      </c>
      <c r="R3845" s="11" t="s">
        <v>8316</v>
      </c>
      <c r="S3845" s="15">
        <f t="shared" si="301"/>
        <v>41766.072500000002</v>
      </c>
      <c r="T3845" s="15">
        <f t="shared" si="302"/>
        <v>41791.072500000002</v>
      </c>
      <c r="U3845">
        <f t="shared" si="303"/>
        <v>25</v>
      </c>
      <c r="V3845">
        <f t="shared" si="304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 s="10">
        <f t="shared" si="300"/>
        <v>81.319999999999993</v>
      </c>
      <c r="Q3846" s="11" t="s">
        <v>8315</v>
      </c>
      <c r="R3846" s="11" t="s">
        <v>8316</v>
      </c>
      <c r="S3846" s="15">
        <f t="shared" si="301"/>
        <v>41766.617291666669</v>
      </c>
      <c r="T3846" s="15">
        <f t="shared" si="302"/>
        <v>41793.290972222225</v>
      </c>
      <c r="U3846">
        <f t="shared" si="303"/>
        <v>26.67368055555562</v>
      </c>
      <c r="V3846">
        <f t="shared" si="304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 s="10">
        <f t="shared" si="300"/>
        <v>70.17</v>
      </c>
      <c r="Q3847" s="11" t="s">
        <v>8315</v>
      </c>
      <c r="R3847" s="11" t="s">
        <v>8316</v>
      </c>
      <c r="S3847" s="15">
        <f t="shared" si="301"/>
        <v>42248.627013888887</v>
      </c>
      <c r="T3847" s="15">
        <f t="shared" si="302"/>
        <v>42278.627013888887</v>
      </c>
      <c r="U3847">
        <f t="shared" si="303"/>
        <v>30</v>
      </c>
      <c r="V3847">
        <f t="shared" si="304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 s="10">
        <f t="shared" si="300"/>
        <v>23.63</v>
      </c>
      <c r="Q3848" s="11" t="s">
        <v>8315</v>
      </c>
      <c r="R3848" s="11" t="s">
        <v>8316</v>
      </c>
      <c r="S3848" s="15">
        <f t="shared" si="301"/>
        <v>41885.221550925926</v>
      </c>
      <c r="T3848" s="15">
        <f t="shared" si="302"/>
        <v>41916.290972222225</v>
      </c>
      <c r="U3848">
        <f t="shared" si="303"/>
        <v>31.06942129629897</v>
      </c>
      <c r="V3848">
        <f t="shared" si="304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 s="10">
        <f t="shared" si="300"/>
        <v>188.56</v>
      </c>
      <c r="Q3849" s="11" t="s">
        <v>8315</v>
      </c>
      <c r="R3849" s="11" t="s">
        <v>8316</v>
      </c>
      <c r="S3849" s="15">
        <f t="shared" si="301"/>
        <v>42159.224432870367</v>
      </c>
      <c r="T3849" s="15">
        <f t="shared" si="302"/>
        <v>42204.224432870367</v>
      </c>
      <c r="U3849">
        <f t="shared" si="303"/>
        <v>45</v>
      </c>
      <c r="V3849">
        <f t="shared" si="304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 s="10">
        <f t="shared" si="300"/>
        <v>49.51</v>
      </c>
      <c r="Q3850" s="11" t="s">
        <v>8315</v>
      </c>
      <c r="R3850" s="11" t="s">
        <v>8316</v>
      </c>
      <c r="S3850" s="15">
        <f t="shared" si="301"/>
        <v>42265.817002314812</v>
      </c>
      <c r="T3850" s="15">
        <f t="shared" si="302"/>
        <v>42295.817002314812</v>
      </c>
      <c r="U3850">
        <f t="shared" si="303"/>
        <v>30</v>
      </c>
      <c r="V3850">
        <f t="shared" si="304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 s="10">
        <f t="shared" si="300"/>
        <v>75.459999999999994</v>
      </c>
      <c r="Q3851" s="11" t="s">
        <v>8315</v>
      </c>
      <c r="R3851" s="11" t="s">
        <v>8316</v>
      </c>
      <c r="S3851" s="15">
        <f t="shared" si="301"/>
        <v>42136.767175925925</v>
      </c>
      <c r="T3851" s="15">
        <f t="shared" si="302"/>
        <v>42166.767175925925</v>
      </c>
      <c r="U3851">
        <f t="shared" si="303"/>
        <v>30</v>
      </c>
      <c r="V3851">
        <f t="shared" si="304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 s="10">
        <f t="shared" si="300"/>
        <v>9.5</v>
      </c>
      <c r="Q3852" s="11" t="s">
        <v>8315</v>
      </c>
      <c r="R3852" s="11" t="s">
        <v>8316</v>
      </c>
      <c r="S3852" s="15">
        <f t="shared" si="301"/>
        <v>41975.124340277776</v>
      </c>
      <c r="T3852" s="15">
        <f t="shared" si="302"/>
        <v>42005.124340277776</v>
      </c>
      <c r="U3852">
        <f t="shared" si="303"/>
        <v>30</v>
      </c>
      <c r="V3852">
        <f t="shared" si="304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 s="10">
        <f t="shared" si="300"/>
        <v>35.5</v>
      </c>
      <c r="Q3853" s="11" t="s">
        <v>8315</v>
      </c>
      <c r="R3853" s="11" t="s">
        <v>8316</v>
      </c>
      <c r="S3853" s="15">
        <f t="shared" si="301"/>
        <v>42172.439571759256</v>
      </c>
      <c r="T3853" s="15">
        <f t="shared" si="302"/>
        <v>42202.439571759256</v>
      </c>
      <c r="U3853">
        <f t="shared" si="303"/>
        <v>30</v>
      </c>
      <c r="V3853">
        <f t="shared" si="304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 s="10">
        <f t="shared" si="300"/>
        <v>10</v>
      </c>
      <c r="Q3854" s="11" t="s">
        <v>8315</v>
      </c>
      <c r="R3854" s="11" t="s">
        <v>8316</v>
      </c>
      <c r="S3854" s="15">
        <f t="shared" si="301"/>
        <v>42065.190694444449</v>
      </c>
      <c r="T3854" s="15">
        <f t="shared" si="302"/>
        <v>42090.149027777778</v>
      </c>
      <c r="U3854">
        <f t="shared" si="303"/>
        <v>24.958333333328483</v>
      </c>
      <c r="V3854">
        <f t="shared" si="304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 s="10">
        <f t="shared" si="300"/>
        <v>13</v>
      </c>
      <c r="Q3855" s="11" t="s">
        <v>8315</v>
      </c>
      <c r="R3855" s="11" t="s">
        <v>8316</v>
      </c>
      <c r="S3855" s="15">
        <f t="shared" si="301"/>
        <v>41848.84002314815</v>
      </c>
      <c r="T3855" s="15">
        <f t="shared" si="302"/>
        <v>41883.84002314815</v>
      </c>
      <c r="U3855">
        <f t="shared" si="303"/>
        <v>35</v>
      </c>
      <c r="V3855">
        <f t="shared" si="304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 s="10">
        <f t="shared" si="300"/>
        <v>89.4</v>
      </c>
      <c r="Q3856" s="11" t="s">
        <v>8315</v>
      </c>
      <c r="R3856" s="11" t="s">
        <v>8316</v>
      </c>
      <c r="S3856" s="15">
        <f t="shared" si="301"/>
        <v>42103.884930555556</v>
      </c>
      <c r="T3856" s="15">
        <f t="shared" si="302"/>
        <v>42133.884930555556</v>
      </c>
      <c r="U3856">
        <f t="shared" si="303"/>
        <v>30</v>
      </c>
      <c r="V3856">
        <f t="shared" si="304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 s="10">
        <f t="shared" si="300"/>
        <v>25</v>
      </c>
      <c r="Q3857" s="11" t="s">
        <v>8315</v>
      </c>
      <c r="R3857" s="11" t="s">
        <v>8316</v>
      </c>
      <c r="S3857" s="15">
        <f t="shared" si="301"/>
        <v>42059.970729166671</v>
      </c>
      <c r="T3857" s="15">
        <f t="shared" si="302"/>
        <v>42089.929062499999</v>
      </c>
      <c r="U3857">
        <f t="shared" si="303"/>
        <v>29.958333333328483</v>
      </c>
      <c r="V3857">
        <f t="shared" si="304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 s="10">
        <f t="shared" si="300"/>
        <v>1</v>
      </c>
      <c r="Q3858" s="11" t="s">
        <v>8315</v>
      </c>
      <c r="R3858" s="11" t="s">
        <v>8316</v>
      </c>
      <c r="S3858" s="15">
        <f t="shared" si="301"/>
        <v>42041.743090277778</v>
      </c>
      <c r="T3858" s="15">
        <f t="shared" si="302"/>
        <v>42071.701423611114</v>
      </c>
      <c r="U3858">
        <f t="shared" si="303"/>
        <v>29.958333333335759</v>
      </c>
      <c r="V3858">
        <f t="shared" si="304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 s="10">
        <f t="shared" si="300"/>
        <v>65</v>
      </c>
      <c r="Q3859" s="11" t="s">
        <v>8315</v>
      </c>
      <c r="R3859" s="11" t="s">
        <v>8316</v>
      </c>
      <c r="S3859" s="15">
        <f t="shared" si="301"/>
        <v>41829.73715277778</v>
      </c>
      <c r="T3859" s="15">
        <f t="shared" si="302"/>
        <v>41852.716666666667</v>
      </c>
      <c r="U3859">
        <f t="shared" si="303"/>
        <v>22.979513888887595</v>
      </c>
      <c r="V3859">
        <f t="shared" si="304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 s="10">
        <f t="shared" si="300"/>
        <v>10</v>
      </c>
      <c r="Q3860" s="11" t="s">
        <v>8315</v>
      </c>
      <c r="R3860" s="11" t="s">
        <v>8316</v>
      </c>
      <c r="S3860" s="15">
        <f t="shared" si="301"/>
        <v>42128.431064814817</v>
      </c>
      <c r="T3860" s="15">
        <f t="shared" si="302"/>
        <v>42146.875</v>
      </c>
      <c r="U3860">
        <f t="shared" si="303"/>
        <v>18.443935185183364</v>
      </c>
      <c r="V3860">
        <f t="shared" si="304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 s="10">
        <f t="shared" si="300"/>
        <v>1</v>
      </c>
      <c r="Q3861" s="11" t="s">
        <v>8315</v>
      </c>
      <c r="R3861" s="11" t="s">
        <v>8316</v>
      </c>
      <c r="S3861" s="15">
        <f t="shared" si="301"/>
        <v>41789.893599537041</v>
      </c>
      <c r="T3861" s="15">
        <f t="shared" si="302"/>
        <v>41815.875</v>
      </c>
      <c r="U3861">
        <f t="shared" si="303"/>
        <v>25.981400462958845</v>
      </c>
      <c r="V3861">
        <f t="shared" si="304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 s="10">
        <f t="shared" si="300"/>
        <v>81.540000000000006</v>
      </c>
      <c r="Q3862" s="11" t="s">
        <v>8315</v>
      </c>
      <c r="R3862" s="11" t="s">
        <v>8316</v>
      </c>
      <c r="S3862" s="15">
        <f t="shared" si="301"/>
        <v>41833.660995370366</v>
      </c>
      <c r="T3862" s="15">
        <f t="shared" si="302"/>
        <v>41863.660995370366</v>
      </c>
      <c r="U3862">
        <f t="shared" si="303"/>
        <v>30</v>
      </c>
      <c r="V3862">
        <f t="shared" si="304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 s="10">
        <f t="shared" si="300"/>
        <v>100</v>
      </c>
      <c r="Q3863" s="11" t="s">
        <v>8315</v>
      </c>
      <c r="R3863" s="11" t="s">
        <v>8316</v>
      </c>
      <c r="S3863" s="15">
        <f t="shared" si="301"/>
        <v>41914.590011574073</v>
      </c>
      <c r="T3863" s="15">
        <f t="shared" si="302"/>
        <v>41955.907638888893</v>
      </c>
      <c r="U3863">
        <f t="shared" si="303"/>
        <v>41.317627314820129</v>
      </c>
      <c r="V3863">
        <f t="shared" si="304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 s="10">
        <f t="shared" si="300"/>
        <v>1</v>
      </c>
      <c r="Q3864" s="11" t="s">
        <v>8315</v>
      </c>
      <c r="R3864" s="11" t="s">
        <v>8316</v>
      </c>
      <c r="S3864" s="15">
        <f t="shared" si="301"/>
        <v>42611.261064814811</v>
      </c>
      <c r="T3864" s="15">
        <f t="shared" si="302"/>
        <v>42625.707638888889</v>
      </c>
      <c r="U3864">
        <f t="shared" si="303"/>
        <v>14.446574074077944</v>
      </c>
      <c r="V3864">
        <f t="shared" si="304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 s="10">
        <f t="shared" si="300"/>
        <v>0</v>
      </c>
      <c r="Q3865" s="11" t="s">
        <v>8315</v>
      </c>
      <c r="R3865" s="11" t="s">
        <v>8316</v>
      </c>
      <c r="S3865" s="15">
        <f t="shared" si="301"/>
        <v>42253.633159722223</v>
      </c>
      <c r="T3865" s="15">
        <f t="shared" si="302"/>
        <v>42313.674826388888</v>
      </c>
      <c r="U3865">
        <f t="shared" si="303"/>
        <v>60.041666666664241</v>
      </c>
      <c r="V3865">
        <f t="shared" si="304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 s="10">
        <f t="shared" si="300"/>
        <v>20</v>
      </c>
      <c r="Q3866" s="11" t="s">
        <v>8315</v>
      </c>
      <c r="R3866" s="11" t="s">
        <v>8316</v>
      </c>
      <c r="S3866" s="15">
        <f t="shared" si="301"/>
        <v>42295.891828703709</v>
      </c>
      <c r="T3866" s="15">
        <f t="shared" si="302"/>
        <v>42325.933495370366</v>
      </c>
      <c r="U3866">
        <f t="shared" si="303"/>
        <v>30.041666666656965</v>
      </c>
      <c r="V3866">
        <f t="shared" si="304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 s="10">
        <f t="shared" si="300"/>
        <v>46.43</v>
      </c>
      <c r="Q3867" s="11" t="s">
        <v>8315</v>
      </c>
      <c r="R3867" s="11" t="s">
        <v>8316</v>
      </c>
      <c r="S3867" s="15">
        <f t="shared" si="301"/>
        <v>41841.651597222226</v>
      </c>
      <c r="T3867" s="15">
        <f t="shared" si="302"/>
        <v>41881.229166666664</v>
      </c>
      <c r="U3867">
        <f t="shared" si="303"/>
        <v>39.577569444438268</v>
      </c>
      <c r="V3867">
        <f t="shared" si="304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 s="10">
        <f t="shared" si="300"/>
        <v>5.5</v>
      </c>
      <c r="Q3868" s="11" t="s">
        <v>8315</v>
      </c>
      <c r="R3868" s="11" t="s">
        <v>8316</v>
      </c>
      <c r="S3868" s="15">
        <f t="shared" si="301"/>
        <v>42402.947002314817</v>
      </c>
      <c r="T3868" s="15">
        <f t="shared" si="302"/>
        <v>42452.145138888889</v>
      </c>
      <c r="U3868">
        <f t="shared" si="303"/>
        <v>49.198136574072123</v>
      </c>
      <c r="V3868">
        <f t="shared" si="304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 s="10">
        <f t="shared" si="300"/>
        <v>50.2</v>
      </c>
      <c r="Q3869" s="11" t="s">
        <v>8315</v>
      </c>
      <c r="R3869" s="11" t="s">
        <v>8316</v>
      </c>
      <c r="S3869" s="15">
        <f t="shared" si="301"/>
        <v>42509.814108796301</v>
      </c>
      <c r="T3869" s="15">
        <f t="shared" si="302"/>
        <v>42539.814108796301</v>
      </c>
      <c r="U3869">
        <f t="shared" si="303"/>
        <v>30</v>
      </c>
      <c r="V3869">
        <f t="shared" si="304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 s="10">
        <f t="shared" si="300"/>
        <v>10</v>
      </c>
      <c r="Q3870" s="11" t="s">
        <v>8315</v>
      </c>
      <c r="R3870" s="11" t="s">
        <v>8357</v>
      </c>
      <c r="S3870" s="15">
        <f t="shared" si="301"/>
        <v>41865.659780092588</v>
      </c>
      <c r="T3870" s="15">
        <f t="shared" si="302"/>
        <v>41890.659780092588</v>
      </c>
      <c r="U3870">
        <f t="shared" si="303"/>
        <v>25</v>
      </c>
      <c r="V3870">
        <f t="shared" si="304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 s="10">
        <f t="shared" si="300"/>
        <v>30.13</v>
      </c>
      <c r="Q3871" s="11" t="s">
        <v>8315</v>
      </c>
      <c r="R3871" s="11" t="s">
        <v>8357</v>
      </c>
      <c r="S3871" s="15">
        <f t="shared" si="301"/>
        <v>42047.724444444444</v>
      </c>
      <c r="T3871" s="15">
        <f t="shared" si="302"/>
        <v>42077.132638888885</v>
      </c>
      <c r="U3871">
        <f t="shared" si="303"/>
        <v>29.408194444440596</v>
      </c>
      <c r="V3871">
        <f t="shared" si="304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 s="10">
        <f t="shared" si="300"/>
        <v>150</v>
      </c>
      <c r="Q3872" s="11" t="s">
        <v>8315</v>
      </c>
      <c r="R3872" s="11" t="s">
        <v>8357</v>
      </c>
      <c r="S3872" s="15">
        <f t="shared" si="301"/>
        <v>41793.17219907407</v>
      </c>
      <c r="T3872" s="15">
        <f t="shared" si="302"/>
        <v>41823.17219907407</v>
      </c>
      <c r="U3872">
        <f t="shared" si="303"/>
        <v>30</v>
      </c>
      <c r="V3872">
        <f t="shared" si="304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 s="10">
        <f t="shared" si="300"/>
        <v>13.33</v>
      </c>
      <c r="Q3873" s="11" t="s">
        <v>8315</v>
      </c>
      <c r="R3873" s="11" t="s">
        <v>8357</v>
      </c>
      <c r="S3873" s="15">
        <f t="shared" si="301"/>
        <v>42763.780671296292</v>
      </c>
      <c r="T3873" s="15">
        <f t="shared" si="302"/>
        <v>42823.739004629635</v>
      </c>
      <c r="U3873">
        <f t="shared" si="303"/>
        <v>59.958333333343035</v>
      </c>
      <c r="V3873">
        <f t="shared" si="304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 s="10">
        <f t="shared" si="300"/>
        <v>0</v>
      </c>
      <c r="Q3874" s="11" t="s">
        <v>8315</v>
      </c>
      <c r="R3874" s="11" t="s">
        <v>8357</v>
      </c>
      <c r="S3874" s="15">
        <f t="shared" si="301"/>
        <v>42180.145787037036</v>
      </c>
      <c r="T3874" s="15">
        <f t="shared" si="302"/>
        <v>42230.145787037036</v>
      </c>
      <c r="U3874">
        <f t="shared" si="303"/>
        <v>50</v>
      </c>
      <c r="V3874">
        <f t="shared" si="304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 s="10">
        <f t="shared" si="300"/>
        <v>0</v>
      </c>
      <c r="Q3875" s="11" t="s">
        <v>8315</v>
      </c>
      <c r="R3875" s="11" t="s">
        <v>8357</v>
      </c>
      <c r="S3875" s="15">
        <f t="shared" si="301"/>
        <v>42255.696006944447</v>
      </c>
      <c r="T3875" s="15">
        <f t="shared" si="302"/>
        <v>42285.696006944447</v>
      </c>
      <c r="U3875">
        <f t="shared" si="303"/>
        <v>30</v>
      </c>
      <c r="V3875">
        <f t="shared" si="304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 s="10">
        <f t="shared" si="300"/>
        <v>0</v>
      </c>
      <c r="Q3876" s="11" t="s">
        <v>8315</v>
      </c>
      <c r="R3876" s="11" t="s">
        <v>8357</v>
      </c>
      <c r="S3876" s="15">
        <f t="shared" si="301"/>
        <v>42007.016458333332</v>
      </c>
      <c r="T3876" s="15">
        <f t="shared" si="302"/>
        <v>42028.041666666672</v>
      </c>
      <c r="U3876">
        <f t="shared" si="303"/>
        <v>21.025208333339833</v>
      </c>
      <c r="V3876">
        <f t="shared" si="304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 s="10">
        <f t="shared" si="300"/>
        <v>0</v>
      </c>
      <c r="Q3877" s="11" t="s">
        <v>8315</v>
      </c>
      <c r="R3877" s="11" t="s">
        <v>8357</v>
      </c>
      <c r="S3877" s="15">
        <f t="shared" si="301"/>
        <v>42615.346817129626</v>
      </c>
      <c r="T3877" s="15">
        <f t="shared" si="302"/>
        <v>42616.416666666672</v>
      </c>
      <c r="U3877">
        <f t="shared" si="303"/>
        <v>1.0698495370452292</v>
      </c>
      <c r="V3877">
        <f t="shared" si="304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 s="10">
        <f t="shared" si="300"/>
        <v>44.76</v>
      </c>
      <c r="Q3878" s="11" t="s">
        <v>8315</v>
      </c>
      <c r="R3878" s="11" t="s">
        <v>8357</v>
      </c>
      <c r="S3878" s="15">
        <f t="shared" si="301"/>
        <v>42372.624166666668</v>
      </c>
      <c r="T3878" s="15">
        <f t="shared" si="302"/>
        <v>42402.624166666668</v>
      </c>
      <c r="U3878">
        <f t="shared" si="303"/>
        <v>30</v>
      </c>
      <c r="V3878">
        <f t="shared" si="304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 s="10">
        <f t="shared" si="300"/>
        <v>88.64</v>
      </c>
      <c r="Q3879" s="11" t="s">
        <v>8315</v>
      </c>
      <c r="R3879" s="11" t="s">
        <v>8357</v>
      </c>
      <c r="S3879" s="15">
        <f t="shared" si="301"/>
        <v>42682.67768518519</v>
      </c>
      <c r="T3879" s="15">
        <f t="shared" si="302"/>
        <v>42712.67768518519</v>
      </c>
      <c r="U3879">
        <f t="shared" si="303"/>
        <v>30</v>
      </c>
      <c r="V3879">
        <f t="shared" si="304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 s="10">
        <f t="shared" si="300"/>
        <v>10</v>
      </c>
      <c r="Q3880" s="11" t="s">
        <v>8315</v>
      </c>
      <c r="R3880" s="11" t="s">
        <v>8357</v>
      </c>
      <c r="S3880" s="15">
        <f t="shared" si="301"/>
        <v>42154.818819444445</v>
      </c>
      <c r="T3880" s="15">
        <f t="shared" si="302"/>
        <v>42185.165972222225</v>
      </c>
      <c r="U3880">
        <f t="shared" si="303"/>
        <v>30.347152777780138</v>
      </c>
      <c r="V3880">
        <f t="shared" si="304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 s="10">
        <f t="shared" si="300"/>
        <v>0</v>
      </c>
      <c r="Q3881" s="11" t="s">
        <v>8315</v>
      </c>
      <c r="R3881" s="11" t="s">
        <v>8357</v>
      </c>
      <c r="S3881" s="15">
        <f t="shared" si="301"/>
        <v>41999.861064814817</v>
      </c>
      <c r="T3881" s="15">
        <f t="shared" si="302"/>
        <v>42029.861064814817</v>
      </c>
      <c r="U3881">
        <f t="shared" si="303"/>
        <v>30</v>
      </c>
      <c r="V3881">
        <f t="shared" si="304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 s="10">
        <f t="shared" si="300"/>
        <v>57.65</v>
      </c>
      <c r="Q3882" s="11" t="s">
        <v>8315</v>
      </c>
      <c r="R3882" s="11" t="s">
        <v>8357</v>
      </c>
      <c r="S3882" s="15">
        <f t="shared" si="301"/>
        <v>41815.815046296295</v>
      </c>
      <c r="T3882" s="15">
        <f t="shared" si="302"/>
        <v>41850.958333333336</v>
      </c>
      <c r="U3882">
        <f t="shared" si="303"/>
        <v>35.143287037040864</v>
      </c>
      <c r="V3882">
        <f t="shared" si="304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 s="10">
        <f t="shared" si="300"/>
        <v>25</v>
      </c>
      <c r="Q3883" s="11" t="s">
        <v>8315</v>
      </c>
      <c r="R3883" s="11" t="s">
        <v>8357</v>
      </c>
      <c r="S3883" s="15">
        <f t="shared" si="301"/>
        <v>42756.018506944441</v>
      </c>
      <c r="T3883" s="15">
        <f t="shared" si="302"/>
        <v>42786.018506944441</v>
      </c>
      <c r="U3883">
        <f t="shared" si="303"/>
        <v>30</v>
      </c>
      <c r="V3883">
        <f t="shared" si="304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 s="10">
        <f t="shared" si="300"/>
        <v>0</v>
      </c>
      <c r="Q3884" s="11" t="s">
        <v>8315</v>
      </c>
      <c r="R3884" s="11" t="s">
        <v>8357</v>
      </c>
      <c r="S3884" s="15">
        <f t="shared" si="301"/>
        <v>42373.983449074076</v>
      </c>
      <c r="T3884" s="15">
        <f t="shared" si="302"/>
        <v>42400.960416666669</v>
      </c>
      <c r="U3884">
        <f t="shared" si="303"/>
        <v>26.9769675925927</v>
      </c>
      <c r="V3884">
        <f t="shared" si="304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 s="10">
        <f t="shared" si="300"/>
        <v>0</v>
      </c>
      <c r="Q3885" s="11" t="s">
        <v>8315</v>
      </c>
      <c r="R3885" s="11" t="s">
        <v>8357</v>
      </c>
      <c r="S3885" s="15">
        <f t="shared" si="301"/>
        <v>41854.602650462963</v>
      </c>
      <c r="T3885" s="15">
        <f t="shared" si="302"/>
        <v>41884.602650462963</v>
      </c>
      <c r="U3885">
        <f t="shared" si="303"/>
        <v>30</v>
      </c>
      <c r="V3885">
        <f t="shared" si="304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 s="10">
        <f t="shared" si="300"/>
        <v>0</v>
      </c>
      <c r="Q3886" s="11" t="s">
        <v>8315</v>
      </c>
      <c r="R3886" s="11" t="s">
        <v>8357</v>
      </c>
      <c r="S3886" s="15">
        <f t="shared" si="301"/>
        <v>42065.791574074072</v>
      </c>
      <c r="T3886" s="15">
        <f t="shared" si="302"/>
        <v>42090.749907407408</v>
      </c>
      <c r="U3886">
        <f t="shared" si="303"/>
        <v>24.958333333335759</v>
      </c>
      <c r="V3886">
        <f t="shared" si="304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 s="10">
        <f t="shared" si="300"/>
        <v>0</v>
      </c>
      <c r="Q3887" s="11" t="s">
        <v>8315</v>
      </c>
      <c r="R3887" s="11" t="s">
        <v>8357</v>
      </c>
      <c r="S3887" s="15">
        <f t="shared" si="301"/>
        <v>42469.951284722221</v>
      </c>
      <c r="T3887" s="15">
        <f t="shared" si="302"/>
        <v>42499.951284722221</v>
      </c>
      <c r="U3887">
        <f t="shared" si="303"/>
        <v>30</v>
      </c>
      <c r="V3887">
        <f t="shared" si="304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 s="10">
        <f t="shared" si="300"/>
        <v>0</v>
      </c>
      <c r="Q3888" s="11" t="s">
        <v>8315</v>
      </c>
      <c r="R3888" s="11" t="s">
        <v>8357</v>
      </c>
      <c r="S3888" s="15">
        <f t="shared" si="301"/>
        <v>41954.228032407409</v>
      </c>
      <c r="T3888" s="15">
        <f t="shared" si="302"/>
        <v>41984.228032407409</v>
      </c>
      <c r="U3888">
        <f t="shared" si="303"/>
        <v>30</v>
      </c>
      <c r="V3888">
        <f t="shared" si="304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 s="10">
        <f t="shared" si="300"/>
        <v>17.5</v>
      </c>
      <c r="Q3889" s="11" t="s">
        <v>8315</v>
      </c>
      <c r="R3889" s="11" t="s">
        <v>8357</v>
      </c>
      <c r="S3889" s="15">
        <f t="shared" si="301"/>
        <v>42079.857974537037</v>
      </c>
      <c r="T3889" s="15">
        <f t="shared" si="302"/>
        <v>42125.916666666672</v>
      </c>
      <c r="U3889">
        <f t="shared" si="303"/>
        <v>46.058692129634437</v>
      </c>
      <c r="V3889">
        <f t="shared" si="304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 s="10">
        <f t="shared" si="300"/>
        <v>38.71</v>
      </c>
      <c r="Q3890" s="11" t="s">
        <v>8315</v>
      </c>
      <c r="R3890" s="11" t="s">
        <v>8316</v>
      </c>
      <c r="S3890" s="15">
        <f t="shared" si="301"/>
        <v>42762.545810185184</v>
      </c>
      <c r="T3890" s="15">
        <f t="shared" si="302"/>
        <v>42792.545810185184</v>
      </c>
      <c r="U3890">
        <f t="shared" si="303"/>
        <v>30</v>
      </c>
      <c r="V3890">
        <f t="shared" si="304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 s="10">
        <f t="shared" si="300"/>
        <v>13.11</v>
      </c>
      <c r="Q3891" s="11" t="s">
        <v>8315</v>
      </c>
      <c r="R3891" s="11" t="s">
        <v>8316</v>
      </c>
      <c r="S3891" s="15">
        <f t="shared" si="301"/>
        <v>41977.004976851851</v>
      </c>
      <c r="T3891" s="15">
        <f t="shared" si="302"/>
        <v>42008.976388888885</v>
      </c>
      <c r="U3891">
        <f t="shared" si="303"/>
        <v>31.971412037033588</v>
      </c>
      <c r="V3891">
        <f t="shared" si="304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 s="10">
        <f t="shared" si="300"/>
        <v>315.5</v>
      </c>
      <c r="Q3892" s="11" t="s">
        <v>8315</v>
      </c>
      <c r="R3892" s="11" t="s">
        <v>8316</v>
      </c>
      <c r="S3892" s="15">
        <f t="shared" si="301"/>
        <v>42171.758611111116</v>
      </c>
      <c r="T3892" s="15">
        <f t="shared" si="302"/>
        <v>42231.758611111116</v>
      </c>
      <c r="U3892">
        <f t="shared" si="303"/>
        <v>60</v>
      </c>
      <c r="V3892">
        <f t="shared" si="304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 s="10">
        <f t="shared" si="300"/>
        <v>37.14</v>
      </c>
      <c r="Q3893" s="11" t="s">
        <v>8315</v>
      </c>
      <c r="R3893" s="11" t="s">
        <v>8316</v>
      </c>
      <c r="S3893" s="15">
        <f t="shared" si="301"/>
        <v>42056.1324537037</v>
      </c>
      <c r="T3893" s="15">
        <f t="shared" si="302"/>
        <v>42086.207638888889</v>
      </c>
      <c r="U3893">
        <f t="shared" si="303"/>
        <v>30.075185185189184</v>
      </c>
      <c r="V3893">
        <f t="shared" si="304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 s="10">
        <f t="shared" si="300"/>
        <v>0</v>
      </c>
      <c r="Q3894" s="11" t="s">
        <v>8315</v>
      </c>
      <c r="R3894" s="11" t="s">
        <v>8316</v>
      </c>
      <c r="S3894" s="15">
        <f t="shared" si="301"/>
        <v>41867.652280092596</v>
      </c>
      <c r="T3894" s="15">
        <f t="shared" si="302"/>
        <v>41875.291666666664</v>
      </c>
      <c r="U3894">
        <f t="shared" si="303"/>
        <v>7.6393865740683395</v>
      </c>
      <c r="V3894">
        <f t="shared" si="304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 s="10">
        <f t="shared" si="300"/>
        <v>128.27000000000001</v>
      </c>
      <c r="Q3895" s="11" t="s">
        <v>8315</v>
      </c>
      <c r="R3895" s="11" t="s">
        <v>8316</v>
      </c>
      <c r="S3895" s="15">
        <f t="shared" si="301"/>
        <v>41779.657870370371</v>
      </c>
      <c r="T3895" s="15">
        <f t="shared" si="302"/>
        <v>41821.25</v>
      </c>
      <c r="U3895">
        <f t="shared" si="303"/>
        <v>41.592129629629198</v>
      </c>
      <c r="V3895">
        <f t="shared" si="304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 s="10">
        <f t="shared" si="300"/>
        <v>47.27</v>
      </c>
      <c r="Q3896" s="11" t="s">
        <v>8315</v>
      </c>
      <c r="R3896" s="11" t="s">
        <v>8316</v>
      </c>
      <c r="S3896" s="15">
        <f t="shared" si="301"/>
        <v>42679.958472222221</v>
      </c>
      <c r="T3896" s="15">
        <f t="shared" si="302"/>
        <v>42710.207638888889</v>
      </c>
      <c r="U3896">
        <f t="shared" si="303"/>
        <v>30.249166666668316</v>
      </c>
      <c r="V3896">
        <f t="shared" si="304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 s="10">
        <f t="shared" si="300"/>
        <v>50</v>
      </c>
      <c r="Q3897" s="11" t="s">
        <v>8315</v>
      </c>
      <c r="R3897" s="11" t="s">
        <v>8316</v>
      </c>
      <c r="S3897" s="15">
        <f t="shared" si="301"/>
        <v>42032.250208333338</v>
      </c>
      <c r="T3897" s="15">
        <f t="shared" si="302"/>
        <v>42063.250208333338</v>
      </c>
      <c r="U3897">
        <f t="shared" si="303"/>
        <v>31</v>
      </c>
      <c r="V3897">
        <f t="shared" si="304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 s="10">
        <f t="shared" si="300"/>
        <v>42.5</v>
      </c>
      <c r="Q3898" s="11" t="s">
        <v>8315</v>
      </c>
      <c r="R3898" s="11" t="s">
        <v>8316</v>
      </c>
      <c r="S3898" s="15">
        <f t="shared" si="301"/>
        <v>41793.191875000004</v>
      </c>
      <c r="T3898" s="15">
        <f t="shared" si="302"/>
        <v>41807.191875000004</v>
      </c>
      <c r="U3898">
        <f t="shared" si="303"/>
        <v>14</v>
      </c>
      <c r="V3898">
        <f t="shared" si="304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 s="10">
        <f t="shared" si="300"/>
        <v>44</v>
      </c>
      <c r="Q3899" s="11" t="s">
        <v>8315</v>
      </c>
      <c r="R3899" s="11" t="s">
        <v>8316</v>
      </c>
      <c r="S3899" s="15">
        <f t="shared" si="301"/>
        <v>41982.87364583333</v>
      </c>
      <c r="T3899" s="15">
        <f t="shared" si="302"/>
        <v>42012.87364583333</v>
      </c>
      <c r="U3899">
        <f t="shared" si="303"/>
        <v>30</v>
      </c>
      <c r="V3899">
        <f t="shared" si="304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 s="10">
        <f t="shared" si="300"/>
        <v>50.88</v>
      </c>
      <c r="Q3900" s="11" t="s">
        <v>8315</v>
      </c>
      <c r="R3900" s="11" t="s">
        <v>8316</v>
      </c>
      <c r="S3900" s="15">
        <f t="shared" si="301"/>
        <v>42193.482291666667</v>
      </c>
      <c r="T3900" s="15">
        <f t="shared" si="302"/>
        <v>42233.666666666672</v>
      </c>
      <c r="U3900">
        <f t="shared" si="303"/>
        <v>40.184375000004366</v>
      </c>
      <c r="V3900">
        <f t="shared" si="304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 s="10">
        <f t="shared" si="300"/>
        <v>62.5</v>
      </c>
      <c r="Q3901" s="11" t="s">
        <v>8315</v>
      </c>
      <c r="R3901" s="11" t="s">
        <v>8316</v>
      </c>
      <c r="S3901" s="15">
        <f t="shared" si="301"/>
        <v>41843.775011574071</v>
      </c>
      <c r="T3901" s="15">
        <f t="shared" si="302"/>
        <v>41863.775011574071</v>
      </c>
      <c r="U3901">
        <f t="shared" si="303"/>
        <v>20</v>
      </c>
      <c r="V3901">
        <f t="shared" si="304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 s="10">
        <f t="shared" si="300"/>
        <v>27</v>
      </c>
      <c r="Q3902" s="11" t="s">
        <v>8315</v>
      </c>
      <c r="R3902" s="11" t="s">
        <v>8316</v>
      </c>
      <c r="S3902" s="15">
        <f t="shared" si="301"/>
        <v>42136.092488425929</v>
      </c>
      <c r="T3902" s="15">
        <f t="shared" si="302"/>
        <v>42166.092488425929</v>
      </c>
      <c r="U3902">
        <f t="shared" si="303"/>
        <v>30</v>
      </c>
      <c r="V3902">
        <f t="shared" si="304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 s="10">
        <f t="shared" si="300"/>
        <v>25</v>
      </c>
      <c r="Q3903" s="11" t="s">
        <v>8315</v>
      </c>
      <c r="R3903" s="11" t="s">
        <v>8316</v>
      </c>
      <c r="S3903" s="15">
        <f t="shared" si="301"/>
        <v>42317.826377314821</v>
      </c>
      <c r="T3903" s="15">
        <f t="shared" si="302"/>
        <v>42357.826377314821</v>
      </c>
      <c r="U3903">
        <f t="shared" si="303"/>
        <v>40</v>
      </c>
      <c r="V3903">
        <f t="shared" si="304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 s="10">
        <f t="shared" si="300"/>
        <v>47.26</v>
      </c>
      <c r="Q3904" s="11" t="s">
        <v>8315</v>
      </c>
      <c r="R3904" s="11" t="s">
        <v>8316</v>
      </c>
      <c r="S3904" s="15">
        <f t="shared" si="301"/>
        <v>42663.468078703707</v>
      </c>
      <c r="T3904" s="15">
        <f t="shared" si="302"/>
        <v>42688.509745370371</v>
      </c>
      <c r="U3904">
        <f t="shared" si="303"/>
        <v>25.041666666664241</v>
      </c>
      <c r="V3904">
        <f t="shared" si="304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 s="10">
        <f t="shared" si="300"/>
        <v>0</v>
      </c>
      <c r="Q3905" s="11" t="s">
        <v>8315</v>
      </c>
      <c r="R3905" s="11" t="s">
        <v>8316</v>
      </c>
      <c r="S3905" s="15">
        <f t="shared" si="301"/>
        <v>42186.01116898148</v>
      </c>
      <c r="T3905" s="15">
        <f t="shared" si="302"/>
        <v>42230.818055555559</v>
      </c>
      <c r="U3905">
        <f t="shared" si="303"/>
        <v>44.806886574078817</v>
      </c>
      <c r="V3905">
        <f t="shared" si="304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 s="10">
        <f t="shared" si="300"/>
        <v>1.5</v>
      </c>
      <c r="Q3906" s="11" t="s">
        <v>8315</v>
      </c>
      <c r="R3906" s="11" t="s">
        <v>8316</v>
      </c>
      <c r="S3906" s="15">
        <f t="shared" si="301"/>
        <v>42095.229166666672</v>
      </c>
      <c r="T3906" s="15">
        <f t="shared" si="302"/>
        <v>42109.211111111115</v>
      </c>
      <c r="U3906">
        <f t="shared" si="303"/>
        <v>13.981944444443798</v>
      </c>
      <c r="V3906">
        <f t="shared" si="304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 s="10">
        <f t="shared" ref="P3907:P3970" si="305">IFERROR(ROUND(E3907/L3907,2),0)</f>
        <v>24.71</v>
      </c>
      <c r="Q3907" s="11" t="s">
        <v>8315</v>
      </c>
      <c r="R3907" s="11" t="s">
        <v>8316</v>
      </c>
      <c r="S3907" s="15">
        <f t="shared" ref="S3907:S3970" si="306">(((J3907/60)/60)/24)+DATE(1970,1,1)</f>
        <v>42124.623877314814</v>
      </c>
      <c r="T3907" s="15">
        <f t="shared" ref="T3907:T3970" si="307">(((I3907/60)/60)/24)+DATE(1970,1,1)</f>
        <v>42166.958333333328</v>
      </c>
      <c r="U3907">
        <f t="shared" ref="U3907:U3970" si="308">T3907-S3907</f>
        <v>42.334456018514175</v>
      </c>
      <c r="V3907">
        <f t="shared" ref="V3907:V3970" si="309">YEAR((((J3907/60)/60)/24)+DATE(1970,1,1))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 s="10">
        <f t="shared" si="305"/>
        <v>63.13</v>
      </c>
      <c r="Q3908" s="11" t="s">
        <v>8315</v>
      </c>
      <c r="R3908" s="11" t="s">
        <v>8316</v>
      </c>
      <c r="S3908" s="15">
        <f t="shared" si="306"/>
        <v>42143.917743055557</v>
      </c>
      <c r="T3908" s="15">
        <f t="shared" si="307"/>
        <v>42181.559027777781</v>
      </c>
      <c r="U3908">
        <f t="shared" si="308"/>
        <v>37.641284722223645</v>
      </c>
      <c r="V3908">
        <f t="shared" si="309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 s="10">
        <f t="shared" si="305"/>
        <v>38.25</v>
      </c>
      <c r="Q3909" s="11" t="s">
        <v>8315</v>
      </c>
      <c r="R3909" s="11" t="s">
        <v>8316</v>
      </c>
      <c r="S3909" s="15">
        <f t="shared" si="306"/>
        <v>41906.819513888891</v>
      </c>
      <c r="T3909" s="15">
        <f t="shared" si="307"/>
        <v>41938.838888888888</v>
      </c>
      <c r="U3909">
        <f t="shared" si="308"/>
        <v>32.019374999996217</v>
      </c>
      <c r="V3909">
        <f t="shared" si="309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 s="10">
        <f t="shared" si="305"/>
        <v>16.25</v>
      </c>
      <c r="Q3910" s="11" t="s">
        <v>8315</v>
      </c>
      <c r="R3910" s="11" t="s">
        <v>8316</v>
      </c>
      <c r="S3910" s="15">
        <f t="shared" si="306"/>
        <v>41834.135370370372</v>
      </c>
      <c r="T3910" s="15">
        <f t="shared" si="307"/>
        <v>41849.135370370372</v>
      </c>
      <c r="U3910">
        <f t="shared" si="308"/>
        <v>15</v>
      </c>
      <c r="V3910">
        <f t="shared" si="309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 s="10">
        <f t="shared" si="305"/>
        <v>33.75</v>
      </c>
      <c r="Q3911" s="11" t="s">
        <v>8315</v>
      </c>
      <c r="R3911" s="11" t="s">
        <v>8316</v>
      </c>
      <c r="S3911" s="15">
        <f t="shared" si="306"/>
        <v>41863.359282407408</v>
      </c>
      <c r="T3911" s="15">
        <f t="shared" si="307"/>
        <v>41893.359282407408</v>
      </c>
      <c r="U3911">
        <f t="shared" si="308"/>
        <v>30</v>
      </c>
      <c r="V3911">
        <f t="shared" si="309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 s="10">
        <f t="shared" si="305"/>
        <v>61.67</v>
      </c>
      <c r="Q3912" s="11" t="s">
        <v>8315</v>
      </c>
      <c r="R3912" s="11" t="s">
        <v>8316</v>
      </c>
      <c r="S3912" s="15">
        <f t="shared" si="306"/>
        <v>42224.756909722222</v>
      </c>
      <c r="T3912" s="15">
        <f t="shared" si="307"/>
        <v>42254.756909722222</v>
      </c>
      <c r="U3912">
        <f t="shared" si="308"/>
        <v>30</v>
      </c>
      <c r="V3912">
        <f t="shared" si="309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 s="10">
        <f t="shared" si="305"/>
        <v>83.14</v>
      </c>
      <c r="Q3913" s="11" t="s">
        <v>8315</v>
      </c>
      <c r="R3913" s="11" t="s">
        <v>8316</v>
      </c>
      <c r="S3913" s="15">
        <f t="shared" si="306"/>
        <v>41939.8122337963</v>
      </c>
      <c r="T3913" s="15">
        <f t="shared" si="307"/>
        <v>41969.853900462964</v>
      </c>
      <c r="U3913">
        <f t="shared" si="308"/>
        <v>30.041666666664241</v>
      </c>
      <c r="V3913">
        <f t="shared" si="309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 s="10">
        <f t="shared" si="305"/>
        <v>1</v>
      </c>
      <c r="Q3914" s="11" t="s">
        <v>8315</v>
      </c>
      <c r="R3914" s="11" t="s">
        <v>8316</v>
      </c>
      <c r="S3914" s="15">
        <f t="shared" si="306"/>
        <v>42059.270023148143</v>
      </c>
      <c r="T3914" s="15">
        <f t="shared" si="307"/>
        <v>42119.190972222219</v>
      </c>
      <c r="U3914">
        <f t="shared" si="308"/>
        <v>59.920949074075907</v>
      </c>
      <c r="V3914">
        <f t="shared" si="309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 s="10">
        <f t="shared" si="305"/>
        <v>142.86000000000001</v>
      </c>
      <c r="Q3915" s="11" t="s">
        <v>8315</v>
      </c>
      <c r="R3915" s="11" t="s">
        <v>8316</v>
      </c>
      <c r="S3915" s="15">
        <f t="shared" si="306"/>
        <v>42308.211215277777</v>
      </c>
      <c r="T3915" s="15">
        <f t="shared" si="307"/>
        <v>42338.252881944441</v>
      </c>
      <c r="U3915">
        <f t="shared" si="308"/>
        <v>30.041666666664241</v>
      </c>
      <c r="V3915">
        <f t="shared" si="309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 s="10">
        <f t="shared" si="305"/>
        <v>33.67</v>
      </c>
      <c r="Q3916" s="11" t="s">
        <v>8315</v>
      </c>
      <c r="R3916" s="11" t="s">
        <v>8316</v>
      </c>
      <c r="S3916" s="15">
        <f t="shared" si="306"/>
        <v>42114.818935185183</v>
      </c>
      <c r="T3916" s="15">
        <f t="shared" si="307"/>
        <v>42134.957638888889</v>
      </c>
      <c r="U3916">
        <f t="shared" si="308"/>
        <v>20.138703703705687</v>
      </c>
      <c r="V3916">
        <f t="shared" si="309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 s="10">
        <f t="shared" si="305"/>
        <v>5</v>
      </c>
      <c r="Q3917" s="11" t="s">
        <v>8315</v>
      </c>
      <c r="R3917" s="11" t="s">
        <v>8316</v>
      </c>
      <c r="S3917" s="15">
        <f t="shared" si="306"/>
        <v>42492.98505787037</v>
      </c>
      <c r="T3917" s="15">
        <f t="shared" si="307"/>
        <v>42522.98505787037</v>
      </c>
      <c r="U3917">
        <f t="shared" si="308"/>
        <v>30</v>
      </c>
      <c r="V3917">
        <f t="shared" si="309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 s="10">
        <f t="shared" si="305"/>
        <v>0</v>
      </c>
      <c r="Q3918" s="11" t="s">
        <v>8315</v>
      </c>
      <c r="R3918" s="11" t="s">
        <v>8316</v>
      </c>
      <c r="S3918" s="15">
        <f t="shared" si="306"/>
        <v>42494.471666666665</v>
      </c>
      <c r="T3918" s="15">
        <f t="shared" si="307"/>
        <v>42524.471666666665</v>
      </c>
      <c r="U3918">
        <f t="shared" si="308"/>
        <v>30</v>
      </c>
      <c r="V3918">
        <f t="shared" si="309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 s="10">
        <f t="shared" si="305"/>
        <v>10</v>
      </c>
      <c r="Q3919" s="11" t="s">
        <v>8315</v>
      </c>
      <c r="R3919" s="11" t="s">
        <v>8316</v>
      </c>
      <c r="S3919" s="15">
        <f t="shared" si="306"/>
        <v>41863.527326388888</v>
      </c>
      <c r="T3919" s="15">
        <f t="shared" si="307"/>
        <v>41893.527326388888</v>
      </c>
      <c r="U3919">
        <f t="shared" si="308"/>
        <v>30</v>
      </c>
      <c r="V3919">
        <f t="shared" si="309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 s="10">
        <f t="shared" si="305"/>
        <v>40</v>
      </c>
      <c r="Q3920" s="11" t="s">
        <v>8315</v>
      </c>
      <c r="R3920" s="11" t="s">
        <v>8316</v>
      </c>
      <c r="S3920" s="15">
        <f t="shared" si="306"/>
        <v>41843.664618055554</v>
      </c>
      <c r="T3920" s="15">
        <f t="shared" si="307"/>
        <v>41855.666666666664</v>
      </c>
      <c r="U3920">
        <f t="shared" si="308"/>
        <v>12.002048611109785</v>
      </c>
      <c r="V3920">
        <f t="shared" si="309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 s="10">
        <f t="shared" si="305"/>
        <v>30</v>
      </c>
      <c r="Q3921" s="11" t="s">
        <v>8315</v>
      </c>
      <c r="R3921" s="11" t="s">
        <v>8316</v>
      </c>
      <c r="S3921" s="15">
        <f t="shared" si="306"/>
        <v>42358.684872685189</v>
      </c>
      <c r="T3921" s="15">
        <f t="shared" si="307"/>
        <v>42387</v>
      </c>
      <c r="U3921">
        <f t="shared" si="308"/>
        <v>28.315127314810525</v>
      </c>
      <c r="V3921">
        <f t="shared" si="309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 s="10">
        <f t="shared" si="305"/>
        <v>45</v>
      </c>
      <c r="Q3922" s="11" t="s">
        <v>8315</v>
      </c>
      <c r="R3922" s="11" t="s">
        <v>8316</v>
      </c>
      <c r="S3922" s="15">
        <f t="shared" si="306"/>
        <v>42657.38726851852</v>
      </c>
      <c r="T3922" s="15">
        <f t="shared" si="307"/>
        <v>42687.428935185191</v>
      </c>
      <c r="U3922">
        <f t="shared" si="308"/>
        <v>30.041666666671517</v>
      </c>
      <c r="V3922">
        <f t="shared" si="309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 s="10">
        <f t="shared" si="305"/>
        <v>0</v>
      </c>
      <c r="Q3923" s="11" t="s">
        <v>8315</v>
      </c>
      <c r="R3923" s="11" t="s">
        <v>8316</v>
      </c>
      <c r="S3923" s="15">
        <f t="shared" si="306"/>
        <v>41926.542303240742</v>
      </c>
      <c r="T3923" s="15">
        <f t="shared" si="307"/>
        <v>41938.75</v>
      </c>
      <c r="U3923">
        <f t="shared" si="308"/>
        <v>12.207696759258397</v>
      </c>
      <c r="V3923">
        <f t="shared" si="309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 s="10">
        <f t="shared" si="305"/>
        <v>10.17</v>
      </c>
      <c r="Q3924" s="11" t="s">
        <v>8315</v>
      </c>
      <c r="R3924" s="11" t="s">
        <v>8316</v>
      </c>
      <c r="S3924" s="15">
        <f t="shared" si="306"/>
        <v>42020.768634259264</v>
      </c>
      <c r="T3924" s="15">
        <f t="shared" si="307"/>
        <v>42065.958333333328</v>
      </c>
      <c r="U3924">
        <f t="shared" si="308"/>
        <v>45.189699074064265</v>
      </c>
      <c r="V3924">
        <f t="shared" si="309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 s="10">
        <f t="shared" si="305"/>
        <v>81.41</v>
      </c>
      <c r="Q3925" s="11" t="s">
        <v>8315</v>
      </c>
      <c r="R3925" s="11" t="s">
        <v>8316</v>
      </c>
      <c r="S3925" s="15">
        <f t="shared" si="306"/>
        <v>42075.979988425926</v>
      </c>
      <c r="T3925" s="15">
        <f t="shared" si="307"/>
        <v>42103.979988425926</v>
      </c>
      <c r="U3925">
        <f t="shared" si="308"/>
        <v>28</v>
      </c>
      <c r="V3925">
        <f t="shared" si="309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 s="10">
        <f t="shared" si="305"/>
        <v>57.25</v>
      </c>
      <c r="Q3926" s="11" t="s">
        <v>8315</v>
      </c>
      <c r="R3926" s="11" t="s">
        <v>8316</v>
      </c>
      <c r="S3926" s="15">
        <f t="shared" si="306"/>
        <v>41786.959745370368</v>
      </c>
      <c r="T3926" s="15">
        <f t="shared" si="307"/>
        <v>41816.959745370368</v>
      </c>
      <c r="U3926">
        <f t="shared" si="308"/>
        <v>30</v>
      </c>
      <c r="V3926">
        <f t="shared" si="309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 s="10">
        <f t="shared" si="305"/>
        <v>5</v>
      </c>
      <c r="Q3927" s="11" t="s">
        <v>8315</v>
      </c>
      <c r="R3927" s="11" t="s">
        <v>8316</v>
      </c>
      <c r="S3927" s="15">
        <f t="shared" si="306"/>
        <v>41820.870821759258</v>
      </c>
      <c r="T3927" s="15">
        <f t="shared" si="307"/>
        <v>41850.870821759258</v>
      </c>
      <c r="U3927">
        <f t="shared" si="308"/>
        <v>30</v>
      </c>
      <c r="V3927">
        <f t="shared" si="309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 s="10">
        <f t="shared" si="305"/>
        <v>15</v>
      </c>
      <c r="Q3928" s="11" t="s">
        <v>8315</v>
      </c>
      <c r="R3928" s="11" t="s">
        <v>8316</v>
      </c>
      <c r="S3928" s="15">
        <f t="shared" si="306"/>
        <v>41970.085046296299</v>
      </c>
      <c r="T3928" s="15">
        <f t="shared" si="307"/>
        <v>42000.085046296299</v>
      </c>
      <c r="U3928">
        <f t="shared" si="308"/>
        <v>30</v>
      </c>
      <c r="V3928">
        <f t="shared" si="309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 s="10">
        <f t="shared" si="305"/>
        <v>12.5</v>
      </c>
      <c r="Q3929" s="11" t="s">
        <v>8315</v>
      </c>
      <c r="R3929" s="11" t="s">
        <v>8316</v>
      </c>
      <c r="S3929" s="15">
        <f t="shared" si="306"/>
        <v>41830.267407407409</v>
      </c>
      <c r="T3929" s="15">
        <f t="shared" si="307"/>
        <v>41860.267407407409</v>
      </c>
      <c r="U3929">
        <f t="shared" si="308"/>
        <v>30</v>
      </c>
      <c r="V3929">
        <f t="shared" si="309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 s="10">
        <f t="shared" si="305"/>
        <v>93</v>
      </c>
      <c r="Q3930" s="11" t="s">
        <v>8315</v>
      </c>
      <c r="R3930" s="11" t="s">
        <v>8316</v>
      </c>
      <c r="S3930" s="15">
        <f t="shared" si="306"/>
        <v>42265.683182870373</v>
      </c>
      <c r="T3930" s="15">
        <f t="shared" si="307"/>
        <v>42293.207638888889</v>
      </c>
      <c r="U3930">
        <f t="shared" si="308"/>
        <v>27.524456018516503</v>
      </c>
      <c r="V3930">
        <f t="shared" si="309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 s="10">
        <f t="shared" si="305"/>
        <v>32.36</v>
      </c>
      <c r="Q3931" s="11" t="s">
        <v>8315</v>
      </c>
      <c r="R3931" s="11" t="s">
        <v>8316</v>
      </c>
      <c r="S3931" s="15">
        <f t="shared" si="306"/>
        <v>42601.827141203699</v>
      </c>
      <c r="T3931" s="15">
        <f t="shared" si="307"/>
        <v>42631.827141203699</v>
      </c>
      <c r="U3931">
        <f t="shared" si="308"/>
        <v>30</v>
      </c>
      <c r="V3931">
        <f t="shared" si="309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 s="10">
        <f t="shared" si="305"/>
        <v>0</v>
      </c>
      <c r="Q3932" s="11" t="s">
        <v>8315</v>
      </c>
      <c r="R3932" s="11" t="s">
        <v>8316</v>
      </c>
      <c r="S3932" s="15">
        <f t="shared" si="306"/>
        <v>42433.338749999995</v>
      </c>
      <c r="T3932" s="15">
        <f t="shared" si="307"/>
        <v>42461.25</v>
      </c>
      <c r="U3932">
        <f t="shared" si="308"/>
        <v>27.911250000004657</v>
      </c>
      <c r="V3932">
        <f t="shared" si="309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 s="10">
        <f t="shared" si="305"/>
        <v>0</v>
      </c>
      <c r="Q3933" s="11" t="s">
        <v>8315</v>
      </c>
      <c r="R3933" s="11" t="s">
        <v>8316</v>
      </c>
      <c r="S3933" s="15">
        <f t="shared" si="306"/>
        <v>42228.151701388888</v>
      </c>
      <c r="T3933" s="15">
        <f t="shared" si="307"/>
        <v>42253.151701388888</v>
      </c>
      <c r="U3933">
        <f t="shared" si="308"/>
        <v>25</v>
      </c>
      <c r="V3933">
        <f t="shared" si="309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 s="10">
        <f t="shared" si="305"/>
        <v>1</v>
      </c>
      <c r="Q3934" s="11" t="s">
        <v>8315</v>
      </c>
      <c r="R3934" s="11" t="s">
        <v>8316</v>
      </c>
      <c r="S3934" s="15">
        <f t="shared" si="306"/>
        <v>42415.168564814812</v>
      </c>
      <c r="T3934" s="15">
        <f t="shared" si="307"/>
        <v>42445.126898148148</v>
      </c>
      <c r="U3934">
        <f t="shared" si="308"/>
        <v>29.958333333335759</v>
      </c>
      <c r="V3934">
        <f t="shared" si="309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 s="10">
        <f t="shared" si="305"/>
        <v>91.83</v>
      </c>
      <c r="Q3935" s="11" t="s">
        <v>8315</v>
      </c>
      <c r="R3935" s="11" t="s">
        <v>8316</v>
      </c>
      <c r="S3935" s="15">
        <f t="shared" si="306"/>
        <v>42538.968310185184</v>
      </c>
      <c r="T3935" s="15">
        <f t="shared" si="307"/>
        <v>42568.029861111107</v>
      </c>
      <c r="U3935">
        <f t="shared" si="308"/>
        <v>29.061550925922347</v>
      </c>
      <c r="V3935">
        <f t="shared" si="309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 s="10">
        <f t="shared" si="305"/>
        <v>45.83</v>
      </c>
      <c r="Q3936" s="11" t="s">
        <v>8315</v>
      </c>
      <c r="R3936" s="11" t="s">
        <v>8316</v>
      </c>
      <c r="S3936" s="15">
        <f t="shared" si="306"/>
        <v>42233.671747685185</v>
      </c>
      <c r="T3936" s="15">
        <f t="shared" si="307"/>
        <v>42278.541666666672</v>
      </c>
      <c r="U3936">
        <f t="shared" si="308"/>
        <v>44.86991898148699</v>
      </c>
      <c r="V3936">
        <f t="shared" si="309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 s="10">
        <f t="shared" si="305"/>
        <v>57.17</v>
      </c>
      <c r="Q3937" s="11" t="s">
        <v>8315</v>
      </c>
      <c r="R3937" s="11" t="s">
        <v>8316</v>
      </c>
      <c r="S3937" s="15">
        <f t="shared" si="306"/>
        <v>42221.656782407401</v>
      </c>
      <c r="T3937" s="15">
        <f t="shared" si="307"/>
        <v>42281.656782407401</v>
      </c>
      <c r="U3937">
        <f t="shared" si="308"/>
        <v>60</v>
      </c>
      <c r="V3937">
        <f t="shared" si="309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 s="10">
        <f t="shared" si="305"/>
        <v>0</v>
      </c>
      <c r="Q3938" s="11" t="s">
        <v>8315</v>
      </c>
      <c r="R3938" s="11" t="s">
        <v>8316</v>
      </c>
      <c r="S3938" s="15">
        <f t="shared" si="306"/>
        <v>42675.262962962966</v>
      </c>
      <c r="T3938" s="15">
        <f t="shared" si="307"/>
        <v>42705.304629629631</v>
      </c>
      <c r="U3938">
        <f t="shared" si="308"/>
        <v>30.041666666664241</v>
      </c>
      <c r="V3938">
        <f t="shared" si="309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 s="10">
        <f t="shared" si="305"/>
        <v>248.5</v>
      </c>
      <c r="Q3939" s="11" t="s">
        <v>8315</v>
      </c>
      <c r="R3939" s="11" t="s">
        <v>8316</v>
      </c>
      <c r="S3939" s="15">
        <f t="shared" si="306"/>
        <v>42534.631481481483</v>
      </c>
      <c r="T3939" s="15">
        <f t="shared" si="307"/>
        <v>42562.631481481483</v>
      </c>
      <c r="U3939">
        <f t="shared" si="308"/>
        <v>28</v>
      </c>
      <c r="V3939">
        <f t="shared" si="309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 s="10">
        <f t="shared" si="305"/>
        <v>79.400000000000006</v>
      </c>
      <c r="Q3940" s="11" t="s">
        <v>8315</v>
      </c>
      <c r="R3940" s="11" t="s">
        <v>8316</v>
      </c>
      <c r="S3940" s="15">
        <f t="shared" si="306"/>
        <v>42151.905717592599</v>
      </c>
      <c r="T3940" s="15">
        <f t="shared" si="307"/>
        <v>42182.905717592599</v>
      </c>
      <c r="U3940">
        <f t="shared" si="308"/>
        <v>31</v>
      </c>
      <c r="V3940">
        <f t="shared" si="309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 s="10">
        <f t="shared" si="305"/>
        <v>5</v>
      </c>
      <c r="Q3941" s="11" t="s">
        <v>8315</v>
      </c>
      <c r="R3941" s="11" t="s">
        <v>8316</v>
      </c>
      <c r="S3941" s="15">
        <f t="shared" si="306"/>
        <v>41915.400219907409</v>
      </c>
      <c r="T3941" s="15">
        <f t="shared" si="307"/>
        <v>41919.1875</v>
      </c>
      <c r="U3941">
        <f t="shared" si="308"/>
        <v>3.7872800925906631</v>
      </c>
      <c r="V3941">
        <f t="shared" si="309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 s="10">
        <f t="shared" si="305"/>
        <v>5.5</v>
      </c>
      <c r="Q3942" s="11" t="s">
        <v>8315</v>
      </c>
      <c r="R3942" s="11" t="s">
        <v>8316</v>
      </c>
      <c r="S3942" s="15">
        <f t="shared" si="306"/>
        <v>41961.492488425924</v>
      </c>
      <c r="T3942" s="15">
        <f t="shared" si="307"/>
        <v>42006.492488425924</v>
      </c>
      <c r="U3942">
        <f t="shared" si="308"/>
        <v>45</v>
      </c>
      <c r="V3942">
        <f t="shared" si="309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 s="10">
        <f t="shared" si="305"/>
        <v>25</v>
      </c>
      <c r="Q3943" s="11" t="s">
        <v>8315</v>
      </c>
      <c r="R3943" s="11" t="s">
        <v>8316</v>
      </c>
      <c r="S3943" s="15">
        <f t="shared" si="306"/>
        <v>41940.587233796294</v>
      </c>
      <c r="T3943" s="15">
        <f t="shared" si="307"/>
        <v>41968.041666666672</v>
      </c>
      <c r="U3943">
        <f t="shared" si="308"/>
        <v>27.454432870377786</v>
      </c>
      <c r="V3943">
        <f t="shared" si="309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 s="10">
        <f t="shared" si="305"/>
        <v>0</v>
      </c>
      <c r="Q3944" s="11" t="s">
        <v>8315</v>
      </c>
      <c r="R3944" s="11" t="s">
        <v>8316</v>
      </c>
      <c r="S3944" s="15">
        <f t="shared" si="306"/>
        <v>42111.904097222221</v>
      </c>
      <c r="T3944" s="15">
        <f t="shared" si="307"/>
        <v>42171.904097222221</v>
      </c>
      <c r="U3944">
        <f t="shared" si="308"/>
        <v>60</v>
      </c>
      <c r="V3944">
        <f t="shared" si="309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 s="10">
        <f t="shared" si="305"/>
        <v>137.08000000000001</v>
      </c>
      <c r="Q3945" s="11" t="s">
        <v>8315</v>
      </c>
      <c r="R3945" s="11" t="s">
        <v>8316</v>
      </c>
      <c r="S3945" s="15">
        <f t="shared" si="306"/>
        <v>42279.778564814813</v>
      </c>
      <c r="T3945" s="15">
        <f t="shared" si="307"/>
        <v>42310.701388888891</v>
      </c>
      <c r="U3945">
        <f t="shared" si="308"/>
        <v>30.922824074077653</v>
      </c>
      <c r="V3945">
        <f t="shared" si="309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 s="10">
        <f t="shared" si="305"/>
        <v>0</v>
      </c>
      <c r="Q3946" s="11" t="s">
        <v>8315</v>
      </c>
      <c r="R3946" s="11" t="s">
        <v>8316</v>
      </c>
      <c r="S3946" s="15">
        <f t="shared" si="306"/>
        <v>42213.662905092591</v>
      </c>
      <c r="T3946" s="15">
        <f t="shared" si="307"/>
        <v>42243.662905092591</v>
      </c>
      <c r="U3946">
        <f t="shared" si="308"/>
        <v>30</v>
      </c>
      <c r="V3946">
        <f t="shared" si="309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 s="10">
        <f t="shared" si="305"/>
        <v>5</v>
      </c>
      <c r="Q3947" s="11" t="s">
        <v>8315</v>
      </c>
      <c r="R3947" s="11" t="s">
        <v>8316</v>
      </c>
      <c r="S3947" s="15">
        <f t="shared" si="306"/>
        <v>42109.801712962959</v>
      </c>
      <c r="T3947" s="15">
        <f t="shared" si="307"/>
        <v>42139.801712962959</v>
      </c>
      <c r="U3947">
        <f t="shared" si="308"/>
        <v>30</v>
      </c>
      <c r="V3947">
        <f t="shared" si="309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 s="10">
        <f t="shared" si="305"/>
        <v>39</v>
      </c>
      <c r="Q3948" s="11" t="s">
        <v>8315</v>
      </c>
      <c r="R3948" s="11" t="s">
        <v>8316</v>
      </c>
      <c r="S3948" s="15">
        <f t="shared" si="306"/>
        <v>42031.833587962959</v>
      </c>
      <c r="T3948" s="15">
        <f t="shared" si="307"/>
        <v>42063.333333333328</v>
      </c>
      <c r="U3948">
        <f t="shared" si="308"/>
        <v>31.499745370369055</v>
      </c>
      <c r="V3948">
        <f t="shared" si="309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 s="10">
        <f t="shared" si="305"/>
        <v>50.5</v>
      </c>
      <c r="Q3949" s="11" t="s">
        <v>8315</v>
      </c>
      <c r="R3949" s="11" t="s">
        <v>8316</v>
      </c>
      <c r="S3949" s="15">
        <f t="shared" si="306"/>
        <v>42615.142870370371</v>
      </c>
      <c r="T3949" s="15">
        <f t="shared" si="307"/>
        <v>42645.142870370371</v>
      </c>
      <c r="U3949">
        <f t="shared" si="308"/>
        <v>30</v>
      </c>
      <c r="V3949">
        <f t="shared" si="309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 s="10">
        <f t="shared" si="305"/>
        <v>0</v>
      </c>
      <c r="Q3950" s="11" t="s">
        <v>8315</v>
      </c>
      <c r="R3950" s="11" t="s">
        <v>8316</v>
      </c>
      <c r="S3950" s="15">
        <f t="shared" si="306"/>
        <v>41829.325497685182</v>
      </c>
      <c r="T3950" s="15">
        <f t="shared" si="307"/>
        <v>41889.325497685182</v>
      </c>
      <c r="U3950">
        <f t="shared" si="308"/>
        <v>60</v>
      </c>
      <c r="V3950">
        <f t="shared" si="309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 s="10">
        <f t="shared" si="305"/>
        <v>49.28</v>
      </c>
      <c r="Q3951" s="11" t="s">
        <v>8315</v>
      </c>
      <c r="R3951" s="11" t="s">
        <v>8316</v>
      </c>
      <c r="S3951" s="15">
        <f t="shared" si="306"/>
        <v>42016.120613425926</v>
      </c>
      <c r="T3951" s="15">
        <f t="shared" si="307"/>
        <v>42046.120613425926</v>
      </c>
      <c r="U3951">
        <f t="shared" si="308"/>
        <v>30</v>
      </c>
      <c r="V3951">
        <f t="shared" si="309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 s="10">
        <f t="shared" si="305"/>
        <v>25</v>
      </c>
      <c r="Q3952" s="11" t="s">
        <v>8315</v>
      </c>
      <c r="R3952" s="11" t="s">
        <v>8316</v>
      </c>
      <c r="S3952" s="15">
        <f t="shared" si="306"/>
        <v>42439.702314814815</v>
      </c>
      <c r="T3952" s="15">
        <f t="shared" si="307"/>
        <v>42468.774305555555</v>
      </c>
      <c r="U3952">
        <f t="shared" si="308"/>
        <v>29.071990740740148</v>
      </c>
      <c r="V3952">
        <f t="shared" si="309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 s="10">
        <f t="shared" si="305"/>
        <v>1</v>
      </c>
      <c r="Q3953" s="11" t="s">
        <v>8315</v>
      </c>
      <c r="R3953" s="11" t="s">
        <v>8316</v>
      </c>
      <c r="S3953" s="15">
        <f t="shared" si="306"/>
        <v>42433.825717592597</v>
      </c>
      <c r="T3953" s="15">
        <f t="shared" si="307"/>
        <v>42493.784050925926</v>
      </c>
      <c r="U3953">
        <f t="shared" si="308"/>
        <v>59.958333333328483</v>
      </c>
      <c r="V3953">
        <f t="shared" si="309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 s="10">
        <f t="shared" si="305"/>
        <v>25</v>
      </c>
      <c r="Q3954" s="11" t="s">
        <v>8315</v>
      </c>
      <c r="R3954" s="11" t="s">
        <v>8316</v>
      </c>
      <c r="S3954" s="15">
        <f t="shared" si="306"/>
        <v>42243.790393518517</v>
      </c>
      <c r="T3954" s="15">
        <f t="shared" si="307"/>
        <v>42303.790393518517</v>
      </c>
      <c r="U3954">
        <f t="shared" si="308"/>
        <v>60</v>
      </c>
      <c r="V3954">
        <f t="shared" si="309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 s="10">
        <f t="shared" si="305"/>
        <v>0</v>
      </c>
      <c r="Q3955" s="11" t="s">
        <v>8315</v>
      </c>
      <c r="R3955" s="11" t="s">
        <v>8316</v>
      </c>
      <c r="S3955" s="15">
        <f t="shared" si="306"/>
        <v>42550.048449074078</v>
      </c>
      <c r="T3955" s="15">
        <f t="shared" si="307"/>
        <v>42580.978472222225</v>
      </c>
      <c r="U3955">
        <f t="shared" si="308"/>
        <v>30.930023148146574</v>
      </c>
      <c r="V3955">
        <f t="shared" si="309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 s="10">
        <f t="shared" si="305"/>
        <v>0</v>
      </c>
      <c r="Q3956" s="11" t="s">
        <v>8315</v>
      </c>
      <c r="R3956" s="11" t="s">
        <v>8316</v>
      </c>
      <c r="S3956" s="15">
        <f t="shared" si="306"/>
        <v>41774.651203703703</v>
      </c>
      <c r="T3956" s="15">
        <f t="shared" si="307"/>
        <v>41834.651203703703</v>
      </c>
      <c r="U3956">
        <f t="shared" si="308"/>
        <v>60</v>
      </c>
      <c r="V3956">
        <f t="shared" si="309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 s="10">
        <f t="shared" si="305"/>
        <v>53.13</v>
      </c>
      <c r="Q3957" s="11" t="s">
        <v>8315</v>
      </c>
      <c r="R3957" s="11" t="s">
        <v>8316</v>
      </c>
      <c r="S3957" s="15">
        <f t="shared" si="306"/>
        <v>42306.848854166667</v>
      </c>
      <c r="T3957" s="15">
        <f t="shared" si="307"/>
        <v>42336.890520833331</v>
      </c>
      <c r="U3957">
        <f t="shared" si="308"/>
        <v>30.041666666664241</v>
      </c>
      <c r="V3957">
        <f t="shared" si="309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 s="10">
        <f t="shared" si="305"/>
        <v>0</v>
      </c>
      <c r="Q3958" s="11" t="s">
        <v>8315</v>
      </c>
      <c r="R3958" s="11" t="s">
        <v>8316</v>
      </c>
      <c r="S3958" s="15">
        <f t="shared" si="306"/>
        <v>42457.932025462964</v>
      </c>
      <c r="T3958" s="15">
        <f t="shared" si="307"/>
        <v>42485.013888888891</v>
      </c>
      <c r="U3958">
        <f t="shared" si="308"/>
        <v>27.081863425926713</v>
      </c>
      <c r="V3958">
        <f t="shared" si="309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 s="10">
        <f t="shared" si="305"/>
        <v>7</v>
      </c>
      <c r="Q3959" s="11" t="s">
        <v>8315</v>
      </c>
      <c r="R3959" s="11" t="s">
        <v>8316</v>
      </c>
      <c r="S3959" s="15">
        <f t="shared" si="306"/>
        <v>42513.976319444439</v>
      </c>
      <c r="T3959" s="15">
        <f t="shared" si="307"/>
        <v>42559.976319444439</v>
      </c>
      <c r="U3959">
        <f t="shared" si="308"/>
        <v>46</v>
      </c>
      <c r="V3959">
        <f t="shared" si="309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 s="10">
        <f t="shared" si="305"/>
        <v>40.06</v>
      </c>
      <c r="Q3960" s="11" t="s">
        <v>8315</v>
      </c>
      <c r="R3960" s="11" t="s">
        <v>8316</v>
      </c>
      <c r="S3960" s="15">
        <f t="shared" si="306"/>
        <v>41816.950370370374</v>
      </c>
      <c r="T3960" s="15">
        <f t="shared" si="307"/>
        <v>41853.583333333336</v>
      </c>
      <c r="U3960">
        <f t="shared" si="308"/>
        <v>36.632962962961756</v>
      </c>
      <c r="V3960">
        <f t="shared" si="309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 s="10">
        <f t="shared" si="305"/>
        <v>24.33</v>
      </c>
      <c r="Q3961" s="11" t="s">
        <v>8315</v>
      </c>
      <c r="R3961" s="11" t="s">
        <v>8316</v>
      </c>
      <c r="S3961" s="15">
        <f t="shared" si="306"/>
        <v>41880.788842592592</v>
      </c>
      <c r="T3961" s="15">
        <f t="shared" si="307"/>
        <v>41910.788842592592</v>
      </c>
      <c r="U3961">
        <f t="shared" si="308"/>
        <v>30</v>
      </c>
      <c r="V3961">
        <f t="shared" si="309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 s="10">
        <f t="shared" si="305"/>
        <v>11.25</v>
      </c>
      <c r="Q3962" s="11" t="s">
        <v>8315</v>
      </c>
      <c r="R3962" s="11" t="s">
        <v>8316</v>
      </c>
      <c r="S3962" s="15">
        <f t="shared" si="306"/>
        <v>42342.845555555556</v>
      </c>
      <c r="T3962" s="15">
        <f t="shared" si="307"/>
        <v>42372.845555555556</v>
      </c>
      <c r="U3962">
        <f t="shared" si="308"/>
        <v>30</v>
      </c>
      <c r="V3962">
        <f t="shared" si="309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 s="10">
        <f t="shared" si="305"/>
        <v>10.5</v>
      </c>
      <c r="Q3963" s="11" t="s">
        <v>8315</v>
      </c>
      <c r="R3963" s="11" t="s">
        <v>8316</v>
      </c>
      <c r="S3963" s="15">
        <f t="shared" si="306"/>
        <v>41745.891319444447</v>
      </c>
      <c r="T3963" s="15">
        <f t="shared" si="307"/>
        <v>41767.891319444447</v>
      </c>
      <c r="U3963">
        <f t="shared" si="308"/>
        <v>22</v>
      </c>
      <c r="V3963">
        <f t="shared" si="309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 s="10">
        <f t="shared" si="305"/>
        <v>15</v>
      </c>
      <c r="Q3964" s="11" t="s">
        <v>8315</v>
      </c>
      <c r="R3964" s="11" t="s">
        <v>8316</v>
      </c>
      <c r="S3964" s="15">
        <f t="shared" si="306"/>
        <v>42311.621458333335</v>
      </c>
      <c r="T3964" s="15">
        <f t="shared" si="307"/>
        <v>42336.621458333335</v>
      </c>
      <c r="U3964">
        <f t="shared" si="308"/>
        <v>25</v>
      </c>
      <c r="V3964">
        <f t="shared" si="309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 s="10">
        <f t="shared" si="305"/>
        <v>0</v>
      </c>
      <c r="Q3965" s="11" t="s">
        <v>8315</v>
      </c>
      <c r="R3965" s="11" t="s">
        <v>8316</v>
      </c>
      <c r="S3965" s="15">
        <f t="shared" si="306"/>
        <v>42296.154131944444</v>
      </c>
      <c r="T3965" s="15">
        <f t="shared" si="307"/>
        <v>42326.195798611108</v>
      </c>
      <c r="U3965">
        <f t="shared" si="308"/>
        <v>30.041666666664241</v>
      </c>
      <c r="V3965">
        <f t="shared" si="309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 s="10">
        <f t="shared" si="305"/>
        <v>42</v>
      </c>
      <c r="Q3966" s="11" t="s">
        <v>8315</v>
      </c>
      <c r="R3966" s="11" t="s">
        <v>8316</v>
      </c>
      <c r="S3966" s="15">
        <f t="shared" si="306"/>
        <v>42053.722060185188</v>
      </c>
      <c r="T3966" s="15">
        <f t="shared" si="307"/>
        <v>42113.680393518516</v>
      </c>
      <c r="U3966">
        <f t="shared" si="308"/>
        <v>59.958333333328483</v>
      </c>
      <c r="V3966">
        <f t="shared" si="309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 s="10">
        <f t="shared" si="305"/>
        <v>71.25</v>
      </c>
      <c r="Q3967" s="11" t="s">
        <v>8315</v>
      </c>
      <c r="R3967" s="11" t="s">
        <v>8316</v>
      </c>
      <c r="S3967" s="15">
        <f t="shared" si="306"/>
        <v>42414.235879629632</v>
      </c>
      <c r="T3967" s="15">
        <f t="shared" si="307"/>
        <v>42474.194212962961</v>
      </c>
      <c r="U3967">
        <f t="shared" si="308"/>
        <v>59.958333333328483</v>
      </c>
      <c r="V3967">
        <f t="shared" si="309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 s="10">
        <f t="shared" si="305"/>
        <v>22.5</v>
      </c>
      <c r="Q3968" s="11" t="s">
        <v>8315</v>
      </c>
      <c r="R3968" s="11" t="s">
        <v>8316</v>
      </c>
      <c r="S3968" s="15">
        <f t="shared" si="306"/>
        <v>41801.711550925924</v>
      </c>
      <c r="T3968" s="15">
        <f t="shared" si="307"/>
        <v>41844.124305555553</v>
      </c>
      <c r="U3968">
        <f t="shared" si="308"/>
        <v>42.41275462962949</v>
      </c>
      <c r="V3968">
        <f t="shared" si="309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 s="10">
        <f t="shared" si="305"/>
        <v>41</v>
      </c>
      <c r="Q3969" s="11" t="s">
        <v>8315</v>
      </c>
      <c r="R3969" s="11" t="s">
        <v>8316</v>
      </c>
      <c r="S3969" s="15">
        <f t="shared" si="306"/>
        <v>42770.290590277778</v>
      </c>
      <c r="T3969" s="15">
        <f t="shared" si="307"/>
        <v>42800.290590277778</v>
      </c>
      <c r="U3969">
        <f t="shared" si="308"/>
        <v>30</v>
      </c>
      <c r="V3969">
        <f t="shared" si="309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 s="10">
        <f t="shared" si="305"/>
        <v>47.91</v>
      </c>
      <c r="Q3970" s="11" t="s">
        <v>8315</v>
      </c>
      <c r="R3970" s="11" t="s">
        <v>8316</v>
      </c>
      <c r="S3970" s="15">
        <f t="shared" si="306"/>
        <v>42452.815659722226</v>
      </c>
      <c r="T3970" s="15">
        <f t="shared" si="307"/>
        <v>42512.815659722226</v>
      </c>
      <c r="U3970">
        <f t="shared" si="308"/>
        <v>60</v>
      </c>
      <c r="V3970">
        <f t="shared" si="309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 s="10">
        <f t="shared" ref="P3971:P4034" si="310">IFERROR(ROUND(E3971/L3971,2),0)</f>
        <v>35.17</v>
      </c>
      <c r="Q3971" s="11" t="s">
        <v>8315</v>
      </c>
      <c r="R3971" s="11" t="s">
        <v>8316</v>
      </c>
      <c r="S3971" s="15">
        <f t="shared" ref="S3971:S4034" si="311">(((J3971/60)/60)/24)+DATE(1970,1,1)</f>
        <v>42601.854699074072</v>
      </c>
      <c r="T3971" s="15">
        <f t="shared" ref="T3971:T4034" si="312">(((I3971/60)/60)/24)+DATE(1970,1,1)</f>
        <v>42611.163194444445</v>
      </c>
      <c r="U3971">
        <f t="shared" ref="U3971:U4034" si="313">T3971-S3971</f>
        <v>9.3084953703728388</v>
      </c>
      <c r="V3971">
        <f t="shared" ref="V3971:V4034" si="314">YEAR((((J3971/60)/60)/24)+DATE(1970,1,1))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 s="10">
        <f t="shared" si="310"/>
        <v>5.5</v>
      </c>
      <c r="Q3972" s="11" t="s">
        <v>8315</v>
      </c>
      <c r="R3972" s="11" t="s">
        <v>8316</v>
      </c>
      <c r="S3972" s="15">
        <f t="shared" si="311"/>
        <v>42447.863553240735</v>
      </c>
      <c r="T3972" s="15">
        <f t="shared" si="312"/>
        <v>42477.863553240735</v>
      </c>
      <c r="U3972">
        <f t="shared" si="313"/>
        <v>30</v>
      </c>
      <c r="V3972">
        <f t="shared" si="314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 s="10">
        <f t="shared" si="310"/>
        <v>22.67</v>
      </c>
      <c r="Q3973" s="11" t="s">
        <v>8315</v>
      </c>
      <c r="R3973" s="11" t="s">
        <v>8316</v>
      </c>
      <c r="S3973" s="15">
        <f t="shared" si="311"/>
        <v>41811.536180555559</v>
      </c>
      <c r="T3973" s="15">
        <f t="shared" si="312"/>
        <v>41841.536180555559</v>
      </c>
      <c r="U3973">
        <f t="shared" si="313"/>
        <v>30</v>
      </c>
      <c r="V3973">
        <f t="shared" si="314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 s="10">
        <f t="shared" si="310"/>
        <v>26.38</v>
      </c>
      <c r="Q3974" s="11" t="s">
        <v>8315</v>
      </c>
      <c r="R3974" s="11" t="s">
        <v>8316</v>
      </c>
      <c r="S3974" s="15">
        <f t="shared" si="311"/>
        <v>41981.067523148144</v>
      </c>
      <c r="T3974" s="15">
        <f t="shared" si="312"/>
        <v>42041.067523148144</v>
      </c>
      <c r="U3974">
        <f t="shared" si="313"/>
        <v>60</v>
      </c>
      <c r="V3974">
        <f t="shared" si="314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 s="10">
        <f t="shared" si="310"/>
        <v>105.54</v>
      </c>
      <c r="Q3975" s="11" t="s">
        <v>8315</v>
      </c>
      <c r="R3975" s="11" t="s">
        <v>8316</v>
      </c>
      <c r="S3975" s="15">
        <f t="shared" si="311"/>
        <v>42469.68414351852</v>
      </c>
      <c r="T3975" s="15">
        <f t="shared" si="312"/>
        <v>42499.166666666672</v>
      </c>
      <c r="U3975">
        <f t="shared" si="313"/>
        <v>29.482523148151813</v>
      </c>
      <c r="V3975">
        <f t="shared" si="314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 s="10">
        <f t="shared" si="310"/>
        <v>29.09</v>
      </c>
      <c r="Q3976" s="11" t="s">
        <v>8315</v>
      </c>
      <c r="R3976" s="11" t="s">
        <v>8316</v>
      </c>
      <c r="S3976" s="15">
        <f t="shared" si="311"/>
        <v>42493.546851851846</v>
      </c>
      <c r="T3976" s="15">
        <f t="shared" si="312"/>
        <v>42523.546851851846</v>
      </c>
      <c r="U3976">
        <f t="shared" si="313"/>
        <v>30</v>
      </c>
      <c r="V3976">
        <f t="shared" si="314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 s="10">
        <f t="shared" si="310"/>
        <v>0</v>
      </c>
      <c r="Q3977" s="11" t="s">
        <v>8315</v>
      </c>
      <c r="R3977" s="11" t="s">
        <v>8316</v>
      </c>
      <c r="S3977" s="15">
        <f t="shared" si="311"/>
        <v>42534.866875</v>
      </c>
      <c r="T3977" s="15">
        <f t="shared" si="312"/>
        <v>42564.866875</v>
      </c>
      <c r="U3977">
        <f t="shared" si="313"/>
        <v>30</v>
      </c>
      <c r="V3977">
        <f t="shared" si="314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 s="10">
        <f t="shared" si="310"/>
        <v>62</v>
      </c>
      <c r="Q3978" s="11" t="s">
        <v>8315</v>
      </c>
      <c r="R3978" s="11" t="s">
        <v>8316</v>
      </c>
      <c r="S3978" s="15">
        <f t="shared" si="311"/>
        <v>41830.858344907407</v>
      </c>
      <c r="T3978" s="15">
        <f t="shared" si="312"/>
        <v>41852.291666666664</v>
      </c>
      <c r="U3978">
        <f t="shared" si="313"/>
        <v>21.433321759257524</v>
      </c>
      <c r="V3978">
        <f t="shared" si="314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 s="10">
        <f t="shared" si="310"/>
        <v>217.5</v>
      </c>
      <c r="Q3979" s="11" t="s">
        <v>8315</v>
      </c>
      <c r="R3979" s="11" t="s">
        <v>8316</v>
      </c>
      <c r="S3979" s="15">
        <f t="shared" si="311"/>
        <v>42543.788564814815</v>
      </c>
      <c r="T3979" s="15">
        <f t="shared" si="312"/>
        <v>42573.788564814815</v>
      </c>
      <c r="U3979">
        <f t="shared" si="313"/>
        <v>30</v>
      </c>
      <c r="V3979">
        <f t="shared" si="314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 s="10">
        <f t="shared" si="310"/>
        <v>26.75</v>
      </c>
      <c r="Q3980" s="11" t="s">
        <v>8315</v>
      </c>
      <c r="R3980" s="11" t="s">
        <v>8316</v>
      </c>
      <c r="S3980" s="15">
        <f t="shared" si="311"/>
        <v>41975.642974537041</v>
      </c>
      <c r="T3980" s="15">
        <f t="shared" si="312"/>
        <v>42035.642974537041</v>
      </c>
      <c r="U3980">
        <f t="shared" si="313"/>
        <v>60</v>
      </c>
      <c r="V3980">
        <f t="shared" si="314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 s="10">
        <f t="shared" si="310"/>
        <v>18.329999999999998</v>
      </c>
      <c r="Q3981" s="11" t="s">
        <v>8315</v>
      </c>
      <c r="R3981" s="11" t="s">
        <v>8316</v>
      </c>
      <c r="S3981" s="15">
        <f t="shared" si="311"/>
        <v>42069.903437500005</v>
      </c>
      <c r="T3981" s="15">
        <f t="shared" si="312"/>
        <v>42092.833333333328</v>
      </c>
      <c r="U3981">
        <f t="shared" si="313"/>
        <v>22.929895833323826</v>
      </c>
      <c r="V3981">
        <f t="shared" si="314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 s="10">
        <f t="shared" si="310"/>
        <v>64.290000000000006</v>
      </c>
      <c r="Q3982" s="11" t="s">
        <v>8315</v>
      </c>
      <c r="R3982" s="11" t="s">
        <v>8316</v>
      </c>
      <c r="S3982" s="15">
        <f t="shared" si="311"/>
        <v>41795.598923611113</v>
      </c>
      <c r="T3982" s="15">
        <f t="shared" si="312"/>
        <v>41825.598923611113</v>
      </c>
      <c r="U3982">
        <f t="shared" si="313"/>
        <v>30</v>
      </c>
      <c r="V3982">
        <f t="shared" si="314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 s="10">
        <f t="shared" si="310"/>
        <v>175</v>
      </c>
      <c r="Q3983" s="11" t="s">
        <v>8315</v>
      </c>
      <c r="R3983" s="11" t="s">
        <v>8316</v>
      </c>
      <c r="S3983" s="15">
        <f t="shared" si="311"/>
        <v>42508.179965277777</v>
      </c>
      <c r="T3983" s="15">
        <f t="shared" si="312"/>
        <v>42568.179965277777</v>
      </c>
      <c r="U3983">
        <f t="shared" si="313"/>
        <v>60</v>
      </c>
      <c r="V3983">
        <f t="shared" si="314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 s="10">
        <f t="shared" si="310"/>
        <v>34</v>
      </c>
      <c r="Q3984" s="11" t="s">
        <v>8315</v>
      </c>
      <c r="R3984" s="11" t="s">
        <v>8316</v>
      </c>
      <c r="S3984" s="15">
        <f t="shared" si="311"/>
        <v>42132.809953703705</v>
      </c>
      <c r="T3984" s="15">
        <f t="shared" si="312"/>
        <v>42192.809953703705</v>
      </c>
      <c r="U3984">
        <f t="shared" si="313"/>
        <v>60</v>
      </c>
      <c r="V3984">
        <f t="shared" si="314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 s="10">
        <f t="shared" si="310"/>
        <v>84.28</v>
      </c>
      <c r="Q3985" s="11" t="s">
        <v>8315</v>
      </c>
      <c r="R3985" s="11" t="s">
        <v>8316</v>
      </c>
      <c r="S3985" s="15">
        <f t="shared" si="311"/>
        <v>41747.86986111111</v>
      </c>
      <c r="T3985" s="15">
        <f t="shared" si="312"/>
        <v>41779.290972222225</v>
      </c>
      <c r="U3985">
        <f t="shared" si="313"/>
        <v>31.421111111114442</v>
      </c>
      <c r="V3985">
        <f t="shared" si="314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 s="10">
        <f t="shared" si="310"/>
        <v>9.5</v>
      </c>
      <c r="Q3986" s="11" t="s">
        <v>8315</v>
      </c>
      <c r="R3986" s="11" t="s">
        <v>8316</v>
      </c>
      <c r="S3986" s="15">
        <f t="shared" si="311"/>
        <v>41920.963472222218</v>
      </c>
      <c r="T3986" s="15">
        <f t="shared" si="312"/>
        <v>41951</v>
      </c>
      <c r="U3986">
        <f t="shared" si="313"/>
        <v>30.036527777781885</v>
      </c>
      <c r="V3986">
        <f t="shared" si="314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 s="10">
        <f t="shared" si="310"/>
        <v>33.74</v>
      </c>
      <c r="Q3987" s="11" t="s">
        <v>8315</v>
      </c>
      <c r="R3987" s="11" t="s">
        <v>8316</v>
      </c>
      <c r="S3987" s="15">
        <f t="shared" si="311"/>
        <v>42399.707407407404</v>
      </c>
      <c r="T3987" s="15">
        <f t="shared" si="312"/>
        <v>42420.878472222219</v>
      </c>
      <c r="U3987">
        <f t="shared" si="313"/>
        <v>21.171064814814599</v>
      </c>
      <c r="V3987">
        <f t="shared" si="314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 s="10">
        <f t="shared" si="310"/>
        <v>37.54</v>
      </c>
      <c r="Q3988" s="11" t="s">
        <v>8315</v>
      </c>
      <c r="R3988" s="11" t="s">
        <v>8316</v>
      </c>
      <c r="S3988" s="15">
        <f t="shared" si="311"/>
        <v>42467.548541666663</v>
      </c>
      <c r="T3988" s="15">
        <f t="shared" si="312"/>
        <v>42496.544444444444</v>
      </c>
      <c r="U3988">
        <f t="shared" si="313"/>
        <v>28.995902777780429</v>
      </c>
      <c r="V3988">
        <f t="shared" si="314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 s="10">
        <f t="shared" si="310"/>
        <v>11.62</v>
      </c>
      <c r="Q3989" s="11" t="s">
        <v>8315</v>
      </c>
      <c r="R3989" s="11" t="s">
        <v>8316</v>
      </c>
      <c r="S3989" s="15">
        <f t="shared" si="311"/>
        <v>41765.92465277778</v>
      </c>
      <c r="T3989" s="15">
        <f t="shared" si="312"/>
        <v>41775.92465277778</v>
      </c>
      <c r="U3989">
        <f t="shared" si="313"/>
        <v>10</v>
      </c>
      <c r="V3989">
        <f t="shared" si="314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 s="10">
        <f t="shared" si="310"/>
        <v>8</v>
      </c>
      <c r="Q3990" s="11" t="s">
        <v>8315</v>
      </c>
      <c r="R3990" s="11" t="s">
        <v>8316</v>
      </c>
      <c r="S3990" s="15">
        <f t="shared" si="311"/>
        <v>42230.08116898148</v>
      </c>
      <c r="T3990" s="15">
        <f t="shared" si="312"/>
        <v>42245.08116898148</v>
      </c>
      <c r="U3990">
        <f t="shared" si="313"/>
        <v>15</v>
      </c>
      <c r="V3990">
        <f t="shared" si="314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 s="10">
        <f t="shared" si="310"/>
        <v>0</v>
      </c>
      <c r="Q3991" s="11" t="s">
        <v>8315</v>
      </c>
      <c r="R3991" s="11" t="s">
        <v>8316</v>
      </c>
      <c r="S3991" s="15">
        <f t="shared" si="311"/>
        <v>42286.749780092592</v>
      </c>
      <c r="T3991" s="15">
        <f t="shared" si="312"/>
        <v>42316.791446759264</v>
      </c>
      <c r="U3991">
        <f t="shared" si="313"/>
        <v>30.041666666671517</v>
      </c>
      <c r="V3991">
        <f t="shared" si="314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 s="10">
        <f t="shared" si="310"/>
        <v>23</v>
      </c>
      <c r="Q3992" s="11" t="s">
        <v>8315</v>
      </c>
      <c r="R3992" s="11" t="s">
        <v>8316</v>
      </c>
      <c r="S3992" s="15">
        <f t="shared" si="311"/>
        <v>42401.672372685185</v>
      </c>
      <c r="T3992" s="15">
        <f t="shared" si="312"/>
        <v>42431.672372685185</v>
      </c>
      <c r="U3992">
        <f t="shared" si="313"/>
        <v>30</v>
      </c>
      <c r="V3992">
        <f t="shared" si="314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 s="10">
        <f t="shared" si="310"/>
        <v>100</v>
      </c>
      <c r="Q3993" s="11" t="s">
        <v>8315</v>
      </c>
      <c r="R3993" s="11" t="s">
        <v>8316</v>
      </c>
      <c r="S3993" s="15">
        <f t="shared" si="311"/>
        <v>42125.644467592589</v>
      </c>
      <c r="T3993" s="15">
        <f t="shared" si="312"/>
        <v>42155.644467592589</v>
      </c>
      <c r="U3993">
        <f t="shared" si="313"/>
        <v>30</v>
      </c>
      <c r="V3993">
        <f t="shared" si="314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 s="10">
        <f t="shared" si="310"/>
        <v>60.11</v>
      </c>
      <c r="Q3994" s="11" t="s">
        <v>8315</v>
      </c>
      <c r="R3994" s="11" t="s">
        <v>8316</v>
      </c>
      <c r="S3994" s="15">
        <f t="shared" si="311"/>
        <v>42289.94049768518</v>
      </c>
      <c r="T3994" s="15">
        <f t="shared" si="312"/>
        <v>42349.982164351852</v>
      </c>
      <c r="U3994">
        <f t="shared" si="313"/>
        <v>60.041666666671517</v>
      </c>
      <c r="V3994">
        <f t="shared" si="314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 s="10">
        <f t="shared" si="310"/>
        <v>3</v>
      </c>
      <c r="Q3995" s="11" t="s">
        <v>8315</v>
      </c>
      <c r="R3995" s="11" t="s">
        <v>8316</v>
      </c>
      <c r="S3995" s="15">
        <f t="shared" si="311"/>
        <v>42107.864722222221</v>
      </c>
      <c r="T3995" s="15">
        <f t="shared" si="312"/>
        <v>42137.864722222221</v>
      </c>
      <c r="U3995">
        <f t="shared" si="313"/>
        <v>30</v>
      </c>
      <c r="V3995">
        <f t="shared" si="314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 s="10">
        <f t="shared" si="310"/>
        <v>5</v>
      </c>
      <c r="Q3996" s="11" t="s">
        <v>8315</v>
      </c>
      <c r="R3996" s="11" t="s">
        <v>8316</v>
      </c>
      <c r="S3996" s="15">
        <f t="shared" si="311"/>
        <v>41809.389930555553</v>
      </c>
      <c r="T3996" s="15">
        <f t="shared" si="312"/>
        <v>41839.389930555553</v>
      </c>
      <c r="U3996">
        <f t="shared" si="313"/>
        <v>30</v>
      </c>
      <c r="V3996">
        <f t="shared" si="314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 s="10">
        <f t="shared" si="310"/>
        <v>17.5</v>
      </c>
      <c r="Q3997" s="11" t="s">
        <v>8315</v>
      </c>
      <c r="R3997" s="11" t="s">
        <v>8316</v>
      </c>
      <c r="S3997" s="15">
        <f t="shared" si="311"/>
        <v>42019.683761574073</v>
      </c>
      <c r="T3997" s="15">
        <f t="shared" si="312"/>
        <v>42049.477083333331</v>
      </c>
      <c r="U3997">
        <f t="shared" si="313"/>
        <v>29.793321759258106</v>
      </c>
      <c r="V3997">
        <f t="shared" si="314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 s="10">
        <f t="shared" si="310"/>
        <v>29.24</v>
      </c>
      <c r="Q3998" s="11" t="s">
        <v>8315</v>
      </c>
      <c r="R3998" s="11" t="s">
        <v>8316</v>
      </c>
      <c r="S3998" s="15">
        <f t="shared" si="311"/>
        <v>41950.26694444444</v>
      </c>
      <c r="T3998" s="15">
        <f t="shared" si="312"/>
        <v>41963.669444444444</v>
      </c>
      <c r="U3998">
        <f t="shared" si="313"/>
        <v>13.402500000003783</v>
      </c>
      <c r="V3998">
        <f t="shared" si="314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 s="10">
        <f t="shared" si="310"/>
        <v>0</v>
      </c>
      <c r="Q3999" s="11" t="s">
        <v>8315</v>
      </c>
      <c r="R3999" s="11" t="s">
        <v>8316</v>
      </c>
      <c r="S3999" s="15">
        <f t="shared" si="311"/>
        <v>42069.391446759255</v>
      </c>
      <c r="T3999" s="15">
        <f t="shared" si="312"/>
        <v>42099.349780092598</v>
      </c>
      <c r="U3999">
        <f t="shared" si="313"/>
        <v>29.958333333343035</v>
      </c>
      <c r="V3999">
        <f t="shared" si="314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 s="10">
        <f t="shared" si="310"/>
        <v>59.58</v>
      </c>
      <c r="Q4000" s="11" t="s">
        <v>8315</v>
      </c>
      <c r="R4000" s="11" t="s">
        <v>8316</v>
      </c>
      <c r="S4000" s="15">
        <f t="shared" si="311"/>
        <v>42061.963263888887</v>
      </c>
      <c r="T4000" s="15">
        <f t="shared" si="312"/>
        <v>42091.921597222223</v>
      </c>
      <c r="U4000">
        <f t="shared" si="313"/>
        <v>29.958333333335759</v>
      </c>
      <c r="V4000">
        <f t="shared" si="314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 s="10">
        <f t="shared" si="310"/>
        <v>82.57</v>
      </c>
      <c r="Q4001" s="11" t="s">
        <v>8315</v>
      </c>
      <c r="R4001" s="11" t="s">
        <v>8316</v>
      </c>
      <c r="S4001" s="15">
        <f t="shared" si="311"/>
        <v>41842.828680555554</v>
      </c>
      <c r="T4001" s="15">
        <f t="shared" si="312"/>
        <v>41882.827650462961</v>
      </c>
      <c r="U4001">
        <f t="shared" si="313"/>
        <v>39.998969907406718</v>
      </c>
      <c r="V4001">
        <f t="shared" si="314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 s="10">
        <f t="shared" si="310"/>
        <v>10</v>
      </c>
      <c r="Q4002" s="11" t="s">
        <v>8315</v>
      </c>
      <c r="R4002" s="11" t="s">
        <v>8316</v>
      </c>
      <c r="S4002" s="15">
        <f t="shared" si="311"/>
        <v>42437.64534722222</v>
      </c>
      <c r="T4002" s="15">
        <f t="shared" si="312"/>
        <v>42497.603680555556</v>
      </c>
      <c r="U4002">
        <f t="shared" si="313"/>
        <v>59.958333333335759</v>
      </c>
      <c r="V4002">
        <f t="shared" si="314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 s="10">
        <f t="shared" si="310"/>
        <v>32.36</v>
      </c>
      <c r="Q4003" s="11" t="s">
        <v>8315</v>
      </c>
      <c r="R4003" s="11" t="s">
        <v>8316</v>
      </c>
      <c r="S4003" s="15">
        <f t="shared" si="311"/>
        <v>42775.964212962965</v>
      </c>
      <c r="T4003" s="15">
        <f t="shared" si="312"/>
        <v>42795.791666666672</v>
      </c>
      <c r="U4003">
        <f t="shared" si="313"/>
        <v>19.827453703706851</v>
      </c>
      <c r="V4003">
        <f t="shared" si="314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 s="10">
        <f t="shared" si="310"/>
        <v>5.75</v>
      </c>
      <c r="Q4004" s="11" t="s">
        <v>8315</v>
      </c>
      <c r="R4004" s="11" t="s">
        <v>8316</v>
      </c>
      <c r="S4004" s="15">
        <f t="shared" si="311"/>
        <v>41879.043530092589</v>
      </c>
      <c r="T4004" s="15">
        <f t="shared" si="312"/>
        <v>41909.043530092589</v>
      </c>
      <c r="U4004">
        <f t="shared" si="313"/>
        <v>30</v>
      </c>
      <c r="V4004">
        <f t="shared" si="314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 s="10">
        <f t="shared" si="310"/>
        <v>100.5</v>
      </c>
      <c r="Q4005" s="11" t="s">
        <v>8315</v>
      </c>
      <c r="R4005" s="11" t="s">
        <v>8316</v>
      </c>
      <c r="S4005" s="15">
        <f t="shared" si="311"/>
        <v>42020.587349537032</v>
      </c>
      <c r="T4005" s="15">
        <f t="shared" si="312"/>
        <v>42050.587349537032</v>
      </c>
      <c r="U4005">
        <f t="shared" si="313"/>
        <v>30</v>
      </c>
      <c r="V4005">
        <f t="shared" si="314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 s="10">
        <f t="shared" si="310"/>
        <v>1</v>
      </c>
      <c r="Q4006" s="11" t="s">
        <v>8315</v>
      </c>
      <c r="R4006" s="11" t="s">
        <v>8316</v>
      </c>
      <c r="S4006" s="15">
        <f t="shared" si="311"/>
        <v>41890.16269675926</v>
      </c>
      <c r="T4006" s="15">
        <f t="shared" si="312"/>
        <v>41920.16269675926</v>
      </c>
      <c r="U4006">
        <f t="shared" si="313"/>
        <v>30</v>
      </c>
      <c r="V4006">
        <f t="shared" si="314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 s="10">
        <f t="shared" si="310"/>
        <v>20</v>
      </c>
      <c r="Q4007" s="11" t="s">
        <v>8315</v>
      </c>
      <c r="R4007" s="11" t="s">
        <v>8316</v>
      </c>
      <c r="S4007" s="15">
        <f t="shared" si="311"/>
        <v>41872.807696759257</v>
      </c>
      <c r="T4007" s="15">
        <f t="shared" si="312"/>
        <v>41932.807696759257</v>
      </c>
      <c r="U4007">
        <f t="shared" si="313"/>
        <v>60</v>
      </c>
      <c r="V4007">
        <f t="shared" si="314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 s="10">
        <f t="shared" si="310"/>
        <v>2</v>
      </c>
      <c r="Q4008" s="11" t="s">
        <v>8315</v>
      </c>
      <c r="R4008" s="11" t="s">
        <v>8316</v>
      </c>
      <c r="S4008" s="15">
        <f t="shared" si="311"/>
        <v>42391.772997685184</v>
      </c>
      <c r="T4008" s="15">
        <f t="shared" si="312"/>
        <v>42416.772997685184</v>
      </c>
      <c r="U4008">
        <f t="shared" si="313"/>
        <v>25</v>
      </c>
      <c r="V4008">
        <f t="shared" si="314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 s="10">
        <f t="shared" si="310"/>
        <v>5</v>
      </c>
      <c r="Q4009" s="11" t="s">
        <v>8315</v>
      </c>
      <c r="R4009" s="11" t="s">
        <v>8316</v>
      </c>
      <c r="S4009" s="15">
        <f t="shared" si="311"/>
        <v>41848.772928240738</v>
      </c>
      <c r="T4009" s="15">
        <f t="shared" si="312"/>
        <v>41877.686111111114</v>
      </c>
      <c r="U4009">
        <f t="shared" si="313"/>
        <v>28.913182870375749</v>
      </c>
      <c r="V4009">
        <f t="shared" si="314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 s="10">
        <f t="shared" si="310"/>
        <v>15</v>
      </c>
      <c r="Q4010" s="11" t="s">
        <v>8315</v>
      </c>
      <c r="R4010" s="11" t="s">
        <v>8316</v>
      </c>
      <c r="S4010" s="15">
        <f t="shared" si="311"/>
        <v>42177.964201388888</v>
      </c>
      <c r="T4010" s="15">
        <f t="shared" si="312"/>
        <v>42207.964201388888</v>
      </c>
      <c r="U4010">
        <f t="shared" si="313"/>
        <v>30</v>
      </c>
      <c r="V4010">
        <f t="shared" si="314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 s="10">
        <f t="shared" si="310"/>
        <v>25</v>
      </c>
      <c r="Q4011" s="11" t="s">
        <v>8315</v>
      </c>
      <c r="R4011" s="11" t="s">
        <v>8316</v>
      </c>
      <c r="S4011" s="15">
        <f t="shared" si="311"/>
        <v>41851.700925925928</v>
      </c>
      <c r="T4011" s="15">
        <f t="shared" si="312"/>
        <v>41891.700925925928</v>
      </c>
      <c r="U4011">
        <f t="shared" si="313"/>
        <v>40</v>
      </c>
      <c r="V4011">
        <f t="shared" si="314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 s="10">
        <f t="shared" si="310"/>
        <v>45.84</v>
      </c>
      <c r="Q4012" s="11" t="s">
        <v>8315</v>
      </c>
      <c r="R4012" s="11" t="s">
        <v>8316</v>
      </c>
      <c r="S4012" s="15">
        <f t="shared" si="311"/>
        <v>41921.770439814813</v>
      </c>
      <c r="T4012" s="15">
        <f t="shared" si="312"/>
        <v>41938.770439814813</v>
      </c>
      <c r="U4012">
        <f t="shared" si="313"/>
        <v>17</v>
      </c>
      <c r="V4012">
        <f t="shared" si="314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 s="10">
        <f t="shared" si="310"/>
        <v>4.75</v>
      </c>
      <c r="Q4013" s="11" t="s">
        <v>8315</v>
      </c>
      <c r="R4013" s="11" t="s">
        <v>8316</v>
      </c>
      <c r="S4013" s="15">
        <f t="shared" si="311"/>
        <v>42002.54488425926</v>
      </c>
      <c r="T4013" s="15">
        <f t="shared" si="312"/>
        <v>42032.54488425926</v>
      </c>
      <c r="U4013">
        <f t="shared" si="313"/>
        <v>30</v>
      </c>
      <c r="V4013">
        <f t="shared" si="314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 s="10">
        <f t="shared" si="310"/>
        <v>0</v>
      </c>
      <c r="Q4014" s="11" t="s">
        <v>8315</v>
      </c>
      <c r="R4014" s="11" t="s">
        <v>8316</v>
      </c>
      <c r="S4014" s="15">
        <f t="shared" si="311"/>
        <v>42096.544548611113</v>
      </c>
      <c r="T4014" s="15">
        <f t="shared" si="312"/>
        <v>42126.544548611113</v>
      </c>
      <c r="U4014">
        <f t="shared" si="313"/>
        <v>30</v>
      </c>
      <c r="V4014">
        <f t="shared" si="314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 s="10">
        <f t="shared" si="310"/>
        <v>13</v>
      </c>
      <c r="Q4015" s="11" t="s">
        <v>8315</v>
      </c>
      <c r="R4015" s="11" t="s">
        <v>8316</v>
      </c>
      <c r="S4015" s="15">
        <f t="shared" si="311"/>
        <v>42021.301192129627</v>
      </c>
      <c r="T4015" s="15">
        <f t="shared" si="312"/>
        <v>42051.301192129627</v>
      </c>
      <c r="U4015">
        <f t="shared" si="313"/>
        <v>30</v>
      </c>
      <c r="V4015">
        <f t="shared" si="314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 s="10">
        <f t="shared" si="310"/>
        <v>0</v>
      </c>
      <c r="Q4016" s="11" t="s">
        <v>8315</v>
      </c>
      <c r="R4016" s="11" t="s">
        <v>8316</v>
      </c>
      <c r="S4016" s="15">
        <f t="shared" si="311"/>
        <v>42419.246168981481</v>
      </c>
      <c r="T4016" s="15">
        <f t="shared" si="312"/>
        <v>42434.246168981481</v>
      </c>
      <c r="U4016">
        <f t="shared" si="313"/>
        <v>15</v>
      </c>
      <c r="V4016">
        <f t="shared" si="314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 s="10">
        <f t="shared" si="310"/>
        <v>1</v>
      </c>
      <c r="Q4017" s="11" t="s">
        <v>8315</v>
      </c>
      <c r="R4017" s="11" t="s">
        <v>8316</v>
      </c>
      <c r="S4017" s="15">
        <f t="shared" si="311"/>
        <v>42174.780821759254</v>
      </c>
      <c r="T4017" s="15">
        <f t="shared" si="312"/>
        <v>42204.780821759254</v>
      </c>
      <c r="U4017">
        <f t="shared" si="313"/>
        <v>30</v>
      </c>
      <c r="V4017">
        <f t="shared" si="314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 s="10">
        <f t="shared" si="310"/>
        <v>10</v>
      </c>
      <c r="Q4018" s="11" t="s">
        <v>8315</v>
      </c>
      <c r="R4018" s="11" t="s">
        <v>8316</v>
      </c>
      <c r="S4018" s="15">
        <f t="shared" si="311"/>
        <v>41869.872685185182</v>
      </c>
      <c r="T4018" s="15">
        <f t="shared" si="312"/>
        <v>41899.872685185182</v>
      </c>
      <c r="U4018">
        <f t="shared" si="313"/>
        <v>30</v>
      </c>
      <c r="V4018">
        <f t="shared" si="314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 s="10">
        <f t="shared" si="310"/>
        <v>52.5</v>
      </c>
      <c r="Q4019" s="11" t="s">
        <v>8315</v>
      </c>
      <c r="R4019" s="11" t="s">
        <v>8316</v>
      </c>
      <c r="S4019" s="15">
        <f t="shared" si="311"/>
        <v>41856.672152777777</v>
      </c>
      <c r="T4019" s="15">
        <f t="shared" si="312"/>
        <v>41886.672152777777</v>
      </c>
      <c r="U4019">
        <f t="shared" si="313"/>
        <v>30</v>
      </c>
      <c r="V4019">
        <f t="shared" si="314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 s="10">
        <f t="shared" si="310"/>
        <v>32.5</v>
      </c>
      <c r="Q4020" s="11" t="s">
        <v>8315</v>
      </c>
      <c r="R4020" s="11" t="s">
        <v>8316</v>
      </c>
      <c r="S4020" s="15">
        <f t="shared" si="311"/>
        <v>42620.91097222222</v>
      </c>
      <c r="T4020" s="15">
        <f t="shared" si="312"/>
        <v>42650.91097222222</v>
      </c>
      <c r="U4020">
        <f t="shared" si="313"/>
        <v>30</v>
      </c>
      <c r="V4020">
        <f t="shared" si="314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 s="10">
        <f t="shared" si="310"/>
        <v>7.25</v>
      </c>
      <c r="Q4021" s="11" t="s">
        <v>8315</v>
      </c>
      <c r="R4021" s="11" t="s">
        <v>8316</v>
      </c>
      <c r="S4021" s="15">
        <f t="shared" si="311"/>
        <v>42417.675879629634</v>
      </c>
      <c r="T4021" s="15">
        <f t="shared" si="312"/>
        <v>42475.686111111107</v>
      </c>
      <c r="U4021">
        <f t="shared" si="313"/>
        <v>58.010231481472147</v>
      </c>
      <c r="V4021">
        <f t="shared" si="314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 s="10">
        <f t="shared" si="310"/>
        <v>33.33</v>
      </c>
      <c r="Q4022" s="11" t="s">
        <v>8315</v>
      </c>
      <c r="R4022" s="11" t="s">
        <v>8316</v>
      </c>
      <c r="S4022" s="15">
        <f t="shared" si="311"/>
        <v>42057.190960648149</v>
      </c>
      <c r="T4022" s="15">
        <f t="shared" si="312"/>
        <v>42087.149293981478</v>
      </c>
      <c r="U4022">
        <f t="shared" si="313"/>
        <v>29.958333333328483</v>
      </c>
      <c r="V4022">
        <f t="shared" si="314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 s="10">
        <f t="shared" si="310"/>
        <v>62.5</v>
      </c>
      <c r="Q4023" s="11" t="s">
        <v>8315</v>
      </c>
      <c r="R4023" s="11" t="s">
        <v>8316</v>
      </c>
      <c r="S4023" s="15">
        <f t="shared" si="311"/>
        <v>41878.911550925928</v>
      </c>
      <c r="T4023" s="15">
        <f t="shared" si="312"/>
        <v>41938.911550925928</v>
      </c>
      <c r="U4023">
        <f t="shared" si="313"/>
        <v>60</v>
      </c>
      <c r="V4023">
        <f t="shared" si="314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 s="10">
        <f t="shared" si="310"/>
        <v>63.56</v>
      </c>
      <c r="Q4024" s="11" t="s">
        <v>8315</v>
      </c>
      <c r="R4024" s="11" t="s">
        <v>8316</v>
      </c>
      <c r="S4024" s="15">
        <f t="shared" si="311"/>
        <v>41990.584108796291</v>
      </c>
      <c r="T4024" s="15">
        <f t="shared" si="312"/>
        <v>42036.120833333334</v>
      </c>
      <c r="U4024">
        <f t="shared" si="313"/>
        <v>45.536724537043483</v>
      </c>
      <c r="V4024">
        <f t="shared" si="314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 s="10">
        <f t="shared" si="310"/>
        <v>0</v>
      </c>
      <c r="Q4025" s="11" t="s">
        <v>8315</v>
      </c>
      <c r="R4025" s="11" t="s">
        <v>8316</v>
      </c>
      <c r="S4025" s="15">
        <f t="shared" si="311"/>
        <v>42408.999571759254</v>
      </c>
      <c r="T4025" s="15">
        <f t="shared" si="312"/>
        <v>42453.957905092597</v>
      </c>
      <c r="U4025">
        <f t="shared" si="313"/>
        <v>44.958333333343035</v>
      </c>
      <c r="V4025">
        <f t="shared" si="314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 s="10">
        <f t="shared" si="310"/>
        <v>10</v>
      </c>
      <c r="Q4026" s="11" t="s">
        <v>8315</v>
      </c>
      <c r="R4026" s="11" t="s">
        <v>8316</v>
      </c>
      <c r="S4026" s="15">
        <f t="shared" si="311"/>
        <v>42217.670104166667</v>
      </c>
      <c r="T4026" s="15">
        <f t="shared" si="312"/>
        <v>42247.670104166667</v>
      </c>
      <c r="U4026">
        <f t="shared" si="313"/>
        <v>30</v>
      </c>
      <c r="V4026">
        <f t="shared" si="314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 s="10">
        <f t="shared" si="310"/>
        <v>62.5</v>
      </c>
      <c r="Q4027" s="11" t="s">
        <v>8315</v>
      </c>
      <c r="R4027" s="11" t="s">
        <v>8316</v>
      </c>
      <c r="S4027" s="15">
        <f t="shared" si="311"/>
        <v>42151.237685185188</v>
      </c>
      <c r="T4027" s="15">
        <f t="shared" si="312"/>
        <v>42211.237685185188</v>
      </c>
      <c r="U4027">
        <f t="shared" si="313"/>
        <v>60</v>
      </c>
      <c r="V4027">
        <f t="shared" si="314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 s="10">
        <f t="shared" si="310"/>
        <v>0</v>
      </c>
      <c r="Q4028" s="11" t="s">
        <v>8315</v>
      </c>
      <c r="R4028" s="11" t="s">
        <v>8316</v>
      </c>
      <c r="S4028" s="15">
        <f t="shared" si="311"/>
        <v>42282.655543981484</v>
      </c>
      <c r="T4028" s="15">
        <f t="shared" si="312"/>
        <v>42342.697210648148</v>
      </c>
      <c r="U4028">
        <f t="shared" si="313"/>
        <v>60.041666666664241</v>
      </c>
      <c r="V4028">
        <f t="shared" si="314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 s="10">
        <f t="shared" si="310"/>
        <v>30.71</v>
      </c>
      <c r="Q4029" s="11" t="s">
        <v>8315</v>
      </c>
      <c r="R4029" s="11" t="s">
        <v>8316</v>
      </c>
      <c r="S4029" s="15">
        <f t="shared" si="311"/>
        <v>42768.97084490741</v>
      </c>
      <c r="T4029" s="15">
        <f t="shared" si="312"/>
        <v>42789.041666666672</v>
      </c>
      <c r="U4029">
        <f t="shared" si="313"/>
        <v>20.070821759261889</v>
      </c>
      <c r="V4029">
        <f t="shared" si="314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 s="10">
        <f t="shared" si="310"/>
        <v>51</v>
      </c>
      <c r="Q4030" s="11" t="s">
        <v>8315</v>
      </c>
      <c r="R4030" s="11" t="s">
        <v>8316</v>
      </c>
      <c r="S4030" s="15">
        <f t="shared" si="311"/>
        <v>41765.938657407409</v>
      </c>
      <c r="T4030" s="15">
        <f t="shared" si="312"/>
        <v>41795.938657407409</v>
      </c>
      <c r="U4030">
        <f t="shared" si="313"/>
        <v>30</v>
      </c>
      <c r="V4030">
        <f t="shared" si="314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 s="10">
        <f t="shared" si="310"/>
        <v>0</v>
      </c>
      <c r="Q4031" s="11" t="s">
        <v>8315</v>
      </c>
      <c r="R4031" s="11" t="s">
        <v>8316</v>
      </c>
      <c r="S4031" s="15">
        <f t="shared" si="311"/>
        <v>42322.025115740747</v>
      </c>
      <c r="T4031" s="15">
        <f t="shared" si="312"/>
        <v>42352.025115740747</v>
      </c>
      <c r="U4031">
        <f t="shared" si="313"/>
        <v>30</v>
      </c>
      <c r="V4031">
        <f t="shared" si="314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 s="10">
        <f t="shared" si="310"/>
        <v>66.67</v>
      </c>
      <c r="Q4032" s="11" t="s">
        <v>8315</v>
      </c>
      <c r="R4032" s="11" t="s">
        <v>8316</v>
      </c>
      <c r="S4032" s="15">
        <f t="shared" si="311"/>
        <v>42374.655081018514</v>
      </c>
      <c r="T4032" s="15">
        <f t="shared" si="312"/>
        <v>42403.784027777772</v>
      </c>
      <c r="U4032">
        <f t="shared" si="313"/>
        <v>29.128946759257815</v>
      </c>
      <c r="V4032">
        <f t="shared" si="314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 s="10">
        <f t="shared" si="310"/>
        <v>0</v>
      </c>
      <c r="Q4033" s="11" t="s">
        <v>8315</v>
      </c>
      <c r="R4033" s="11" t="s">
        <v>8316</v>
      </c>
      <c r="S4033" s="15">
        <f t="shared" si="311"/>
        <v>41941.585231481484</v>
      </c>
      <c r="T4033" s="15">
        <f t="shared" si="312"/>
        <v>41991.626898148148</v>
      </c>
      <c r="U4033">
        <f t="shared" si="313"/>
        <v>50.041666666664241</v>
      </c>
      <c r="V4033">
        <f t="shared" si="314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 s="10">
        <f t="shared" si="310"/>
        <v>59</v>
      </c>
      <c r="Q4034" s="11" t="s">
        <v>8315</v>
      </c>
      <c r="R4034" s="11" t="s">
        <v>8316</v>
      </c>
      <c r="S4034" s="15">
        <f t="shared" si="311"/>
        <v>42293.809212962966</v>
      </c>
      <c r="T4034" s="15">
        <f t="shared" si="312"/>
        <v>42353.85087962963</v>
      </c>
      <c r="U4034">
        <f t="shared" si="313"/>
        <v>60.041666666664241</v>
      </c>
      <c r="V4034">
        <f t="shared" si="314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 s="10">
        <f t="shared" ref="P4035:P4098" si="315">IFERROR(ROUND(E4035/L4035,2),0)</f>
        <v>65.34</v>
      </c>
      <c r="Q4035" s="11" t="s">
        <v>8315</v>
      </c>
      <c r="R4035" s="11" t="s">
        <v>8316</v>
      </c>
      <c r="S4035" s="15">
        <f t="shared" ref="S4035:S4098" si="316">(((J4035/60)/60)/24)+DATE(1970,1,1)</f>
        <v>42614.268796296295</v>
      </c>
      <c r="T4035" s="15">
        <f t="shared" ref="T4035:T4098" si="317">(((I4035/60)/60)/24)+DATE(1970,1,1)</f>
        <v>42645.375</v>
      </c>
      <c r="U4035">
        <f t="shared" ref="U4035:U4098" si="318">T4035-S4035</f>
        <v>31.106203703704523</v>
      </c>
      <c r="V4035">
        <f t="shared" ref="V4035:V4098" si="319">YEAR((((J4035/60)/60)/24)+DATE(1970,1,1))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 s="10">
        <f t="shared" si="315"/>
        <v>100</v>
      </c>
      <c r="Q4036" s="11" t="s">
        <v>8315</v>
      </c>
      <c r="R4036" s="11" t="s">
        <v>8316</v>
      </c>
      <c r="S4036" s="15">
        <f t="shared" si="316"/>
        <v>42067.947337962964</v>
      </c>
      <c r="T4036" s="15">
        <f t="shared" si="317"/>
        <v>42097.905671296292</v>
      </c>
      <c r="U4036">
        <f t="shared" si="318"/>
        <v>29.958333333328483</v>
      </c>
      <c r="V4036">
        <f t="shared" si="319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 s="10">
        <f t="shared" si="315"/>
        <v>147.4</v>
      </c>
      <c r="Q4037" s="11" t="s">
        <v>8315</v>
      </c>
      <c r="R4037" s="11" t="s">
        <v>8316</v>
      </c>
      <c r="S4037" s="15">
        <f t="shared" si="316"/>
        <v>41903.882951388885</v>
      </c>
      <c r="T4037" s="15">
        <f t="shared" si="317"/>
        <v>41933.882951388885</v>
      </c>
      <c r="U4037">
        <f t="shared" si="318"/>
        <v>30</v>
      </c>
      <c r="V4037">
        <f t="shared" si="319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 s="10">
        <f t="shared" si="315"/>
        <v>166.06</v>
      </c>
      <c r="Q4038" s="11" t="s">
        <v>8315</v>
      </c>
      <c r="R4038" s="11" t="s">
        <v>8316</v>
      </c>
      <c r="S4038" s="15">
        <f t="shared" si="316"/>
        <v>41804.937083333331</v>
      </c>
      <c r="T4038" s="15">
        <f t="shared" si="317"/>
        <v>41821.9375</v>
      </c>
      <c r="U4038">
        <f t="shared" si="318"/>
        <v>17.00041666666948</v>
      </c>
      <c r="V4038">
        <f t="shared" si="319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 s="10">
        <f t="shared" si="315"/>
        <v>40</v>
      </c>
      <c r="Q4039" s="11" t="s">
        <v>8315</v>
      </c>
      <c r="R4039" s="11" t="s">
        <v>8316</v>
      </c>
      <c r="S4039" s="15">
        <f t="shared" si="316"/>
        <v>42497.070775462969</v>
      </c>
      <c r="T4039" s="15">
        <f t="shared" si="317"/>
        <v>42514.600694444445</v>
      </c>
      <c r="U4039">
        <f t="shared" si="318"/>
        <v>17.52991898147593</v>
      </c>
      <c r="V4039">
        <f t="shared" si="319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 s="10">
        <f t="shared" si="315"/>
        <v>75.25</v>
      </c>
      <c r="Q4040" s="11" t="s">
        <v>8315</v>
      </c>
      <c r="R4040" s="11" t="s">
        <v>8316</v>
      </c>
      <c r="S4040" s="15">
        <f t="shared" si="316"/>
        <v>41869.798726851855</v>
      </c>
      <c r="T4040" s="15">
        <f t="shared" si="317"/>
        <v>41929.798726851855</v>
      </c>
      <c r="U4040">
        <f t="shared" si="318"/>
        <v>60</v>
      </c>
      <c r="V4040">
        <f t="shared" si="319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 s="10">
        <f t="shared" si="315"/>
        <v>60</v>
      </c>
      <c r="Q4041" s="11" t="s">
        <v>8315</v>
      </c>
      <c r="R4041" s="11" t="s">
        <v>8316</v>
      </c>
      <c r="S4041" s="15">
        <f t="shared" si="316"/>
        <v>42305.670914351853</v>
      </c>
      <c r="T4041" s="15">
        <f t="shared" si="317"/>
        <v>42339.249305555553</v>
      </c>
      <c r="U4041">
        <f t="shared" si="318"/>
        <v>33.578391203700448</v>
      </c>
      <c r="V4041">
        <f t="shared" si="319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 s="10">
        <f t="shared" si="315"/>
        <v>1250</v>
      </c>
      <c r="Q4042" s="11" t="s">
        <v>8315</v>
      </c>
      <c r="R4042" s="11" t="s">
        <v>8316</v>
      </c>
      <c r="S4042" s="15">
        <f t="shared" si="316"/>
        <v>42144.231527777782</v>
      </c>
      <c r="T4042" s="15">
        <f t="shared" si="317"/>
        <v>42203.125</v>
      </c>
      <c r="U4042">
        <f t="shared" si="318"/>
        <v>58.893472222218406</v>
      </c>
      <c r="V4042">
        <f t="shared" si="319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 s="10">
        <f t="shared" si="315"/>
        <v>10.5</v>
      </c>
      <c r="Q4043" s="11" t="s">
        <v>8315</v>
      </c>
      <c r="R4043" s="11" t="s">
        <v>8316</v>
      </c>
      <c r="S4043" s="15">
        <f t="shared" si="316"/>
        <v>42559.474004629628</v>
      </c>
      <c r="T4043" s="15">
        <f t="shared" si="317"/>
        <v>42619.474004629628</v>
      </c>
      <c r="U4043">
        <f t="shared" si="318"/>
        <v>60</v>
      </c>
      <c r="V4043">
        <f t="shared" si="319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 s="10">
        <f t="shared" si="315"/>
        <v>7</v>
      </c>
      <c r="Q4044" s="11" t="s">
        <v>8315</v>
      </c>
      <c r="R4044" s="11" t="s">
        <v>8316</v>
      </c>
      <c r="S4044" s="15">
        <f t="shared" si="316"/>
        <v>41995.084074074075</v>
      </c>
      <c r="T4044" s="15">
        <f t="shared" si="317"/>
        <v>42024.802777777775</v>
      </c>
      <c r="U4044">
        <f t="shared" si="318"/>
        <v>29.718703703700157</v>
      </c>
      <c r="V4044">
        <f t="shared" si="319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 s="10">
        <f t="shared" si="315"/>
        <v>0</v>
      </c>
      <c r="Q4045" s="11" t="s">
        <v>8315</v>
      </c>
      <c r="R4045" s="11" t="s">
        <v>8316</v>
      </c>
      <c r="S4045" s="15">
        <f t="shared" si="316"/>
        <v>41948.957465277781</v>
      </c>
      <c r="T4045" s="15">
        <f t="shared" si="317"/>
        <v>41963.957465277781</v>
      </c>
      <c r="U4045">
        <f t="shared" si="318"/>
        <v>15</v>
      </c>
      <c r="V4045">
        <f t="shared" si="319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 s="10">
        <f t="shared" si="315"/>
        <v>56.25</v>
      </c>
      <c r="Q4046" s="11" t="s">
        <v>8315</v>
      </c>
      <c r="R4046" s="11" t="s">
        <v>8316</v>
      </c>
      <c r="S4046" s="15">
        <f t="shared" si="316"/>
        <v>42074.219699074078</v>
      </c>
      <c r="T4046" s="15">
        <f t="shared" si="317"/>
        <v>42104.208333333328</v>
      </c>
      <c r="U4046">
        <f t="shared" si="318"/>
        <v>29.98863425925083</v>
      </c>
      <c r="V4046">
        <f t="shared" si="319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 s="10">
        <f t="shared" si="315"/>
        <v>1</v>
      </c>
      <c r="Q4047" s="11" t="s">
        <v>8315</v>
      </c>
      <c r="R4047" s="11" t="s">
        <v>8316</v>
      </c>
      <c r="S4047" s="15">
        <f t="shared" si="316"/>
        <v>41842.201261574075</v>
      </c>
      <c r="T4047" s="15">
        <f t="shared" si="317"/>
        <v>41872.201261574075</v>
      </c>
      <c r="U4047">
        <f t="shared" si="318"/>
        <v>30</v>
      </c>
      <c r="V4047">
        <f t="shared" si="319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 s="10">
        <f t="shared" si="315"/>
        <v>38.33</v>
      </c>
      <c r="Q4048" s="11" t="s">
        <v>8315</v>
      </c>
      <c r="R4048" s="11" t="s">
        <v>8316</v>
      </c>
      <c r="S4048" s="15">
        <f t="shared" si="316"/>
        <v>41904.650578703702</v>
      </c>
      <c r="T4048" s="15">
        <f t="shared" si="317"/>
        <v>41934.650578703702</v>
      </c>
      <c r="U4048">
        <f t="shared" si="318"/>
        <v>30</v>
      </c>
      <c r="V4048">
        <f t="shared" si="319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 s="10">
        <f t="shared" si="315"/>
        <v>27.5</v>
      </c>
      <c r="Q4049" s="11" t="s">
        <v>8315</v>
      </c>
      <c r="R4049" s="11" t="s">
        <v>8316</v>
      </c>
      <c r="S4049" s="15">
        <f t="shared" si="316"/>
        <v>41991.022488425922</v>
      </c>
      <c r="T4049" s="15">
        <f t="shared" si="317"/>
        <v>42015.041666666672</v>
      </c>
      <c r="U4049">
        <f t="shared" si="318"/>
        <v>24.01917824074917</v>
      </c>
      <c r="V4049">
        <f t="shared" si="319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 s="10">
        <f t="shared" si="315"/>
        <v>32.979999999999997</v>
      </c>
      <c r="Q4050" s="11" t="s">
        <v>8315</v>
      </c>
      <c r="R4050" s="11" t="s">
        <v>8316</v>
      </c>
      <c r="S4050" s="15">
        <f t="shared" si="316"/>
        <v>42436.509108796294</v>
      </c>
      <c r="T4050" s="15">
        <f t="shared" si="317"/>
        <v>42471.467442129629</v>
      </c>
      <c r="U4050">
        <f t="shared" si="318"/>
        <v>34.958333333335759</v>
      </c>
      <c r="V4050">
        <f t="shared" si="319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 s="10">
        <f t="shared" si="315"/>
        <v>16</v>
      </c>
      <c r="Q4051" s="11" t="s">
        <v>8315</v>
      </c>
      <c r="R4051" s="11" t="s">
        <v>8316</v>
      </c>
      <c r="S4051" s="15">
        <f t="shared" si="316"/>
        <v>42169.958506944444</v>
      </c>
      <c r="T4051" s="15">
        <f t="shared" si="317"/>
        <v>42199.958506944444</v>
      </c>
      <c r="U4051">
        <f t="shared" si="318"/>
        <v>30</v>
      </c>
      <c r="V4051">
        <f t="shared" si="319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 s="10">
        <f t="shared" si="315"/>
        <v>1</v>
      </c>
      <c r="Q4052" s="11" t="s">
        <v>8315</v>
      </c>
      <c r="R4052" s="11" t="s">
        <v>8316</v>
      </c>
      <c r="S4052" s="15">
        <f t="shared" si="316"/>
        <v>41905.636469907404</v>
      </c>
      <c r="T4052" s="15">
        <f t="shared" si="317"/>
        <v>41935.636469907404</v>
      </c>
      <c r="U4052">
        <f t="shared" si="318"/>
        <v>30</v>
      </c>
      <c r="V4052">
        <f t="shared" si="319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 s="10">
        <f t="shared" si="315"/>
        <v>0</v>
      </c>
      <c r="Q4053" s="11" t="s">
        <v>8315</v>
      </c>
      <c r="R4053" s="11" t="s">
        <v>8316</v>
      </c>
      <c r="S4053" s="15">
        <f t="shared" si="316"/>
        <v>41761.810150462967</v>
      </c>
      <c r="T4053" s="15">
        <f t="shared" si="317"/>
        <v>41768.286805555559</v>
      </c>
      <c r="U4053">
        <f t="shared" si="318"/>
        <v>6.4766550925924093</v>
      </c>
      <c r="V4053">
        <f t="shared" si="319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 s="10">
        <f t="shared" si="315"/>
        <v>86.62</v>
      </c>
      <c r="Q4054" s="11" t="s">
        <v>8315</v>
      </c>
      <c r="R4054" s="11" t="s">
        <v>8316</v>
      </c>
      <c r="S4054" s="15">
        <f t="shared" si="316"/>
        <v>41865.878657407404</v>
      </c>
      <c r="T4054" s="15">
        <f t="shared" si="317"/>
        <v>41925.878657407404</v>
      </c>
      <c r="U4054">
        <f t="shared" si="318"/>
        <v>60</v>
      </c>
      <c r="V4054">
        <f t="shared" si="319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 s="10">
        <f t="shared" si="315"/>
        <v>55</v>
      </c>
      <c r="Q4055" s="11" t="s">
        <v>8315</v>
      </c>
      <c r="R4055" s="11" t="s">
        <v>8316</v>
      </c>
      <c r="S4055" s="15">
        <f t="shared" si="316"/>
        <v>41928.690138888887</v>
      </c>
      <c r="T4055" s="15">
        <f t="shared" si="317"/>
        <v>41958.833333333328</v>
      </c>
      <c r="U4055">
        <f t="shared" si="318"/>
        <v>30.143194444441178</v>
      </c>
      <c r="V4055">
        <f t="shared" si="319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 s="10">
        <f t="shared" si="315"/>
        <v>0</v>
      </c>
      <c r="Q4056" s="11" t="s">
        <v>8315</v>
      </c>
      <c r="R4056" s="11" t="s">
        <v>8316</v>
      </c>
      <c r="S4056" s="15">
        <f t="shared" si="316"/>
        <v>42613.841261574074</v>
      </c>
      <c r="T4056" s="15">
        <f t="shared" si="317"/>
        <v>42644.166666666672</v>
      </c>
      <c r="U4056">
        <f t="shared" si="318"/>
        <v>30.325405092597066</v>
      </c>
      <c r="V4056">
        <f t="shared" si="319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 s="10">
        <f t="shared" si="315"/>
        <v>41.95</v>
      </c>
      <c r="Q4057" s="11" t="s">
        <v>8315</v>
      </c>
      <c r="R4057" s="11" t="s">
        <v>8316</v>
      </c>
      <c r="S4057" s="15">
        <f t="shared" si="316"/>
        <v>41779.648506944446</v>
      </c>
      <c r="T4057" s="15">
        <f t="shared" si="317"/>
        <v>41809.648506944446</v>
      </c>
      <c r="U4057">
        <f t="shared" si="318"/>
        <v>30</v>
      </c>
      <c r="V4057">
        <f t="shared" si="319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 s="10">
        <f t="shared" si="315"/>
        <v>88.33</v>
      </c>
      <c r="Q4058" s="11" t="s">
        <v>8315</v>
      </c>
      <c r="R4058" s="11" t="s">
        <v>8316</v>
      </c>
      <c r="S4058" s="15">
        <f t="shared" si="316"/>
        <v>42534.933321759265</v>
      </c>
      <c r="T4058" s="15">
        <f t="shared" si="317"/>
        <v>42554.832638888889</v>
      </c>
      <c r="U4058">
        <f t="shared" si="318"/>
        <v>19.899317129624251</v>
      </c>
      <c r="V4058">
        <f t="shared" si="319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 s="10">
        <f t="shared" si="315"/>
        <v>129.16999999999999</v>
      </c>
      <c r="Q4059" s="11" t="s">
        <v>8315</v>
      </c>
      <c r="R4059" s="11" t="s">
        <v>8316</v>
      </c>
      <c r="S4059" s="15">
        <f t="shared" si="316"/>
        <v>42310.968518518523</v>
      </c>
      <c r="T4059" s="15">
        <f t="shared" si="317"/>
        <v>42333.958333333328</v>
      </c>
      <c r="U4059">
        <f t="shared" si="318"/>
        <v>22.989814814805868</v>
      </c>
      <c r="V4059">
        <f t="shared" si="319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 s="10">
        <f t="shared" si="315"/>
        <v>23.75</v>
      </c>
      <c r="Q4060" s="11" t="s">
        <v>8315</v>
      </c>
      <c r="R4060" s="11" t="s">
        <v>8316</v>
      </c>
      <c r="S4060" s="15">
        <f t="shared" si="316"/>
        <v>42446.060694444444</v>
      </c>
      <c r="T4060" s="15">
        <f t="shared" si="317"/>
        <v>42461.165972222225</v>
      </c>
      <c r="U4060">
        <f t="shared" si="318"/>
        <v>15.105277777780429</v>
      </c>
      <c r="V4060">
        <f t="shared" si="319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 s="10">
        <f t="shared" si="315"/>
        <v>35.71</v>
      </c>
      <c r="Q4061" s="11" t="s">
        <v>8315</v>
      </c>
      <c r="R4061" s="11" t="s">
        <v>8316</v>
      </c>
      <c r="S4061" s="15">
        <f t="shared" si="316"/>
        <v>41866.640648148146</v>
      </c>
      <c r="T4061" s="15">
        <f t="shared" si="317"/>
        <v>41898.125</v>
      </c>
      <c r="U4061">
        <f t="shared" si="318"/>
        <v>31.484351851853717</v>
      </c>
      <c r="V4061">
        <f t="shared" si="319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 s="10">
        <f t="shared" si="315"/>
        <v>57</v>
      </c>
      <c r="Q4062" s="11" t="s">
        <v>8315</v>
      </c>
      <c r="R4062" s="11" t="s">
        <v>8316</v>
      </c>
      <c r="S4062" s="15">
        <f t="shared" si="316"/>
        <v>41779.695092592592</v>
      </c>
      <c r="T4062" s="15">
        <f t="shared" si="317"/>
        <v>41813.666666666664</v>
      </c>
      <c r="U4062">
        <f t="shared" si="318"/>
        <v>33.971574074072123</v>
      </c>
      <c r="V4062">
        <f t="shared" si="319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 s="10">
        <f t="shared" si="315"/>
        <v>0</v>
      </c>
      <c r="Q4063" s="11" t="s">
        <v>8315</v>
      </c>
      <c r="R4063" s="11" t="s">
        <v>8316</v>
      </c>
      <c r="S4063" s="15">
        <f t="shared" si="316"/>
        <v>42421.141469907408</v>
      </c>
      <c r="T4063" s="15">
        <f t="shared" si="317"/>
        <v>42481.099803240737</v>
      </c>
      <c r="U4063">
        <f t="shared" si="318"/>
        <v>59.958333333328483</v>
      </c>
      <c r="V4063">
        <f t="shared" si="319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 s="10">
        <f t="shared" si="315"/>
        <v>163.33000000000001</v>
      </c>
      <c r="Q4064" s="11" t="s">
        <v>8315</v>
      </c>
      <c r="R4064" s="11" t="s">
        <v>8316</v>
      </c>
      <c r="S4064" s="15">
        <f t="shared" si="316"/>
        <v>42523.739212962959</v>
      </c>
      <c r="T4064" s="15">
        <f t="shared" si="317"/>
        <v>42553.739212962959</v>
      </c>
      <c r="U4064">
        <f t="shared" si="318"/>
        <v>30</v>
      </c>
      <c r="V4064">
        <f t="shared" si="319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 s="10">
        <f t="shared" si="315"/>
        <v>15</v>
      </c>
      <c r="Q4065" s="11" t="s">
        <v>8315</v>
      </c>
      <c r="R4065" s="11" t="s">
        <v>8316</v>
      </c>
      <c r="S4065" s="15">
        <f t="shared" si="316"/>
        <v>41787.681527777779</v>
      </c>
      <c r="T4065" s="15">
        <f t="shared" si="317"/>
        <v>41817.681527777779</v>
      </c>
      <c r="U4065">
        <f t="shared" si="318"/>
        <v>30</v>
      </c>
      <c r="V4065">
        <f t="shared" si="319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 s="10">
        <f t="shared" si="315"/>
        <v>64.17</v>
      </c>
      <c r="Q4066" s="11" t="s">
        <v>8315</v>
      </c>
      <c r="R4066" s="11" t="s">
        <v>8316</v>
      </c>
      <c r="S4066" s="15">
        <f t="shared" si="316"/>
        <v>42093.588263888887</v>
      </c>
      <c r="T4066" s="15">
        <f t="shared" si="317"/>
        <v>42123.588263888887</v>
      </c>
      <c r="U4066">
        <f t="shared" si="318"/>
        <v>30</v>
      </c>
      <c r="V4066">
        <f t="shared" si="319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 s="10">
        <f t="shared" si="315"/>
        <v>6.75</v>
      </c>
      <c r="Q4067" s="11" t="s">
        <v>8315</v>
      </c>
      <c r="R4067" s="11" t="s">
        <v>8316</v>
      </c>
      <c r="S4067" s="15">
        <f t="shared" si="316"/>
        <v>41833.951516203706</v>
      </c>
      <c r="T4067" s="15">
        <f t="shared" si="317"/>
        <v>41863.951516203706</v>
      </c>
      <c r="U4067">
        <f t="shared" si="318"/>
        <v>30</v>
      </c>
      <c r="V4067">
        <f t="shared" si="319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 s="10">
        <f t="shared" si="315"/>
        <v>25</v>
      </c>
      <c r="Q4068" s="11" t="s">
        <v>8315</v>
      </c>
      <c r="R4068" s="11" t="s">
        <v>8316</v>
      </c>
      <c r="S4068" s="15">
        <f t="shared" si="316"/>
        <v>42479.039212962962</v>
      </c>
      <c r="T4068" s="15">
        <f t="shared" si="317"/>
        <v>42509.039212962962</v>
      </c>
      <c r="U4068">
        <f t="shared" si="318"/>
        <v>30</v>
      </c>
      <c r="V4068">
        <f t="shared" si="319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 s="10">
        <f t="shared" si="315"/>
        <v>179.12</v>
      </c>
      <c r="Q4069" s="11" t="s">
        <v>8315</v>
      </c>
      <c r="R4069" s="11" t="s">
        <v>8316</v>
      </c>
      <c r="S4069" s="15">
        <f t="shared" si="316"/>
        <v>42235.117476851854</v>
      </c>
      <c r="T4069" s="15">
        <f t="shared" si="317"/>
        <v>42275.117476851854</v>
      </c>
      <c r="U4069">
        <f t="shared" si="318"/>
        <v>40</v>
      </c>
      <c r="V4069">
        <f t="shared" si="319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 s="10">
        <f t="shared" si="315"/>
        <v>34.950000000000003</v>
      </c>
      <c r="Q4070" s="11" t="s">
        <v>8315</v>
      </c>
      <c r="R4070" s="11" t="s">
        <v>8316</v>
      </c>
      <c r="S4070" s="15">
        <f t="shared" si="316"/>
        <v>42718.963599537034</v>
      </c>
      <c r="T4070" s="15">
        <f t="shared" si="317"/>
        <v>42748.961805555555</v>
      </c>
      <c r="U4070">
        <f t="shared" si="318"/>
        <v>29.998206018521159</v>
      </c>
      <c r="V4070">
        <f t="shared" si="319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 s="10">
        <f t="shared" si="315"/>
        <v>33.08</v>
      </c>
      <c r="Q4071" s="11" t="s">
        <v>8315</v>
      </c>
      <c r="R4071" s="11" t="s">
        <v>8316</v>
      </c>
      <c r="S4071" s="15">
        <f t="shared" si="316"/>
        <v>42022.661527777775</v>
      </c>
      <c r="T4071" s="15">
        <f t="shared" si="317"/>
        <v>42063.5</v>
      </c>
      <c r="U4071">
        <f t="shared" si="318"/>
        <v>40.838472222225391</v>
      </c>
      <c r="V4071">
        <f t="shared" si="319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 s="10">
        <f t="shared" si="315"/>
        <v>27.5</v>
      </c>
      <c r="Q4072" s="11" t="s">
        <v>8315</v>
      </c>
      <c r="R4072" s="11" t="s">
        <v>8316</v>
      </c>
      <c r="S4072" s="15">
        <f t="shared" si="316"/>
        <v>42031.666898148149</v>
      </c>
      <c r="T4072" s="15">
        <f t="shared" si="317"/>
        <v>42064.125</v>
      </c>
      <c r="U4072">
        <f t="shared" si="318"/>
        <v>32.458101851851097</v>
      </c>
      <c r="V4072">
        <f t="shared" si="319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 s="10">
        <f t="shared" si="315"/>
        <v>0</v>
      </c>
      <c r="Q4073" s="11" t="s">
        <v>8315</v>
      </c>
      <c r="R4073" s="11" t="s">
        <v>8316</v>
      </c>
      <c r="S4073" s="15">
        <f t="shared" si="316"/>
        <v>42700.804756944446</v>
      </c>
      <c r="T4073" s="15">
        <f t="shared" si="317"/>
        <v>42730.804756944446</v>
      </c>
      <c r="U4073">
        <f t="shared" si="318"/>
        <v>30</v>
      </c>
      <c r="V4073">
        <f t="shared" si="319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 s="10">
        <f t="shared" si="315"/>
        <v>2</v>
      </c>
      <c r="Q4074" s="11" t="s">
        <v>8315</v>
      </c>
      <c r="R4074" s="11" t="s">
        <v>8316</v>
      </c>
      <c r="S4074" s="15">
        <f t="shared" si="316"/>
        <v>41812.77443287037</v>
      </c>
      <c r="T4074" s="15">
        <f t="shared" si="317"/>
        <v>41872.77443287037</v>
      </c>
      <c r="U4074">
        <f t="shared" si="318"/>
        <v>60</v>
      </c>
      <c r="V4074">
        <f t="shared" si="319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 s="10">
        <f t="shared" si="315"/>
        <v>18.5</v>
      </c>
      <c r="Q4075" s="11" t="s">
        <v>8315</v>
      </c>
      <c r="R4075" s="11" t="s">
        <v>8316</v>
      </c>
      <c r="S4075" s="15">
        <f t="shared" si="316"/>
        <v>42078.34520833334</v>
      </c>
      <c r="T4075" s="15">
        <f t="shared" si="317"/>
        <v>42133.166666666672</v>
      </c>
      <c r="U4075">
        <f t="shared" si="318"/>
        <v>54.821458333331975</v>
      </c>
      <c r="V4075">
        <f t="shared" si="319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 s="10">
        <f t="shared" si="315"/>
        <v>35</v>
      </c>
      <c r="Q4076" s="11" t="s">
        <v>8315</v>
      </c>
      <c r="R4076" s="11" t="s">
        <v>8316</v>
      </c>
      <c r="S4076" s="15">
        <f t="shared" si="316"/>
        <v>42283.552951388891</v>
      </c>
      <c r="T4076" s="15">
        <f t="shared" si="317"/>
        <v>42313.594618055555</v>
      </c>
      <c r="U4076">
        <f t="shared" si="318"/>
        <v>30.041666666664241</v>
      </c>
      <c r="V4076">
        <f t="shared" si="319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 s="10">
        <f t="shared" si="315"/>
        <v>44.31</v>
      </c>
      <c r="Q4077" s="11" t="s">
        <v>8315</v>
      </c>
      <c r="R4077" s="11" t="s">
        <v>8316</v>
      </c>
      <c r="S4077" s="15">
        <f t="shared" si="316"/>
        <v>41779.045937499999</v>
      </c>
      <c r="T4077" s="15">
        <f t="shared" si="317"/>
        <v>41820.727777777778</v>
      </c>
      <c r="U4077">
        <f t="shared" si="318"/>
        <v>41.681840277778974</v>
      </c>
      <c r="V4077">
        <f t="shared" si="319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 s="10">
        <f t="shared" si="315"/>
        <v>0</v>
      </c>
      <c r="Q4078" s="11" t="s">
        <v>8315</v>
      </c>
      <c r="R4078" s="11" t="s">
        <v>8316</v>
      </c>
      <c r="S4078" s="15">
        <f t="shared" si="316"/>
        <v>41905.795706018522</v>
      </c>
      <c r="T4078" s="15">
        <f t="shared" si="317"/>
        <v>41933.82708333333</v>
      </c>
      <c r="U4078">
        <f t="shared" si="318"/>
        <v>28.031377314808196</v>
      </c>
      <c r="V4078">
        <f t="shared" si="319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 s="10">
        <f t="shared" si="315"/>
        <v>222.5</v>
      </c>
      <c r="Q4079" s="11" t="s">
        <v>8315</v>
      </c>
      <c r="R4079" s="11" t="s">
        <v>8316</v>
      </c>
      <c r="S4079" s="15">
        <f t="shared" si="316"/>
        <v>42695.7105787037</v>
      </c>
      <c r="T4079" s="15">
        <f t="shared" si="317"/>
        <v>42725.7105787037</v>
      </c>
      <c r="U4079">
        <f t="shared" si="318"/>
        <v>30</v>
      </c>
      <c r="V4079">
        <f t="shared" si="319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 s="10">
        <f t="shared" si="315"/>
        <v>0</v>
      </c>
      <c r="Q4080" s="11" t="s">
        <v>8315</v>
      </c>
      <c r="R4080" s="11" t="s">
        <v>8316</v>
      </c>
      <c r="S4080" s="15">
        <f t="shared" si="316"/>
        <v>42732.787523148145</v>
      </c>
      <c r="T4080" s="15">
        <f t="shared" si="317"/>
        <v>42762.787523148145</v>
      </c>
      <c r="U4080">
        <f t="shared" si="318"/>
        <v>30</v>
      </c>
      <c r="V4080">
        <f t="shared" si="319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 s="10">
        <f t="shared" si="315"/>
        <v>5</v>
      </c>
      <c r="Q4081" s="11" t="s">
        <v>8315</v>
      </c>
      <c r="R4081" s="11" t="s">
        <v>8316</v>
      </c>
      <c r="S4081" s="15">
        <f t="shared" si="316"/>
        <v>42510.938900462963</v>
      </c>
      <c r="T4081" s="15">
        <f t="shared" si="317"/>
        <v>42540.938900462963</v>
      </c>
      <c r="U4081">
        <f t="shared" si="318"/>
        <v>30</v>
      </c>
      <c r="V4081">
        <f t="shared" si="319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 s="10">
        <f t="shared" si="315"/>
        <v>0</v>
      </c>
      <c r="Q4082" s="11" t="s">
        <v>8315</v>
      </c>
      <c r="R4082" s="11" t="s">
        <v>8316</v>
      </c>
      <c r="S4082" s="15">
        <f t="shared" si="316"/>
        <v>42511.698101851856</v>
      </c>
      <c r="T4082" s="15">
        <f t="shared" si="317"/>
        <v>42535.787500000006</v>
      </c>
      <c r="U4082">
        <f t="shared" si="318"/>
        <v>24.089398148149485</v>
      </c>
      <c r="V4082">
        <f t="shared" si="319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 s="10">
        <f t="shared" si="315"/>
        <v>29.17</v>
      </c>
      <c r="Q4083" s="11" t="s">
        <v>8315</v>
      </c>
      <c r="R4083" s="11" t="s">
        <v>8316</v>
      </c>
      <c r="S4083" s="15">
        <f t="shared" si="316"/>
        <v>42041.581307870365</v>
      </c>
      <c r="T4083" s="15">
        <f t="shared" si="317"/>
        <v>42071.539641203708</v>
      </c>
      <c r="U4083">
        <f t="shared" si="318"/>
        <v>29.958333333343035</v>
      </c>
      <c r="V4083">
        <f t="shared" si="319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 s="10">
        <f t="shared" si="315"/>
        <v>1.5</v>
      </c>
      <c r="Q4084" s="11" t="s">
        <v>8315</v>
      </c>
      <c r="R4084" s="11" t="s">
        <v>8316</v>
      </c>
      <c r="S4084" s="15">
        <f t="shared" si="316"/>
        <v>42307.189270833333</v>
      </c>
      <c r="T4084" s="15">
        <f t="shared" si="317"/>
        <v>42322.958333333328</v>
      </c>
      <c r="U4084">
        <f t="shared" si="318"/>
        <v>15.769062499995925</v>
      </c>
      <c r="V4084">
        <f t="shared" si="319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 s="10">
        <f t="shared" si="315"/>
        <v>126.5</v>
      </c>
      <c r="Q4085" s="11" t="s">
        <v>8315</v>
      </c>
      <c r="R4085" s="11" t="s">
        <v>8316</v>
      </c>
      <c r="S4085" s="15">
        <f t="shared" si="316"/>
        <v>42353.761759259258</v>
      </c>
      <c r="T4085" s="15">
        <f t="shared" si="317"/>
        <v>42383.761759259258</v>
      </c>
      <c r="U4085">
        <f t="shared" si="318"/>
        <v>30</v>
      </c>
      <c r="V4085">
        <f t="shared" si="319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 s="10">
        <f t="shared" si="315"/>
        <v>10</v>
      </c>
      <c r="Q4086" s="11" t="s">
        <v>8315</v>
      </c>
      <c r="R4086" s="11" t="s">
        <v>8316</v>
      </c>
      <c r="S4086" s="15">
        <f t="shared" si="316"/>
        <v>42622.436412037037</v>
      </c>
      <c r="T4086" s="15">
        <f t="shared" si="317"/>
        <v>42652.436412037037</v>
      </c>
      <c r="U4086">
        <f t="shared" si="318"/>
        <v>30</v>
      </c>
      <c r="V4086">
        <f t="shared" si="319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 s="10">
        <f t="shared" si="315"/>
        <v>10</v>
      </c>
      <c r="Q4087" s="11" t="s">
        <v>8315</v>
      </c>
      <c r="R4087" s="11" t="s">
        <v>8316</v>
      </c>
      <c r="S4087" s="15">
        <f t="shared" si="316"/>
        <v>42058.603877314818</v>
      </c>
      <c r="T4087" s="15">
        <f t="shared" si="317"/>
        <v>42087.165972222225</v>
      </c>
      <c r="U4087">
        <f t="shared" si="318"/>
        <v>28.5620949074073</v>
      </c>
      <c r="V4087">
        <f t="shared" si="319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 s="10">
        <f t="shared" si="315"/>
        <v>9.4</v>
      </c>
      <c r="Q4088" s="11" t="s">
        <v>8315</v>
      </c>
      <c r="R4088" s="11" t="s">
        <v>8316</v>
      </c>
      <c r="S4088" s="15">
        <f t="shared" si="316"/>
        <v>42304.940960648149</v>
      </c>
      <c r="T4088" s="15">
        <f t="shared" si="317"/>
        <v>42329.166666666672</v>
      </c>
      <c r="U4088">
        <f t="shared" si="318"/>
        <v>24.225706018522033</v>
      </c>
      <c r="V4088">
        <f t="shared" si="319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 s="10">
        <f t="shared" si="315"/>
        <v>0</v>
      </c>
      <c r="Q4089" s="11" t="s">
        <v>8315</v>
      </c>
      <c r="R4089" s="11" t="s">
        <v>8316</v>
      </c>
      <c r="S4089" s="15">
        <f t="shared" si="316"/>
        <v>42538.742893518516</v>
      </c>
      <c r="T4089" s="15">
        <f t="shared" si="317"/>
        <v>42568.742893518516</v>
      </c>
      <c r="U4089">
        <f t="shared" si="318"/>
        <v>30</v>
      </c>
      <c r="V4089">
        <f t="shared" si="319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 s="10">
        <f t="shared" si="315"/>
        <v>72</v>
      </c>
      <c r="Q4090" s="11" t="s">
        <v>8315</v>
      </c>
      <c r="R4090" s="11" t="s">
        <v>8316</v>
      </c>
      <c r="S4090" s="15">
        <f t="shared" si="316"/>
        <v>41990.612546296295</v>
      </c>
      <c r="T4090" s="15">
        <f t="shared" si="317"/>
        <v>42020.434722222228</v>
      </c>
      <c r="U4090">
        <f t="shared" si="318"/>
        <v>29.822175925932243</v>
      </c>
      <c r="V4090">
        <f t="shared" si="319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 s="10">
        <f t="shared" si="315"/>
        <v>30</v>
      </c>
      <c r="Q4091" s="11" t="s">
        <v>8315</v>
      </c>
      <c r="R4091" s="11" t="s">
        <v>8316</v>
      </c>
      <c r="S4091" s="15">
        <f t="shared" si="316"/>
        <v>42122.732499999998</v>
      </c>
      <c r="T4091" s="15">
        <f t="shared" si="317"/>
        <v>42155.732638888891</v>
      </c>
      <c r="U4091">
        <f t="shared" si="318"/>
        <v>33.000138888892252</v>
      </c>
      <c r="V4091">
        <f t="shared" si="319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 s="10">
        <f t="shared" si="315"/>
        <v>10.67</v>
      </c>
      <c r="Q4092" s="11" t="s">
        <v>8315</v>
      </c>
      <c r="R4092" s="11" t="s">
        <v>8316</v>
      </c>
      <c r="S4092" s="15">
        <f t="shared" si="316"/>
        <v>42209.67288194444</v>
      </c>
      <c r="T4092" s="15">
        <f t="shared" si="317"/>
        <v>42223.625</v>
      </c>
      <c r="U4092">
        <f t="shared" si="318"/>
        <v>13.952118055560277</v>
      </c>
      <c r="V4092">
        <f t="shared" si="319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 s="10">
        <f t="shared" si="315"/>
        <v>25.5</v>
      </c>
      <c r="Q4093" s="11" t="s">
        <v>8315</v>
      </c>
      <c r="R4093" s="11" t="s">
        <v>8316</v>
      </c>
      <c r="S4093" s="15">
        <f t="shared" si="316"/>
        <v>41990.506377314814</v>
      </c>
      <c r="T4093" s="15">
        <f t="shared" si="317"/>
        <v>42020.506377314814</v>
      </c>
      <c r="U4093">
        <f t="shared" si="318"/>
        <v>30</v>
      </c>
      <c r="V4093">
        <f t="shared" si="319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 s="10">
        <f t="shared" si="315"/>
        <v>20</v>
      </c>
      <c r="Q4094" s="11" t="s">
        <v>8315</v>
      </c>
      <c r="R4094" s="11" t="s">
        <v>8316</v>
      </c>
      <c r="S4094" s="15">
        <f t="shared" si="316"/>
        <v>42039.194988425923</v>
      </c>
      <c r="T4094" s="15">
        <f t="shared" si="317"/>
        <v>42099.153321759266</v>
      </c>
      <c r="U4094">
        <f t="shared" si="318"/>
        <v>59.958333333343035</v>
      </c>
      <c r="V4094">
        <f t="shared" si="319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 s="10">
        <f t="shared" si="315"/>
        <v>15</v>
      </c>
      <c r="Q4095" s="11" t="s">
        <v>8315</v>
      </c>
      <c r="R4095" s="11" t="s">
        <v>8316</v>
      </c>
      <c r="S4095" s="15">
        <f t="shared" si="316"/>
        <v>42178.815891203703</v>
      </c>
      <c r="T4095" s="15">
        <f t="shared" si="317"/>
        <v>42238.815891203703</v>
      </c>
      <c r="U4095">
        <f t="shared" si="318"/>
        <v>60</v>
      </c>
      <c r="V4095">
        <f t="shared" si="319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 s="10">
        <f t="shared" si="315"/>
        <v>91.25</v>
      </c>
      <c r="Q4096" s="11" t="s">
        <v>8315</v>
      </c>
      <c r="R4096" s="11" t="s">
        <v>8316</v>
      </c>
      <c r="S4096" s="15">
        <f t="shared" si="316"/>
        <v>41890.086805555555</v>
      </c>
      <c r="T4096" s="15">
        <f t="shared" si="317"/>
        <v>41934.207638888889</v>
      </c>
      <c r="U4096">
        <f t="shared" si="318"/>
        <v>44.120833333334303</v>
      </c>
      <c r="V4096">
        <f t="shared" si="319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 s="10">
        <f t="shared" si="315"/>
        <v>800</v>
      </c>
      <c r="Q4097" s="11" t="s">
        <v>8315</v>
      </c>
      <c r="R4097" s="11" t="s">
        <v>8316</v>
      </c>
      <c r="S4097" s="15">
        <f t="shared" si="316"/>
        <v>42693.031828703708</v>
      </c>
      <c r="T4097" s="15">
        <f t="shared" si="317"/>
        <v>42723.031828703708</v>
      </c>
      <c r="U4097">
        <f t="shared" si="318"/>
        <v>30</v>
      </c>
      <c r="V4097">
        <f t="shared" si="319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 s="10">
        <f t="shared" si="315"/>
        <v>80</v>
      </c>
      <c r="Q4098" s="11" t="s">
        <v>8315</v>
      </c>
      <c r="R4098" s="11" t="s">
        <v>8316</v>
      </c>
      <c r="S4098" s="15">
        <f t="shared" si="316"/>
        <v>42750.530312499999</v>
      </c>
      <c r="T4098" s="15">
        <f t="shared" si="317"/>
        <v>42794.368749999994</v>
      </c>
      <c r="U4098">
        <f t="shared" si="318"/>
        <v>43.838437499995052</v>
      </c>
      <c r="V4098">
        <f t="shared" si="319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 s="10">
        <f t="shared" ref="P4099:P4118" si="320">IFERROR(ROUND(E4099/L4099,2),0)</f>
        <v>0</v>
      </c>
      <c r="Q4099" s="11" t="s">
        <v>8315</v>
      </c>
      <c r="R4099" s="11" t="s">
        <v>8316</v>
      </c>
      <c r="S4099" s="15">
        <f t="shared" ref="S4099:S4118" si="321">(((J4099/60)/60)/24)+DATE(1970,1,1)</f>
        <v>42344.824502314819</v>
      </c>
      <c r="T4099" s="15">
        <f t="shared" ref="T4099:T4118" si="322">(((I4099/60)/60)/24)+DATE(1970,1,1)</f>
        <v>42400.996527777781</v>
      </c>
      <c r="U4099">
        <f t="shared" ref="U4099:U4118" si="323">T4099-S4099</f>
        <v>56.172025462961756</v>
      </c>
      <c r="V4099">
        <f t="shared" ref="V4099:V4118" si="324">YEAR((((J4099/60)/60)/24)+DATE(1970,1,1))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 s="10">
        <f t="shared" si="320"/>
        <v>0</v>
      </c>
      <c r="Q4100" s="11" t="s">
        <v>8315</v>
      </c>
      <c r="R4100" s="11" t="s">
        <v>8316</v>
      </c>
      <c r="S4100" s="15">
        <f t="shared" si="321"/>
        <v>42495.722187499996</v>
      </c>
      <c r="T4100" s="15">
        <f t="shared" si="322"/>
        <v>42525.722187499996</v>
      </c>
      <c r="U4100">
        <f t="shared" si="323"/>
        <v>30</v>
      </c>
      <c r="V4100">
        <f t="shared" si="324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 s="10">
        <f t="shared" si="320"/>
        <v>50</v>
      </c>
      <c r="Q4101" s="11" t="s">
        <v>8315</v>
      </c>
      <c r="R4101" s="11" t="s">
        <v>8316</v>
      </c>
      <c r="S4101" s="15">
        <f t="shared" si="321"/>
        <v>42570.850381944445</v>
      </c>
      <c r="T4101" s="15">
        <f t="shared" si="322"/>
        <v>42615.850381944445</v>
      </c>
      <c r="U4101">
        <f t="shared" si="323"/>
        <v>45</v>
      </c>
      <c r="V4101">
        <f t="shared" si="324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 s="10">
        <f t="shared" si="320"/>
        <v>0</v>
      </c>
      <c r="Q4102" s="11" t="s">
        <v>8315</v>
      </c>
      <c r="R4102" s="11" t="s">
        <v>8316</v>
      </c>
      <c r="S4102" s="15">
        <f t="shared" si="321"/>
        <v>41927.124884259261</v>
      </c>
      <c r="T4102" s="15">
        <f t="shared" si="322"/>
        <v>41937.124884259261</v>
      </c>
      <c r="U4102">
        <f t="shared" si="323"/>
        <v>10</v>
      </c>
      <c r="V4102">
        <f t="shared" si="324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 s="10">
        <f t="shared" si="320"/>
        <v>0</v>
      </c>
      <c r="Q4103" s="11" t="s">
        <v>8315</v>
      </c>
      <c r="R4103" s="11" t="s">
        <v>8316</v>
      </c>
      <c r="S4103" s="15">
        <f t="shared" si="321"/>
        <v>42730.903726851851</v>
      </c>
      <c r="T4103" s="15">
        <f t="shared" si="322"/>
        <v>42760.903726851851</v>
      </c>
      <c r="U4103">
        <f t="shared" si="323"/>
        <v>30</v>
      </c>
      <c r="V4103">
        <f t="shared" si="324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 s="10">
        <f t="shared" si="320"/>
        <v>22.83</v>
      </c>
      <c r="Q4104" s="11" t="s">
        <v>8315</v>
      </c>
      <c r="R4104" s="11" t="s">
        <v>8316</v>
      </c>
      <c r="S4104" s="15">
        <f t="shared" si="321"/>
        <v>42475.848067129627</v>
      </c>
      <c r="T4104" s="15">
        <f t="shared" si="322"/>
        <v>42505.848067129627</v>
      </c>
      <c r="U4104">
        <f t="shared" si="323"/>
        <v>30</v>
      </c>
      <c r="V4104">
        <f t="shared" si="324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 s="10">
        <f t="shared" si="320"/>
        <v>16.670000000000002</v>
      </c>
      <c r="Q4105" s="11" t="s">
        <v>8315</v>
      </c>
      <c r="R4105" s="11" t="s">
        <v>8316</v>
      </c>
      <c r="S4105" s="15">
        <f t="shared" si="321"/>
        <v>42188.83293981482</v>
      </c>
      <c r="T4105" s="15">
        <f t="shared" si="322"/>
        <v>42242.772222222222</v>
      </c>
      <c r="U4105">
        <f t="shared" si="323"/>
        <v>53.939282407402061</v>
      </c>
      <c r="V4105">
        <f t="shared" si="324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 s="10">
        <f t="shared" si="320"/>
        <v>45.79</v>
      </c>
      <c r="Q4106" s="11" t="s">
        <v>8315</v>
      </c>
      <c r="R4106" s="11" t="s">
        <v>8316</v>
      </c>
      <c r="S4106" s="15">
        <f t="shared" si="321"/>
        <v>42640.278171296297</v>
      </c>
      <c r="T4106" s="15">
        <f t="shared" si="322"/>
        <v>42670.278171296297</v>
      </c>
      <c r="U4106">
        <f t="shared" si="323"/>
        <v>30</v>
      </c>
      <c r="V4106">
        <f t="shared" si="324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 s="10">
        <f t="shared" si="320"/>
        <v>383.33</v>
      </c>
      <c r="Q4107" s="11" t="s">
        <v>8315</v>
      </c>
      <c r="R4107" s="11" t="s">
        <v>8316</v>
      </c>
      <c r="S4107" s="15">
        <f t="shared" si="321"/>
        <v>42697.010520833333</v>
      </c>
      <c r="T4107" s="15">
        <f t="shared" si="322"/>
        <v>42730.010520833333</v>
      </c>
      <c r="U4107">
        <f t="shared" si="323"/>
        <v>33</v>
      </c>
      <c r="V4107">
        <f t="shared" si="324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 s="10">
        <f t="shared" si="320"/>
        <v>106.97</v>
      </c>
      <c r="Q4108" s="11" t="s">
        <v>8315</v>
      </c>
      <c r="R4108" s="11" t="s">
        <v>8316</v>
      </c>
      <c r="S4108" s="15">
        <f t="shared" si="321"/>
        <v>42053.049375000002</v>
      </c>
      <c r="T4108" s="15">
        <f t="shared" si="322"/>
        <v>42096.041666666672</v>
      </c>
      <c r="U4108">
        <f t="shared" si="323"/>
        <v>42.992291666669189</v>
      </c>
      <c r="V4108">
        <f t="shared" si="324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 s="10">
        <f t="shared" si="320"/>
        <v>10.25</v>
      </c>
      <c r="Q4109" s="11" t="s">
        <v>8315</v>
      </c>
      <c r="R4109" s="11" t="s">
        <v>8316</v>
      </c>
      <c r="S4109" s="15">
        <f t="shared" si="321"/>
        <v>41883.916678240741</v>
      </c>
      <c r="T4109" s="15">
        <f t="shared" si="322"/>
        <v>41906.916678240741</v>
      </c>
      <c r="U4109">
        <f t="shared" si="323"/>
        <v>23</v>
      </c>
      <c r="V4109">
        <f t="shared" si="324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 s="10">
        <f t="shared" si="320"/>
        <v>59</v>
      </c>
      <c r="Q4110" s="11" t="s">
        <v>8315</v>
      </c>
      <c r="R4110" s="11" t="s">
        <v>8316</v>
      </c>
      <c r="S4110" s="15">
        <f t="shared" si="321"/>
        <v>42767.031678240746</v>
      </c>
      <c r="T4110" s="15">
        <f t="shared" si="322"/>
        <v>42797.208333333328</v>
      </c>
      <c r="U4110">
        <f t="shared" si="323"/>
        <v>30.176655092582223</v>
      </c>
      <c r="V4110">
        <f t="shared" si="324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 s="10">
        <f t="shared" si="320"/>
        <v>0</v>
      </c>
      <c r="Q4111" s="11" t="s">
        <v>8315</v>
      </c>
      <c r="R4111" s="11" t="s">
        <v>8316</v>
      </c>
      <c r="S4111" s="15">
        <f t="shared" si="321"/>
        <v>42307.539398148147</v>
      </c>
      <c r="T4111" s="15">
        <f t="shared" si="322"/>
        <v>42337.581064814818</v>
      </c>
      <c r="U4111">
        <f t="shared" si="323"/>
        <v>30.041666666671517</v>
      </c>
      <c r="V4111">
        <f t="shared" si="324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 s="10">
        <f t="shared" si="320"/>
        <v>14.33</v>
      </c>
      <c r="Q4112" s="11" t="s">
        <v>8315</v>
      </c>
      <c r="R4112" s="11" t="s">
        <v>8316</v>
      </c>
      <c r="S4112" s="15">
        <f t="shared" si="321"/>
        <v>42512.626747685179</v>
      </c>
      <c r="T4112" s="15">
        <f t="shared" si="322"/>
        <v>42572.626747685179</v>
      </c>
      <c r="U4112">
        <f t="shared" si="323"/>
        <v>60</v>
      </c>
      <c r="V4112">
        <f t="shared" si="324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 s="10">
        <f t="shared" si="320"/>
        <v>15.67</v>
      </c>
      <c r="Q4113" s="11" t="s">
        <v>8315</v>
      </c>
      <c r="R4113" s="11" t="s">
        <v>8316</v>
      </c>
      <c r="S4113" s="15">
        <f t="shared" si="321"/>
        <v>42029.135879629626</v>
      </c>
      <c r="T4113" s="15">
        <f t="shared" si="322"/>
        <v>42059.135879629626</v>
      </c>
      <c r="U4113">
        <f t="shared" si="323"/>
        <v>30</v>
      </c>
      <c r="V4113">
        <f t="shared" si="324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 s="10">
        <f t="shared" si="320"/>
        <v>1</v>
      </c>
      <c r="Q4114" s="11" t="s">
        <v>8315</v>
      </c>
      <c r="R4114" s="11" t="s">
        <v>8316</v>
      </c>
      <c r="S4114" s="15">
        <f t="shared" si="321"/>
        <v>42400.946597222224</v>
      </c>
      <c r="T4114" s="15">
        <f t="shared" si="322"/>
        <v>42428</v>
      </c>
      <c r="U4114">
        <f t="shared" si="323"/>
        <v>27.053402777775773</v>
      </c>
      <c r="V4114">
        <f t="shared" si="324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 s="10">
        <f t="shared" si="320"/>
        <v>1</v>
      </c>
      <c r="Q4115" s="11" t="s">
        <v>8315</v>
      </c>
      <c r="R4115" s="11" t="s">
        <v>8316</v>
      </c>
      <c r="S4115" s="15">
        <f t="shared" si="321"/>
        <v>42358.573182870372</v>
      </c>
      <c r="T4115" s="15">
        <f t="shared" si="322"/>
        <v>42377.273611111115</v>
      </c>
      <c r="U4115">
        <f t="shared" si="323"/>
        <v>18.700428240743349</v>
      </c>
      <c r="V4115">
        <f t="shared" si="324"/>
        <v>2015</v>
      </c>
    </row>
    <row r="4116" spans="1:22" x14ac:dyDescent="0.3">
      <c r="S4116" s="15"/>
      <c r="T4116" s="15"/>
    </row>
    <row r="4117" spans="1:22" x14ac:dyDescent="0.3">
      <c r="S4117" s="15"/>
      <c r="T4117" s="15"/>
    </row>
    <row r="4118" spans="1:22" x14ac:dyDescent="0.3">
      <c r="S4118" s="15"/>
      <c r="T4118" s="15"/>
    </row>
  </sheetData>
  <autoFilter ref="A1:U4118" xr:uid="{00000000-0001-0000-0000-000000000000}"/>
  <sortState xmlns:xlrd2="http://schemas.microsoft.com/office/spreadsheetml/2017/richdata2" ref="A2:O4119">
    <sortCondition ref="A2:A4119"/>
  </sortState>
  <conditionalFormatting sqref="F1:F1048576">
    <cfRule type="cellIs" dxfId="3" priority="2" operator="equal">
      <formula>"successful"</formula>
    </cfRule>
    <cfRule type="cellIs" dxfId="2" priority="3" operator="equal">
      <formula>"live"</formula>
    </cfRule>
    <cfRule type="cellIs" dxfId="1" priority="4" operator="equal">
      <formula>"failed"</formula>
    </cfRule>
    <cfRule type="cellIs" dxfId="0" priority="5" operator="equal">
      <formula>"canceled"</formula>
    </cfRule>
  </conditionalFormatting>
  <conditionalFormatting sqref="O1:O1048576 P1 R1:W1">
    <cfRule type="colorScale" priority="1">
      <colorScale>
        <cfvo type="min"/>
        <cfvo type="num" val="100"/>
        <cfvo type="max"/>
        <color rgb="FFFF7128"/>
        <color theme="9" tint="0.3999755851924192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AB027-339B-4223-A2E4-71C6FA137DAF}">
  <sheetPr codeName="Sheet4"/>
  <dimension ref="A2:F7"/>
  <sheetViews>
    <sheetView workbookViewId="0">
      <selection activeCell="B9" sqref="B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26.109375" bestFit="1" customWidth="1"/>
    <col min="8" max="8" width="27" bestFit="1" customWidth="1"/>
    <col min="9" max="9" width="26.109375" bestFit="1" customWidth="1"/>
    <col min="10" max="10" width="31.77734375" bestFit="1" customWidth="1"/>
    <col min="11" max="11" width="30.88671875" bestFit="1" customWidth="1"/>
  </cols>
  <sheetData>
    <row r="2" spans="1:6" x14ac:dyDescent="0.3">
      <c r="A2" s="13" t="s">
        <v>8222</v>
      </c>
      <c r="B2" t="s">
        <v>8223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8315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  <row r="7" spans="1:6" x14ac:dyDescent="0.3">
      <c r="A7" s="14" t="s">
        <v>8361</v>
      </c>
      <c r="B7" s="10">
        <v>26</v>
      </c>
      <c r="C7" s="10">
        <v>349</v>
      </c>
      <c r="D7" s="10">
        <v>12</v>
      </c>
      <c r="E7" s="10">
        <v>525</v>
      </c>
      <c r="F7" s="10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313F4-9582-4CBB-AB4C-68489CCDE9D9}">
  <sheetPr codeName="Sheet5"/>
  <dimension ref="A1:E7"/>
  <sheetViews>
    <sheetView workbookViewId="0">
      <selection activeCell="B13" sqref="B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8222</v>
      </c>
      <c r="B1" t="s">
        <v>8364</v>
      </c>
    </row>
    <row r="2" spans="1:5" x14ac:dyDescent="0.3">
      <c r="A2" s="13" t="s">
        <v>8358</v>
      </c>
      <c r="B2" t="s">
        <v>8315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3">
      <c r="A7" s="14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B114F-FCFC-4006-B1C4-EEA48C521D21}">
  <sheetPr codeName="Sheet6"/>
  <dimension ref="A2:F62"/>
  <sheetViews>
    <sheetView workbookViewId="0">
      <selection activeCell="E22" sqref="E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6" x14ac:dyDescent="0.3">
      <c r="A2" s="13" t="s">
        <v>8358</v>
      </c>
      <c r="B2" t="s">
        <v>8315</v>
      </c>
    </row>
    <row r="3" spans="1:6" x14ac:dyDescent="0.3">
      <c r="A3" s="13" t="s">
        <v>8222</v>
      </c>
      <c r="B3" t="s">
        <v>8364</v>
      </c>
    </row>
    <row r="5" spans="1:6" x14ac:dyDescent="0.3">
      <c r="A5" s="13" t="s">
        <v>8363</v>
      </c>
      <c r="B5" s="13" t="s">
        <v>8360</v>
      </c>
    </row>
    <row r="6" spans="1:6" x14ac:dyDescent="0.3">
      <c r="A6" s="13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7" t="s">
        <v>8371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 x14ac:dyDescent="0.3">
      <c r="A8" s="17" t="s">
        <v>8372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 x14ac:dyDescent="0.3">
      <c r="A9" s="17" t="s">
        <v>8373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 x14ac:dyDescent="0.3">
      <c r="A10" s="17" t="s">
        <v>8378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 x14ac:dyDescent="0.3">
      <c r="A11" s="17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 x14ac:dyDescent="0.3">
      <c r="A12" s="17" t="s">
        <v>8374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 x14ac:dyDescent="0.3">
      <c r="A13" s="17" t="s">
        <v>8375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 x14ac:dyDescent="0.3">
      <c r="A14" s="17" t="s">
        <v>8368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 x14ac:dyDescent="0.3">
      <c r="A15" s="17" t="s">
        <v>8369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 x14ac:dyDescent="0.3">
      <c r="A16" s="17" t="s">
        <v>8376</v>
      </c>
      <c r="B16" s="10"/>
      <c r="C16" s="10">
        <v>50</v>
      </c>
      <c r="D16" s="10"/>
      <c r="E16" s="10">
        <v>65</v>
      </c>
      <c r="F16" s="10">
        <v>115</v>
      </c>
    </row>
    <row r="17" spans="1:6" x14ac:dyDescent="0.3">
      <c r="A17" s="17" t="s">
        <v>8370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 x14ac:dyDescent="0.3">
      <c r="A18" s="17" t="s">
        <v>8377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 x14ac:dyDescent="0.3">
      <c r="A19" s="17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  <row r="24" spans="1:6" x14ac:dyDescent="0.3">
      <c r="A24" s="13" t="s">
        <v>8222</v>
      </c>
      <c r="B24" t="s">
        <v>8223</v>
      </c>
    </row>
    <row r="25" spans="1:6" x14ac:dyDescent="0.3">
      <c r="A25" s="13" t="s">
        <v>8358</v>
      </c>
      <c r="B25" t="s">
        <v>8315</v>
      </c>
    </row>
    <row r="27" spans="1:6" x14ac:dyDescent="0.3">
      <c r="A27" s="13" t="s">
        <v>8363</v>
      </c>
      <c r="B27" s="13" t="s">
        <v>8360</v>
      </c>
    </row>
    <row r="28" spans="1:6" x14ac:dyDescent="0.3">
      <c r="A28" s="13" t="s">
        <v>8362</v>
      </c>
      <c r="B28" t="s">
        <v>8219</v>
      </c>
      <c r="C28" t="s">
        <v>8220</v>
      </c>
      <c r="D28" t="s">
        <v>8221</v>
      </c>
      <c r="E28" t="s">
        <v>8218</v>
      </c>
      <c r="F28" t="s">
        <v>8361</v>
      </c>
    </row>
    <row r="29" spans="1:6" x14ac:dyDescent="0.3">
      <c r="A29" s="17" t="s">
        <v>8371</v>
      </c>
      <c r="B29" s="10">
        <v>1</v>
      </c>
      <c r="C29" s="10">
        <v>28</v>
      </c>
      <c r="D29" s="10"/>
      <c r="E29" s="10">
        <v>29</v>
      </c>
      <c r="F29" s="10">
        <v>58</v>
      </c>
    </row>
    <row r="30" spans="1:6" x14ac:dyDescent="0.3">
      <c r="A30" s="17" t="s">
        <v>8372</v>
      </c>
      <c r="B30" s="10">
        <v>2</v>
      </c>
      <c r="C30" s="10">
        <v>18</v>
      </c>
      <c r="D30" s="10"/>
      <c r="E30" s="10">
        <v>32</v>
      </c>
      <c r="F30" s="10">
        <v>52</v>
      </c>
    </row>
    <row r="31" spans="1:6" x14ac:dyDescent="0.3">
      <c r="A31" s="17" t="s">
        <v>8373</v>
      </c>
      <c r="B31" s="10">
        <v>7</v>
      </c>
      <c r="C31" s="10">
        <v>25</v>
      </c>
      <c r="D31" s="10">
        <v>4</v>
      </c>
      <c r="E31" s="10">
        <v>42</v>
      </c>
      <c r="F31" s="10">
        <v>78</v>
      </c>
    </row>
    <row r="32" spans="1:6" x14ac:dyDescent="0.3">
      <c r="A32" s="17" t="s">
        <v>8378</v>
      </c>
      <c r="B32" s="10"/>
      <c r="C32" s="10">
        <v>27</v>
      </c>
      <c r="D32" s="10">
        <v>7</v>
      </c>
      <c r="E32" s="10">
        <v>39</v>
      </c>
      <c r="F32" s="10">
        <v>73</v>
      </c>
    </row>
    <row r="33" spans="1:6" x14ac:dyDescent="0.3">
      <c r="A33" s="17" t="s">
        <v>8367</v>
      </c>
      <c r="B33" s="10">
        <v>4</v>
      </c>
      <c r="C33" s="10">
        <v>30</v>
      </c>
      <c r="D33" s="10">
        <v>1</v>
      </c>
      <c r="E33" s="10">
        <v>40</v>
      </c>
      <c r="F33" s="10">
        <v>75</v>
      </c>
    </row>
    <row r="34" spans="1:6" x14ac:dyDescent="0.3">
      <c r="A34" s="17" t="s">
        <v>8374</v>
      </c>
      <c r="B34" s="10">
        <v>2</v>
      </c>
      <c r="C34" s="10">
        <v>27</v>
      </c>
      <c r="D34" s="10"/>
      <c r="E34" s="10">
        <v>60</v>
      </c>
      <c r="F34" s="10">
        <v>89</v>
      </c>
    </row>
    <row r="35" spans="1:6" x14ac:dyDescent="0.3">
      <c r="A35" s="17" t="s">
        <v>8375</v>
      </c>
      <c r="B35" s="10">
        <v>2</v>
      </c>
      <c r="C35" s="10">
        <v>36</v>
      </c>
      <c r="D35" s="10"/>
      <c r="E35" s="10">
        <v>63</v>
      </c>
      <c r="F35" s="10">
        <v>101</v>
      </c>
    </row>
    <row r="36" spans="1:6" x14ac:dyDescent="0.3">
      <c r="A36" s="17" t="s">
        <v>8368</v>
      </c>
      <c r="B36" s="10">
        <v>1</v>
      </c>
      <c r="C36" s="10">
        <v>39</v>
      </c>
      <c r="D36" s="10"/>
      <c r="E36" s="10">
        <v>60</v>
      </c>
      <c r="F36" s="10">
        <v>100</v>
      </c>
    </row>
    <row r="37" spans="1:6" x14ac:dyDescent="0.3">
      <c r="A37" s="17" t="s">
        <v>8369</v>
      </c>
      <c r="B37" s="10">
        <v>1</v>
      </c>
      <c r="C37" s="10">
        <v>34</v>
      </c>
      <c r="D37" s="10"/>
      <c r="E37" s="10">
        <v>46</v>
      </c>
      <c r="F37" s="10">
        <v>81</v>
      </c>
    </row>
    <row r="38" spans="1:6" x14ac:dyDescent="0.3">
      <c r="A38" s="17" t="s">
        <v>8376</v>
      </c>
      <c r="B38" s="10">
        <v>4</v>
      </c>
      <c r="C38" s="10">
        <v>40</v>
      </c>
      <c r="D38" s="10"/>
      <c r="E38" s="10">
        <v>42</v>
      </c>
      <c r="F38" s="10">
        <v>86</v>
      </c>
    </row>
    <row r="39" spans="1:6" x14ac:dyDescent="0.3">
      <c r="A39" s="17" t="s">
        <v>8370</v>
      </c>
      <c r="B39" s="10">
        <v>1</v>
      </c>
      <c r="C39" s="10">
        <v>23</v>
      </c>
      <c r="D39" s="10"/>
      <c r="E39" s="10">
        <v>40</v>
      </c>
      <c r="F39" s="10">
        <v>64</v>
      </c>
    </row>
    <row r="40" spans="1:6" x14ac:dyDescent="0.3">
      <c r="A40" s="17" t="s">
        <v>8377</v>
      </c>
      <c r="B40" s="10">
        <v>1</v>
      </c>
      <c r="C40" s="10">
        <v>22</v>
      </c>
      <c r="D40" s="10"/>
      <c r="E40" s="10">
        <v>32</v>
      </c>
      <c r="F40" s="10">
        <v>55</v>
      </c>
    </row>
    <row r="41" spans="1:6" x14ac:dyDescent="0.3">
      <c r="A41" s="17" t="s">
        <v>8361</v>
      </c>
      <c r="B41" s="10">
        <v>26</v>
      </c>
      <c r="C41" s="10">
        <v>349</v>
      </c>
      <c r="D41" s="10">
        <v>12</v>
      </c>
      <c r="E41" s="10">
        <v>525</v>
      </c>
      <c r="F41" s="10">
        <v>912</v>
      </c>
    </row>
    <row r="46" spans="1:6" x14ac:dyDescent="0.3">
      <c r="A46" s="13" t="s">
        <v>8358</v>
      </c>
      <c r="B46" t="s">
        <v>8315</v>
      </c>
    </row>
    <row r="47" spans="1:6" x14ac:dyDescent="0.3">
      <c r="A47" s="13" t="s">
        <v>8222</v>
      </c>
      <c r="B47" t="s">
        <v>8364</v>
      </c>
    </row>
    <row r="49" spans="1:5" x14ac:dyDescent="0.3">
      <c r="A49" s="13" t="s">
        <v>8363</v>
      </c>
      <c r="B49" s="13" t="s">
        <v>8360</v>
      </c>
    </row>
    <row r="50" spans="1:5" x14ac:dyDescent="0.3">
      <c r="A50" s="13" t="s">
        <v>8362</v>
      </c>
      <c r="B50" t="s">
        <v>8218</v>
      </c>
      <c r="C50" t="s">
        <v>8220</v>
      </c>
      <c r="D50" t="s">
        <v>8219</v>
      </c>
      <c r="E50" t="s">
        <v>8361</v>
      </c>
    </row>
    <row r="51" spans="1:5" x14ac:dyDescent="0.3">
      <c r="A51" s="14" t="s">
        <v>8404</v>
      </c>
      <c r="B51" s="10">
        <v>3</v>
      </c>
      <c r="C51" s="10">
        <v>4</v>
      </c>
      <c r="D51" s="10">
        <v>2</v>
      </c>
      <c r="E51" s="10">
        <v>9</v>
      </c>
    </row>
    <row r="52" spans="1:5" x14ac:dyDescent="0.3">
      <c r="A52" s="14" t="s">
        <v>8405</v>
      </c>
      <c r="B52" s="10">
        <v>38</v>
      </c>
      <c r="C52" s="10">
        <v>17</v>
      </c>
      <c r="D52" s="10"/>
      <c r="E52" s="10">
        <v>55</v>
      </c>
    </row>
    <row r="53" spans="1:5" x14ac:dyDescent="0.3">
      <c r="A53" s="14" t="s">
        <v>8406</v>
      </c>
      <c r="B53" s="10">
        <v>101</v>
      </c>
      <c r="C53" s="10">
        <v>34</v>
      </c>
      <c r="D53" s="10">
        <v>1</v>
      </c>
      <c r="E53" s="10">
        <v>136</v>
      </c>
    </row>
    <row r="54" spans="1:5" x14ac:dyDescent="0.3">
      <c r="A54" s="14" t="s">
        <v>8407</v>
      </c>
      <c r="B54" s="10">
        <v>143</v>
      </c>
      <c r="C54" s="10">
        <v>40</v>
      </c>
      <c r="D54" s="10">
        <v>4</v>
      </c>
      <c r="E54" s="10">
        <v>187</v>
      </c>
    </row>
    <row r="55" spans="1:5" x14ac:dyDescent="0.3">
      <c r="A55" s="14" t="s">
        <v>8408</v>
      </c>
      <c r="B55" s="10">
        <v>411</v>
      </c>
      <c r="C55" s="10">
        <v>249</v>
      </c>
      <c r="D55" s="10">
        <v>21</v>
      </c>
      <c r="E55" s="10">
        <v>681</v>
      </c>
    </row>
    <row r="56" spans="1:5" x14ac:dyDescent="0.3">
      <c r="A56" s="14" t="s">
        <v>8409</v>
      </c>
      <c r="B56" s="10">
        <v>56</v>
      </c>
      <c r="C56" s="10">
        <v>27</v>
      </c>
      <c r="D56" s="10">
        <v>1</v>
      </c>
      <c r="E56" s="10">
        <v>84</v>
      </c>
    </row>
    <row r="57" spans="1:5" x14ac:dyDescent="0.3">
      <c r="A57" s="14" t="s">
        <v>8410</v>
      </c>
      <c r="B57" s="10">
        <v>32</v>
      </c>
      <c r="C57" s="10">
        <v>24</v>
      </c>
      <c r="D57" s="10">
        <v>2</v>
      </c>
      <c r="E57" s="10">
        <v>58</v>
      </c>
    </row>
    <row r="58" spans="1:5" x14ac:dyDescent="0.3">
      <c r="A58" s="14" t="s">
        <v>8411</v>
      </c>
      <c r="B58" s="10">
        <v>7</v>
      </c>
      <c r="C58" s="10">
        <v>11</v>
      </c>
      <c r="D58" s="10">
        <v>1</v>
      </c>
      <c r="E58" s="10">
        <v>19</v>
      </c>
    </row>
    <row r="59" spans="1:5" x14ac:dyDescent="0.3">
      <c r="A59" s="14" t="s">
        <v>8412</v>
      </c>
      <c r="B59" s="10">
        <v>46</v>
      </c>
      <c r="C59" s="10">
        <v>87</v>
      </c>
      <c r="D59" s="10">
        <v>5</v>
      </c>
      <c r="E59" s="10">
        <v>138</v>
      </c>
    </row>
    <row r="60" spans="1:5" x14ac:dyDescent="0.3">
      <c r="A60" s="14" t="s">
        <v>8413</v>
      </c>
      <c r="B60" s="10">
        <v>1</v>
      </c>
      <c r="C60" s="10"/>
      <c r="D60" s="10"/>
      <c r="E60" s="10">
        <v>1</v>
      </c>
    </row>
    <row r="61" spans="1:5" x14ac:dyDescent="0.3">
      <c r="A61" s="14" t="s">
        <v>8414</v>
      </c>
      <c r="B61" s="10">
        <v>1</v>
      </c>
      <c r="C61" s="10"/>
      <c r="D61" s="10"/>
      <c r="E61" s="10">
        <v>1</v>
      </c>
    </row>
    <row r="62" spans="1:5" x14ac:dyDescent="0.3">
      <c r="A62" s="14" t="s">
        <v>8361</v>
      </c>
      <c r="B62" s="10">
        <v>839</v>
      </c>
      <c r="C62" s="10">
        <v>493</v>
      </c>
      <c r="D62" s="10">
        <v>37</v>
      </c>
      <c r="E62" s="10">
        <v>1369</v>
      </c>
    </row>
  </sheetData>
  <pageMargins left="0.7" right="0.7" top="0.75" bottom="0.75" header="0.3" footer="0.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75B5F-CD2A-4A16-9A3B-81193FCD2D14}">
  <sheetPr codeName="Sheet7"/>
  <dimension ref="A1:D6"/>
  <sheetViews>
    <sheetView workbookViewId="0">
      <selection activeCell="C5" sqref="C5"/>
    </sheetView>
  </sheetViews>
  <sheetFormatPr defaultRowHeight="14.4" x14ac:dyDescent="0.3"/>
  <cols>
    <col min="1" max="1" width="30.5546875" bestFit="1" customWidth="1"/>
    <col min="2" max="2" width="39.88671875" customWidth="1"/>
  </cols>
  <sheetData>
    <row r="1" spans="1:4" x14ac:dyDescent="0.3">
      <c r="A1" t="s">
        <v>8381</v>
      </c>
      <c r="B1" t="s">
        <v>8382</v>
      </c>
      <c r="C1" t="s">
        <v>8383</v>
      </c>
      <c r="D1" t="s">
        <v>8384</v>
      </c>
    </row>
    <row r="2" spans="1:4" ht="39.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39.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39.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39.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9.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Category Statistics</vt:lpstr>
      <vt:lpstr>Subcategory Statistics</vt:lpstr>
      <vt:lpstr>Time Statistics</vt:lpstr>
      <vt:lpstr>Edinburgh Reseearch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student</cp:lastModifiedBy>
  <cp:lastPrinted>2022-08-24T22:51:21Z</cp:lastPrinted>
  <dcterms:created xsi:type="dcterms:W3CDTF">2017-04-20T15:17:24Z</dcterms:created>
  <dcterms:modified xsi:type="dcterms:W3CDTF">2022-08-29T20:16:59Z</dcterms:modified>
</cp:coreProperties>
</file>