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5F2672E5-90AF-B34E-A36A-96F219BAB4A9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Главная" sheetId="1" r:id="rId1"/>
    <sheet name="DEV" sheetId="5" r:id="rId2"/>
    <sheet name="Диаграмма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5" l="1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D49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D41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V34" i="5" s="1"/>
  <c r="D33" i="5"/>
  <c r="Z43" i="1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Z35" i="1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T18" i="5" s="1"/>
  <c r="U17" i="5"/>
  <c r="V17" i="5"/>
  <c r="D17" i="5"/>
  <c r="D18" i="5" s="1"/>
  <c r="V18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E19" i="1"/>
  <c r="AE18" i="1"/>
  <c r="Z21" i="1"/>
  <c r="T1" i="5"/>
  <c r="U1" i="5"/>
  <c r="V1" i="5"/>
  <c r="S1" i="5"/>
  <c r="O1" i="5"/>
  <c r="P1" i="5"/>
  <c r="Q1" i="5"/>
  <c r="N1" i="5"/>
  <c r="J1" i="5"/>
  <c r="K1" i="5"/>
  <c r="L1" i="5"/>
  <c r="I1" i="5"/>
  <c r="E1" i="5"/>
  <c r="F1" i="5"/>
  <c r="G1" i="5"/>
  <c r="D1" i="5"/>
  <c r="H1" i="5"/>
  <c r="M1" i="5"/>
  <c r="R1" i="5"/>
  <c r="D2" i="5"/>
  <c r="V2" i="5"/>
  <c r="U6" i="5"/>
  <c r="U2" i="5" s="1"/>
  <c r="D10" i="5"/>
  <c r="V10" i="5"/>
  <c r="U14" i="5"/>
  <c r="U10" i="5" s="1"/>
  <c r="U18" i="5"/>
  <c r="T22" i="5"/>
  <c r="S22" i="5" s="1"/>
  <c r="U22" i="5"/>
  <c r="D26" i="5"/>
  <c r="V26" i="5"/>
  <c r="U30" i="5"/>
  <c r="D34" i="5"/>
  <c r="U38" i="5"/>
  <c r="D42" i="5"/>
  <c r="V42" i="5"/>
  <c r="U46" i="5"/>
  <c r="U42" i="5" s="1"/>
  <c r="D50" i="5"/>
  <c r="U50" i="5"/>
  <c r="V50" i="5"/>
  <c r="T54" i="5"/>
  <c r="U54" i="5"/>
  <c r="Q22" i="5" l="1"/>
  <c r="P22" i="5" s="1"/>
  <c r="S18" i="5"/>
  <c r="T50" i="5"/>
  <c r="S54" i="5"/>
  <c r="U26" i="5"/>
  <c r="T30" i="5"/>
  <c r="U34" i="5"/>
  <c r="T38" i="5"/>
  <c r="Q18" i="5"/>
  <c r="T14" i="5"/>
  <c r="T6" i="5"/>
  <c r="T46" i="5"/>
  <c r="T26" i="5" l="1"/>
  <c r="S30" i="5"/>
  <c r="S46" i="5"/>
  <c r="T42" i="5"/>
  <c r="T2" i="5"/>
  <c r="S6" i="5"/>
  <c r="S50" i="5"/>
  <c r="Q54" i="5"/>
  <c r="O22" i="5"/>
  <c r="P18" i="5"/>
  <c r="T10" i="5"/>
  <c r="S14" i="5"/>
  <c r="T34" i="5"/>
  <c r="S38" i="5"/>
  <c r="Q38" i="5" l="1"/>
  <c r="S34" i="5"/>
  <c r="S26" i="5"/>
  <c r="Q30" i="5"/>
  <c r="P54" i="5"/>
  <c r="Q50" i="5"/>
  <c r="Q6" i="5"/>
  <c r="S2" i="5"/>
  <c r="S10" i="5"/>
  <c r="Q14" i="5"/>
  <c r="Q46" i="5"/>
  <c r="S42" i="5"/>
  <c r="O18" i="5"/>
  <c r="N22" i="5"/>
  <c r="P6" i="5" l="1"/>
  <c r="Q2" i="5"/>
  <c r="O54" i="5"/>
  <c r="P50" i="5"/>
  <c r="P30" i="5"/>
  <c r="Q26" i="5"/>
  <c r="Q10" i="5"/>
  <c r="P14" i="5"/>
  <c r="N18" i="5"/>
  <c r="L22" i="5"/>
  <c r="Q42" i="5"/>
  <c r="P46" i="5"/>
  <c r="Q34" i="5"/>
  <c r="P38" i="5"/>
  <c r="P34" i="5" l="1"/>
  <c r="O38" i="5"/>
  <c r="O46" i="5"/>
  <c r="P42" i="5"/>
  <c r="N54" i="5"/>
  <c r="O50" i="5"/>
  <c r="K22" i="5"/>
  <c r="L18" i="5"/>
  <c r="O14" i="5"/>
  <c r="P10" i="5"/>
  <c r="O30" i="5"/>
  <c r="P26" i="5"/>
  <c r="P2" i="5"/>
  <c r="O6" i="5"/>
  <c r="K18" i="5" l="1"/>
  <c r="J22" i="5"/>
  <c r="N6" i="5"/>
  <c r="O2" i="5"/>
  <c r="N50" i="5"/>
  <c r="L54" i="5"/>
  <c r="O26" i="5"/>
  <c r="N30" i="5"/>
  <c r="O42" i="5"/>
  <c r="N46" i="5"/>
  <c r="N38" i="5"/>
  <c r="O34" i="5"/>
  <c r="N14" i="5"/>
  <c r="O10" i="5"/>
  <c r="L30" i="5" l="1"/>
  <c r="N26" i="5"/>
  <c r="K54" i="5"/>
  <c r="L50" i="5"/>
  <c r="L14" i="5"/>
  <c r="N10" i="5"/>
  <c r="L38" i="5"/>
  <c r="N34" i="5"/>
  <c r="N2" i="5"/>
  <c r="L6" i="5"/>
  <c r="N42" i="5"/>
  <c r="L46" i="5"/>
  <c r="I22" i="5"/>
  <c r="J18" i="5"/>
  <c r="L34" i="5" l="1"/>
  <c r="K38" i="5"/>
  <c r="G22" i="5"/>
  <c r="I18" i="5"/>
  <c r="K14" i="5"/>
  <c r="L10" i="5"/>
  <c r="K46" i="5"/>
  <c r="L42" i="5"/>
  <c r="J54" i="5"/>
  <c r="K50" i="5"/>
  <c r="L2" i="5"/>
  <c r="K6" i="5"/>
  <c r="L26" i="5"/>
  <c r="K30" i="5"/>
  <c r="J46" i="5" l="1"/>
  <c r="K42" i="5"/>
  <c r="J14" i="5"/>
  <c r="K10" i="5"/>
  <c r="J6" i="5"/>
  <c r="K2" i="5"/>
  <c r="J38" i="5"/>
  <c r="K34" i="5"/>
  <c r="K26" i="5"/>
  <c r="J30" i="5"/>
  <c r="F22" i="5"/>
  <c r="G18" i="5"/>
  <c r="J50" i="5"/>
  <c r="I54" i="5"/>
  <c r="I6" i="5" l="1"/>
  <c r="J2" i="5"/>
  <c r="E22" i="5"/>
  <c r="F18" i="5"/>
  <c r="J10" i="5"/>
  <c r="I14" i="5"/>
  <c r="I30" i="5"/>
  <c r="J26" i="5"/>
  <c r="I38" i="5"/>
  <c r="J34" i="5"/>
  <c r="G54" i="5"/>
  <c r="I50" i="5"/>
  <c r="J42" i="5"/>
  <c r="I46" i="5"/>
  <c r="G30" i="5" l="1"/>
  <c r="I26" i="5"/>
  <c r="G46" i="5"/>
  <c r="I42" i="5"/>
  <c r="I10" i="5"/>
  <c r="G14" i="5"/>
  <c r="F54" i="5"/>
  <c r="G50" i="5"/>
  <c r="D22" i="5"/>
  <c r="E18" i="5"/>
  <c r="X18" i="5" s="1"/>
  <c r="G38" i="5"/>
  <c r="I34" i="5"/>
  <c r="G6" i="5"/>
  <c r="I2" i="5"/>
  <c r="F50" i="5" l="1"/>
  <c r="E54" i="5"/>
  <c r="F14" i="5"/>
  <c r="G10" i="5"/>
  <c r="F6" i="5"/>
  <c r="G2" i="5"/>
  <c r="F38" i="5"/>
  <c r="G34" i="5"/>
  <c r="G42" i="5"/>
  <c r="F46" i="5"/>
  <c r="G26" i="5"/>
  <c r="F30" i="5"/>
  <c r="E38" i="5" l="1"/>
  <c r="F34" i="5"/>
  <c r="F2" i="5"/>
  <c r="E6" i="5"/>
  <c r="E30" i="5"/>
  <c r="F26" i="5"/>
  <c r="E14" i="5"/>
  <c r="F10" i="5"/>
  <c r="E46" i="5"/>
  <c r="F42" i="5"/>
  <c r="E50" i="5"/>
  <c r="X50" i="5" s="1"/>
  <c r="Z63" i="1" s="1"/>
  <c r="D54" i="5"/>
  <c r="E10" i="5" l="1"/>
  <c r="X10" i="5" s="1"/>
  <c r="Z29" i="1" s="1"/>
  <c r="D14" i="5"/>
  <c r="E26" i="5"/>
  <c r="X26" i="5" s="1"/>
  <c r="D30" i="5"/>
  <c r="D6" i="5"/>
  <c r="E2" i="5"/>
  <c r="X2" i="5" s="1"/>
  <c r="D46" i="5"/>
  <c r="E42" i="5"/>
  <c r="X42" i="5" s="1"/>
  <c r="Z57" i="1" s="1"/>
  <c r="D38" i="5"/>
  <c r="E34" i="5"/>
  <c r="X34" i="5" s="1"/>
  <c r="Z50" i="1" s="1"/>
  <c r="A2" i="3" l="1"/>
  <c r="A3" i="3"/>
  <c r="A4" i="3"/>
  <c r="A5" i="3"/>
  <c r="A6" i="3"/>
  <c r="A7" i="3"/>
  <c r="A8" i="3"/>
  <c r="A9" i="3"/>
  <c r="A10" i="3"/>
  <c r="A11" i="3"/>
  <c r="A12" i="3"/>
  <c r="A1" i="3"/>
  <c r="H1" i="1"/>
  <c r="AE21" i="1"/>
  <c r="J61" i="1"/>
  <c r="O61" i="1"/>
  <c r="T61" i="1"/>
  <c r="J60" i="1"/>
  <c r="O60" i="1"/>
  <c r="T60" i="1"/>
  <c r="J53" i="1"/>
  <c r="O53" i="1"/>
  <c r="T53" i="1"/>
  <c r="J54" i="1"/>
  <c r="O54" i="1"/>
  <c r="T54" i="1"/>
  <c r="J47" i="1"/>
  <c r="O47" i="1"/>
  <c r="T47" i="1"/>
  <c r="J46" i="1"/>
  <c r="O46" i="1"/>
  <c r="T46" i="1"/>
  <c r="J40" i="1"/>
  <c r="O40" i="1"/>
  <c r="T40" i="1"/>
  <c r="J39" i="1"/>
  <c r="O39" i="1"/>
  <c r="T39" i="1"/>
  <c r="J33" i="1"/>
  <c r="O33" i="1"/>
  <c r="T33" i="1"/>
  <c r="J32" i="1"/>
  <c r="O32" i="1"/>
  <c r="T32" i="1"/>
  <c r="J26" i="1"/>
  <c r="O26" i="1"/>
  <c r="T26" i="1"/>
  <c r="J25" i="1"/>
  <c r="O25" i="1"/>
  <c r="T25" i="1"/>
  <c r="E16" i="1"/>
  <c r="C16" i="1"/>
  <c r="J19" i="1"/>
  <c r="O19" i="1"/>
  <c r="T19" i="1"/>
  <c r="J18" i="1"/>
  <c r="O18" i="1"/>
  <c r="T18" i="1"/>
  <c r="K2" i="1"/>
  <c r="N2" i="1"/>
  <c r="U2" i="1"/>
  <c r="X2" i="1"/>
  <c r="C4" i="1"/>
  <c r="C10" i="1" s="1"/>
  <c r="AE54" i="1" s="1"/>
  <c r="K4" i="1" l="1"/>
  <c r="K19" i="1" s="1"/>
  <c r="U4" i="1"/>
  <c r="U32" i="1" s="1"/>
  <c r="N4" i="1"/>
  <c r="N19" i="1" s="1"/>
  <c r="X4" i="1"/>
  <c r="X32" i="1" s="1"/>
  <c r="M1" i="1"/>
  <c r="Q1" i="1"/>
  <c r="R1" i="1"/>
  <c r="S1" i="1"/>
  <c r="X1" i="1"/>
  <c r="V1" i="1"/>
  <c r="F1" i="1"/>
  <c r="K1" i="1"/>
  <c r="G1" i="1"/>
  <c r="C3" i="1"/>
  <c r="C9" i="1" s="1"/>
  <c r="G9" i="1" s="1"/>
  <c r="G33" i="1" s="1"/>
  <c r="P4" i="1"/>
  <c r="P2" i="1"/>
  <c r="F2" i="1"/>
  <c r="F10" i="1"/>
  <c r="W1" i="1"/>
  <c r="Q4" i="1"/>
  <c r="G2" i="1"/>
  <c r="G10" i="1"/>
  <c r="P1" i="1"/>
  <c r="L1" i="1"/>
  <c r="R4" i="1"/>
  <c r="H4" i="1"/>
  <c r="R2" i="1"/>
  <c r="H2" i="1"/>
  <c r="R10" i="1"/>
  <c r="H10" i="1"/>
  <c r="K25" i="1"/>
  <c r="K32" i="1"/>
  <c r="S4" i="1"/>
  <c r="I4" i="1"/>
  <c r="S2" i="1"/>
  <c r="I2" i="1"/>
  <c r="S10" i="1"/>
  <c r="I10" i="1"/>
  <c r="AE32" i="1"/>
  <c r="U10" i="1"/>
  <c r="K10" i="1"/>
  <c r="U19" i="1"/>
  <c r="U25" i="1"/>
  <c r="L4" i="1"/>
  <c r="L2" i="1"/>
  <c r="L10" i="1"/>
  <c r="V4" i="1"/>
  <c r="V2" i="1"/>
  <c r="V10" i="1"/>
  <c r="AE46" i="1"/>
  <c r="U1" i="1"/>
  <c r="I1" i="1"/>
  <c r="W4" i="1"/>
  <c r="M4" i="1"/>
  <c r="W2" i="1"/>
  <c r="M2" i="1"/>
  <c r="W10" i="1"/>
  <c r="M10" i="1"/>
  <c r="AE25" i="1"/>
  <c r="X10" i="1"/>
  <c r="N10" i="1"/>
  <c r="X25" i="1"/>
  <c r="AE40" i="1"/>
  <c r="P10" i="1"/>
  <c r="F4" i="1"/>
  <c r="N1" i="1"/>
  <c r="G4" i="1"/>
  <c r="Q2" i="1"/>
  <c r="Q10" i="1"/>
  <c r="C7" i="1"/>
  <c r="C6" i="1"/>
  <c r="C5" i="1"/>
  <c r="X19" i="1" l="1"/>
  <c r="N32" i="1"/>
  <c r="N25" i="1"/>
  <c r="I9" i="1"/>
  <c r="I33" i="1" s="1"/>
  <c r="P9" i="1"/>
  <c r="P33" i="1" s="1"/>
  <c r="M3" i="1"/>
  <c r="M18" i="1" s="1"/>
  <c r="N3" i="1"/>
  <c r="N53" i="1" s="1"/>
  <c r="R3" i="1"/>
  <c r="R53" i="1" s="1"/>
  <c r="Q3" i="1"/>
  <c r="Q18" i="1" s="1"/>
  <c r="F3" i="1"/>
  <c r="K9" i="1"/>
  <c r="K33" i="1" s="1"/>
  <c r="G39" i="1"/>
  <c r="P3" i="1"/>
  <c r="X3" i="1"/>
  <c r="X53" i="1" s="1"/>
  <c r="I3" i="1"/>
  <c r="I53" i="1" s="1"/>
  <c r="V9" i="1"/>
  <c r="V39" i="1" s="1"/>
  <c r="V3" i="1"/>
  <c r="V53" i="1" s="1"/>
  <c r="R9" i="1"/>
  <c r="R39" i="1" s="1"/>
  <c r="S3" i="1"/>
  <c r="W9" i="1"/>
  <c r="W39" i="1" s="1"/>
  <c r="M9" i="1"/>
  <c r="M39" i="1" s="1"/>
  <c r="AE39" i="1"/>
  <c r="AE42" i="1" s="1"/>
  <c r="AE33" i="1"/>
  <c r="AE35" i="1" s="1"/>
  <c r="H9" i="1"/>
  <c r="H39" i="1" s="1"/>
  <c r="F9" i="1"/>
  <c r="F33" i="1" s="1"/>
  <c r="S9" i="1"/>
  <c r="S33" i="1" s="1"/>
  <c r="N9" i="1"/>
  <c r="N39" i="1" s="1"/>
  <c r="L3" i="1"/>
  <c r="L53" i="1" s="1"/>
  <c r="W3" i="1"/>
  <c r="W18" i="1" s="1"/>
  <c r="AE53" i="1"/>
  <c r="AE56" i="1" s="1"/>
  <c r="G3" i="1"/>
  <c r="G18" i="1" s="1"/>
  <c r="U9" i="1"/>
  <c r="U3" i="1"/>
  <c r="X9" i="1"/>
  <c r="H3" i="1"/>
  <c r="H18" i="1" s="1"/>
  <c r="Q9" i="1"/>
  <c r="Q39" i="1" s="1"/>
  <c r="K3" i="1"/>
  <c r="L9" i="1"/>
  <c r="G19" i="1"/>
  <c r="G32" i="1"/>
  <c r="G25" i="1"/>
  <c r="C13" i="1"/>
  <c r="G7" i="1"/>
  <c r="F7" i="1"/>
  <c r="X7" i="1"/>
  <c r="U7" i="1"/>
  <c r="N7" i="1"/>
  <c r="M7" i="1"/>
  <c r="W7" i="1"/>
  <c r="L7" i="1"/>
  <c r="V7" i="1"/>
  <c r="K7" i="1"/>
  <c r="I7" i="1"/>
  <c r="S7" i="1"/>
  <c r="H7" i="1"/>
  <c r="R7" i="1"/>
  <c r="Q7" i="1"/>
  <c r="P7" i="1"/>
  <c r="W40" i="1"/>
  <c r="W54" i="1"/>
  <c r="W46" i="1"/>
  <c r="V54" i="1"/>
  <c r="V46" i="1"/>
  <c r="V40" i="1"/>
  <c r="U54" i="1"/>
  <c r="U46" i="1"/>
  <c r="U40" i="1"/>
  <c r="S32" i="1"/>
  <c r="S25" i="1"/>
  <c r="S19" i="1"/>
  <c r="G40" i="1"/>
  <c r="G54" i="1"/>
  <c r="G46" i="1"/>
  <c r="G6" i="1"/>
  <c r="P6" i="1"/>
  <c r="N6" i="1"/>
  <c r="M6" i="1"/>
  <c r="W6" i="1"/>
  <c r="L6" i="1"/>
  <c r="V6" i="1"/>
  <c r="K6" i="1"/>
  <c r="U6" i="1"/>
  <c r="I6" i="1"/>
  <c r="S6" i="1"/>
  <c r="H6" i="1"/>
  <c r="R6" i="1"/>
  <c r="Q6" i="1"/>
  <c r="F6" i="1"/>
  <c r="X6" i="1"/>
  <c r="Q40" i="1"/>
  <c r="Q54" i="1"/>
  <c r="Q46" i="1"/>
  <c r="M46" i="1"/>
  <c r="M40" i="1"/>
  <c r="M54" i="1"/>
  <c r="M19" i="1"/>
  <c r="M32" i="1"/>
  <c r="M25" i="1"/>
  <c r="K40" i="1"/>
  <c r="K54" i="1"/>
  <c r="K46" i="1"/>
  <c r="I25" i="1"/>
  <c r="I19" i="1"/>
  <c r="I32" i="1"/>
  <c r="F40" i="1"/>
  <c r="F54" i="1"/>
  <c r="F46" i="1"/>
  <c r="C11" i="1"/>
  <c r="G5" i="1"/>
  <c r="F5" i="1"/>
  <c r="P5" i="1"/>
  <c r="AE61" i="1"/>
  <c r="M5" i="1"/>
  <c r="W5" i="1"/>
  <c r="AE26" i="1"/>
  <c r="AE28" i="1" s="1"/>
  <c r="L5" i="1"/>
  <c r="K5" i="1"/>
  <c r="U5" i="1"/>
  <c r="V5" i="1"/>
  <c r="I5" i="1"/>
  <c r="S5" i="1"/>
  <c r="X5" i="1"/>
  <c r="H5" i="1"/>
  <c r="R5" i="1"/>
  <c r="Q5" i="1"/>
  <c r="N5" i="1"/>
  <c r="P40" i="1"/>
  <c r="P54" i="1"/>
  <c r="P46" i="1"/>
  <c r="L19" i="1"/>
  <c r="L32" i="1"/>
  <c r="L25" i="1"/>
  <c r="Q32" i="1"/>
  <c r="Q19" i="1"/>
  <c r="Q25" i="1"/>
  <c r="F32" i="1"/>
  <c r="F25" i="1"/>
  <c r="F19" i="1"/>
  <c r="L54" i="1"/>
  <c r="L46" i="1"/>
  <c r="L40" i="1"/>
  <c r="S54" i="1"/>
  <c r="S46" i="1"/>
  <c r="S40" i="1"/>
  <c r="X40" i="1"/>
  <c r="X54" i="1"/>
  <c r="X46" i="1"/>
  <c r="I40" i="1"/>
  <c r="I54" i="1"/>
  <c r="I46" i="1"/>
  <c r="R40" i="1"/>
  <c r="R54" i="1"/>
  <c r="R46" i="1"/>
  <c r="R32" i="1"/>
  <c r="R25" i="1"/>
  <c r="R19" i="1"/>
  <c r="N40" i="1"/>
  <c r="N54" i="1"/>
  <c r="N46" i="1"/>
  <c r="W33" i="1"/>
  <c r="V32" i="1"/>
  <c r="V25" i="1"/>
  <c r="V19" i="1"/>
  <c r="H40" i="1"/>
  <c r="H54" i="1"/>
  <c r="H46" i="1"/>
  <c r="H19" i="1"/>
  <c r="H32" i="1"/>
  <c r="H25" i="1"/>
  <c r="P19" i="1"/>
  <c r="P32" i="1"/>
  <c r="P25" i="1"/>
  <c r="W32" i="1"/>
  <c r="W25" i="1"/>
  <c r="W19" i="1"/>
  <c r="C12" i="1"/>
  <c r="C8" i="1"/>
  <c r="H33" i="1" l="1"/>
  <c r="R18" i="1"/>
  <c r="G53" i="1"/>
  <c r="M53" i="1"/>
  <c r="V18" i="1"/>
  <c r="Q53" i="1"/>
  <c r="R33" i="1"/>
  <c r="K39" i="1"/>
  <c r="I18" i="1"/>
  <c r="X18" i="1"/>
  <c r="X21" i="1" s="1"/>
  <c r="P39" i="1"/>
  <c r="I39" i="1"/>
  <c r="H53" i="1"/>
  <c r="F53" i="1"/>
  <c r="F18" i="1"/>
  <c r="S39" i="1"/>
  <c r="L18" i="1"/>
  <c r="N18" i="1"/>
  <c r="M33" i="1"/>
  <c r="Q33" i="1"/>
  <c r="V33" i="1"/>
  <c r="S53" i="1"/>
  <c r="S18" i="1"/>
  <c r="P53" i="1"/>
  <c r="P18" i="1"/>
  <c r="F39" i="1"/>
  <c r="K53" i="1"/>
  <c r="K56" i="1" s="1"/>
  <c r="I56" i="1" s="1"/>
  <c r="K18" i="1"/>
  <c r="L33" i="1"/>
  <c r="L39" i="1"/>
  <c r="U33" i="1"/>
  <c r="U39" i="1"/>
  <c r="U53" i="1"/>
  <c r="U18" i="1"/>
  <c r="X39" i="1"/>
  <c r="X42" i="1" s="1"/>
  <c r="W42" i="1" s="1"/>
  <c r="V42" i="1" s="1"/>
  <c r="X33" i="1"/>
  <c r="X35" i="1" s="1"/>
  <c r="W53" i="1"/>
  <c r="N33" i="1"/>
  <c r="I26" i="1"/>
  <c r="I61" i="1"/>
  <c r="G13" i="1"/>
  <c r="G60" i="1" s="1"/>
  <c r="F13" i="1"/>
  <c r="F60" i="1" s="1"/>
  <c r="AE60" i="1"/>
  <c r="AE63" i="1" s="1"/>
  <c r="N13" i="1"/>
  <c r="N60" i="1" s="1"/>
  <c r="X13" i="1"/>
  <c r="X60" i="1" s="1"/>
  <c r="M13" i="1"/>
  <c r="M60" i="1" s="1"/>
  <c r="W13" i="1"/>
  <c r="W60" i="1" s="1"/>
  <c r="L13" i="1"/>
  <c r="L60" i="1" s="1"/>
  <c r="V13" i="1"/>
  <c r="V60" i="1" s="1"/>
  <c r="K13" i="1"/>
  <c r="K60" i="1" s="1"/>
  <c r="U13" i="1"/>
  <c r="U60" i="1" s="1"/>
  <c r="I13" i="1"/>
  <c r="I60" i="1" s="1"/>
  <c r="S13" i="1"/>
  <c r="S60" i="1" s="1"/>
  <c r="H13" i="1"/>
  <c r="H60" i="1" s="1"/>
  <c r="R13" i="1"/>
  <c r="R60" i="1" s="1"/>
  <c r="Q13" i="1"/>
  <c r="Q60" i="1" s="1"/>
  <c r="P13" i="1"/>
  <c r="P60" i="1" s="1"/>
  <c r="S26" i="1"/>
  <c r="S61" i="1"/>
  <c r="M61" i="1"/>
  <c r="M26" i="1"/>
  <c r="X61" i="1"/>
  <c r="X26" i="1"/>
  <c r="W61" i="1"/>
  <c r="W26" i="1"/>
  <c r="P61" i="1"/>
  <c r="P26" i="1"/>
  <c r="H61" i="1"/>
  <c r="H26" i="1"/>
  <c r="R26" i="1"/>
  <c r="R61" i="1"/>
  <c r="L26" i="1"/>
  <c r="L61" i="1"/>
  <c r="Q11" i="1"/>
  <c r="Q47" i="1" s="1"/>
  <c r="F11" i="1"/>
  <c r="F47" i="1" s="1"/>
  <c r="N11" i="1"/>
  <c r="N47" i="1" s="1"/>
  <c r="X11" i="1"/>
  <c r="X47" i="1" s="1"/>
  <c r="X49" i="1" s="1"/>
  <c r="M11" i="1"/>
  <c r="M47" i="1" s="1"/>
  <c r="W11" i="1"/>
  <c r="W47" i="1" s="1"/>
  <c r="L11" i="1"/>
  <c r="L47" i="1" s="1"/>
  <c r="V11" i="1"/>
  <c r="V47" i="1" s="1"/>
  <c r="AE47" i="1"/>
  <c r="AE49" i="1" s="1"/>
  <c r="K11" i="1"/>
  <c r="K47" i="1" s="1"/>
  <c r="U11" i="1"/>
  <c r="U47" i="1" s="1"/>
  <c r="I11" i="1"/>
  <c r="I47" i="1" s="1"/>
  <c r="S11" i="1"/>
  <c r="S47" i="1" s="1"/>
  <c r="H11" i="1"/>
  <c r="H47" i="1" s="1"/>
  <c r="R11" i="1"/>
  <c r="R47" i="1" s="1"/>
  <c r="G11" i="1"/>
  <c r="G47" i="1" s="1"/>
  <c r="P11" i="1"/>
  <c r="P47" i="1" s="1"/>
  <c r="Q26" i="1"/>
  <c r="Q61" i="1"/>
  <c r="K26" i="1"/>
  <c r="K61" i="1"/>
  <c r="G61" i="1"/>
  <c r="G26" i="1"/>
  <c r="P12" i="1"/>
  <c r="F12" i="1"/>
  <c r="N12" i="1"/>
  <c r="X12" i="1"/>
  <c r="M12" i="1"/>
  <c r="W12" i="1"/>
  <c r="V12" i="1"/>
  <c r="L12" i="1"/>
  <c r="K12" i="1"/>
  <c r="U12" i="1"/>
  <c r="I12" i="1"/>
  <c r="S12" i="1"/>
  <c r="H12" i="1"/>
  <c r="R12" i="1"/>
  <c r="G12" i="1"/>
  <c r="Q12" i="1"/>
  <c r="X56" i="1"/>
  <c r="N61" i="1"/>
  <c r="N26" i="1"/>
  <c r="U26" i="1"/>
  <c r="U61" i="1"/>
  <c r="F26" i="1"/>
  <c r="F61" i="1"/>
  <c r="C14" i="1"/>
  <c r="G8" i="1"/>
  <c r="Q8" i="1"/>
  <c r="F8" i="1"/>
  <c r="X8" i="1"/>
  <c r="K8" i="1"/>
  <c r="M8" i="1"/>
  <c r="W8" i="1"/>
  <c r="V8" i="1"/>
  <c r="L8" i="1"/>
  <c r="U8" i="1"/>
  <c r="I8" i="1"/>
  <c r="S8" i="1"/>
  <c r="N8" i="1"/>
  <c r="H8" i="1"/>
  <c r="R8" i="1"/>
  <c r="P8" i="1"/>
  <c r="V61" i="1"/>
  <c r="V26" i="1"/>
  <c r="W35" i="1" l="1"/>
  <c r="H56" i="1"/>
  <c r="G56" i="1" s="1"/>
  <c r="F56" i="1" s="1"/>
  <c r="AB58" i="1" s="1"/>
  <c r="L23" i="1"/>
  <c r="AR6" i="1"/>
  <c r="W56" i="1"/>
  <c r="W57" i="1" s="1"/>
  <c r="W21" i="1"/>
  <c r="F21" i="1"/>
  <c r="AB23" i="1" s="1"/>
  <c r="L37" i="1"/>
  <c r="W49" i="1"/>
  <c r="V49" i="1" s="1"/>
  <c r="U49" i="1" s="1"/>
  <c r="S49" i="1" s="1"/>
  <c r="R49" i="1" s="1"/>
  <c r="Q49" i="1" s="1"/>
  <c r="P49" i="1" s="1"/>
  <c r="N49" i="1" s="1"/>
  <c r="M49" i="1" s="1"/>
  <c r="L49" i="1" s="1"/>
  <c r="K49" i="1" s="1"/>
  <c r="I49" i="1" s="1"/>
  <c r="H49" i="1" s="1"/>
  <c r="G49" i="1" s="1"/>
  <c r="F49" i="1" s="1"/>
  <c r="X28" i="1"/>
  <c r="W28" i="1" s="1"/>
  <c r="V28" i="1" s="1"/>
  <c r="U28" i="1" s="1"/>
  <c r="S28" i="1" s="1"/>
  <c r="R28" i="1" s="1"/>
  <c r="Q28" i="1" s="1"/>
  <c r="P28" i="1" s="1"/>
  <c r="N28" i="1" s="1"/>
  <c r="M28" i="1" s="1"/>
  <c r="L28" i="1" s="1"/>
  <c r="K28" i="1" s="1"/>
  <c r="I28" i="1" s="1"/>
  <c r="H28" i="1" s="1"/>
  <c r="G28" i="1" s="1"/>
  <c r="F28" i="1" s="1"/>
  <c r="F29" i="1" s="1"/>
  <c r="L44" i="1"/>
  <c r="X43" i="1"/>
  <c r="W43" i="1"/>
  <c r="G14" i="1"/>
  <c r="F14" i="1"/>
  <c r="N14" i="1"/>
  <c r="X14" i="1"/>
  <c r="M14" i="1"/>
  <c r="W14" i="1"/>
  <c r="L14" i="1"/>
  <c r="V14" i="1"/>
  <c r="K14" i="1"/>
  <c r="U14" i="1"/>
  <c r="I14" i="1"/>
  <c r="S14" i="1"/>
  <c r="H14" i="1"/>
  <c r="R14" i="1"/>
  <c r="Q14" i="1"/>
  <c r="P14" i="1"/>
  <c r="X50" i="1"/>
  <c r="L51" i="1"/>
  <c r="X63" i="1"/>
  <c r="U42" i="1"/>
  <c r="X57" i="1"/>
  <c r="L58" i="1"/>
  <c r="V21" i="1" l="1"/>
  <c r="V35" i="1"/>
  <c r="V56" i="1"/>
  <c r="U56" i="1" s="1"/>
  <c r="P58" i="1" s="1"/>
  <c r="H58" i="1"/>
  <c r="X58" i="1"/>
  <c r="F57" i="1"/>
  <c r="W63" i="1"/>
  <c r="X23" i="1"/>
  <c r="H23" i="1"/>
  <c r="V43" i="1"/>
  <c r="X29" i="1"/>
  <c r="W29" i="1"/>
  <c r="P51" i="1"/>
  <c r="P30" i="1"/>
  <c r="W50" i="1"/>
  <c r="L30" i="1"/>
  <c r="X30" i="1"/>
  <c r="T30" i="1"/>
  <c r="F50" i="1"/>
  <c r="X51" i="1"/>
  <c r="T51" i="1"/>
  <c r="H51" i="1"/>
  <c r="S42" i="1"/>
  <c r="P44" i="1"/>
  <c r="AB30" i="1"/>
  <c r="H30" i="1"/>
  <c r="L65" i="1"/>
  <c r="AB51" i="1"/>
  <c r="U21" i="1" l="1"/>
  <c r="V57" i="1"/>
  <c r="S56" i="1"/>
  <c r="R56" i="1" s="1"/>
  <c r="Q56" i="1" s="1"/>
  <c r="P56" i="1" s="1"/>
  <c r="N56" i="1" s="1"/>
  <c r="M56" i="1" s="1"/>
  <c r="L56" i="1" s="1"/>
  <c r="T58" i="1" s="1"/>
  <c r="U35" i="1"/>
  <c r="V63" i="1"/>
  <c r="U43" i="1"/>
  <c r="V29" i="1"/>
  <c r="P21" i="1"/>
  <c r="V50" i="1"/>
  <c r="R42" i="1"/>
  <c r="P23" i="1" l="1"/>
  <c r="S21" i="1"/>
  <c r="Q21" i="1"/>
  <c r="S35" i="1"/>
  <c r="P37" i="1"/>
  <c r="U57" i="1"/>
  <c r="U63" i="1"/>
  <c r="S63" i="1" s="1"/>
  <c r="S43" i="1"/>
  <c r="U29" i="1"/>
  <c r="U50" i="1"/>
  <c r="N21" i="1"/>
  <c r="Q42" i="1"/>
  <c r="R21" i="1" l="1"/>
  <c r="R35" i="1"/>
  <c r="S57" i="1"/>
  <c r="P65" i="1"/>
  <c r="R43" i="1"/>
  <c r="M21" i="1"/>
  <c r="L21" i="1" s="1"/>
  <c r="S50" i="1"/>
  <c r="S29" i="1"/>
  <c r="R63" i="1"/>
  <c r="P42" i="1"/>
  <c r="K21" i="1" l="1"/>
  <c r="R57" i="1"/>
  <c r="Q57" i="1" s="1"/>
  <c r="Q35" i="1"/>
  <c r="P35" i="1" s="1"/>
  <c r="Q43" i="1"/>
  <c r="Q63" i="1"/>
  <c r="R29" i="1"/>
  <c r="R50" i="1"/>
  <c r="N42" i="1"/>
  <c r="M42" i="1" s="1"/>
  <c r="L42" i="1" s="1"/>
  <c r="K42" i="1" s="1"/>
  <c r="I21" i="1" l="1"/>
  <c r="P57" i="1"/>
  <c r="N35" i="1"/>
  <c r="P43" i="1"/>
  <c r="Q50" i="1"/>
  <c r="P63" i="1"/>
  <c r="Q29" i="1"/>
  <c r="I42" i="1"/>
  <c r="H21" i="1" l="1"/>
  <c r="M35" i="1"/>
  <c r="N57" i="1"/>
  <c r="N43" i="1"/>
  <c r="P50" i="1"/>
  <c r="P29" i="1"/>
  <c r="N63" i="1"/>
  <c r="H42" i="1"/>
  <c r="G42" i="1" s="1"/>
  <c r="F42" i="1" s="1"/>
  <c r="G21" i="1" l="1"/>
  <c r="L35" i="1"/>
  <c r="M57" i="1"/>
  <c r="M43" i="1"/>
  <c r="M63" i="1"/>
  <c r="N29" i="1"/>
  <c r="N50" i="1"/>
  <c r="T44" i="1"/>
  <c r="F43" i="1"/>
  <c r="X44" i="1"/>
  <c r="AB44" i="1"/>
  <c r="H44" i="1"/>
  <c r="T23" i="1" l="1"/>
  <c r="L57" i="1"/>
  <c r="K35" i="1"/>
  <c r="L43" i="1"/>
  <c r="L63" i="1"/>
  <c r="M50" i="1"/>
  <c r="M29" i="1"/>
  <c r="K57" i="1" l="1"/>
  <c r="I35" i="1"/>
  <c r="K43" i="1"/>
  <c r="L29" i="1"/>
  <c r="K63" i="1"/>
  <c r="L50" i="1"/>
  <c r="I57" i="1" l="1"/>
  <c r="H35" i="1"/>
  <c r="I43" i="1"/>
  <c r="K29" i="1"/>
  <c r="K50" i="1"/>
  <c r="I63" i="1"/>
  <c r="H57" i="1" l="1"/>
  <c r="G57" i="1" s="1"/>
  <c r="G35" i="1"/>
  <c r="H43" i="1"/>
  <c r="G43" i="1" s="1"/>
  <c r="H63" i="1"/>
  <c r="I29" i="1"/>
  <c r="I50" i="1"/>
  <c r="F35" i="1" l="1"/>
  <c r="H37" i="1" s="1"/>
  <c r="G63" i="1"/>
  <c r="H29" i="1"/>
  <c r="H50" i="1"/>
  <c r="AB37" i="1" l="1"/>
  <c r="X37" i="1"/>
  <c r="T37" i="1"/>
  <c r="F63" i="1"/>
  <c r="AB65" i="1" s="1"/>
  <c r="G50" i="1"/>
  <c r="G29" i="1"/>
  <c r="T65" i="1" l="1"/>
  <c r="X65" i="1"/>
  <c r="H65" i="1"/>
</calcChain>
</file>

<file path=xl/sharedStrings.xml><?xml version="1.0" encoding="utf-8"?>
<sst xmlns="http://schemas.openxmlformats.org/spreadsheetml/2006/main" count="511" uniqueCount="83">
  <si>
    <t>A =</t>
  </si>
  <si>
    <t>C =</t>
  </si>
  <si>
    <t xml:space="preserve">X1 = </t>
  </si>
  <si>
    <t xml:space="preserve">X11 = </t>
  </si>
  <si>
    <t xml:space="preserve">X10 = </t>
  </si>
  <si>
    <t>A+C=</t>
  </si>
  <si>
    <t>A+C+C=</t>
  </si>
  <si>
    <t>C-A=</t>
  </si>
  <si>
    <t xml:space="preserve">65536-X4 = </t>
  </si>
  <si>
    <t xml:space="preserve">-X1 = </t>
  </si>
  <si>
    <t xml:space="preserve">-X2 = </t>
  </si>
  <si>
    <t xml:space="preserve">-X3 = </t>
  </si>
  <si>
    <t xml:space="preserve">-X4 = </t>
  </si>
  <si>
    <t xml:space="preserve">-X5 = </t>
  </si>
  <si>
    <t xml:space="preserve">-X6 = </t>
  </si>
  <si>
    <t xml:space="preserve">X2 = </t>
  </si>
  <si>
    <t xml:space="preserve">X3 = </t>
  </si>
  <si>
    <t xml:space="preserve">X4 = </t>
  </si>
  <si>
    <t xml:space="preserve">X5 = </t>
  </si>
  <si>
    <t xml:space="preserve">X6 = </t>
  </si>
  <si>
    <t xml:space="preserve">X7 = </t>
  </si>
  <si>
    <t xml:space="preserve">X8 = </t>
  </si>
  <si>
    <t xml:space="preserve">X9 = </t>
  </si>
  <si>
    <t xml:space="preserve">X12 = </t>
  </si>
  <si>
    <t>=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</si>
  <si>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</si>
  <si>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</si>
  <si>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</si>
  <si>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</si>
  <si>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</si>
  <si>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</si>
  <si>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</si>
  <si>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</si>
  <si>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</si>
  <si>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</si>
  <si>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</si>
  <si>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</si>
  <si>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 xml:space="preserve">-B1 = </t>
  </si>
  <si>
    <t xml:space="preserve">-B2 = </t>
  </si>
  <si>
    <t xml:space="preserve">-B3 = </t>
  </si>
  <si>
    <t xml:space="preserve">-B4 = </t>
  </si>
  <si>
    <t xml:space="preserve">-B5 = </t>
  </si>
  <si>
    <t xml:space="preserve">-B6 = </t>
  </si>
  <si>
    <t>.</t>
  </si>
  <si>
    <t>B1</t>
  </si>
  <si>
    <t>B2</t>
  </si>
  <si>
    <t>------------</t>
  </si>
  <si>
    <t>--</t>
  </si>
  <si>
    <t>ОДЗ=</t>
  </si>
  <si>
    <t>ОТ</t>
  </si>
  <si>
    <t>ДО</t>
  </si>
  <si>
    <t>B3</t>
  </si>
  <si>
    <t>B7</t>
  </si>
  <si>
    <t>B8</t>
  </si>
  <si>
    <t>B9</t>
  </si>
  <si>
    <t>B11</t>
  </si>
  <si>
    <t>X1</t>
  </si>
  <si>
    <t>X2</t>
  </si>
  <si>
    <t>X3</t>
  </si>
  <si>
    <t>X7</t>
  </si>
  <si>
    <t>-------------</t>
  </si>
  <si>
    <t>X8</t>
  </si>
  <si>
    <t>X9</t>
  </si>
  <si>
    <t>X11</t>
  </si>
  <si>
    <t>Прямой</t>
  </si>
  <si>
    <t>Доп</t>
  </si>
  <si>
    <t>CF</t>
  </si>
  <si>
    <t>PF</t>
  </si>
  <si>
    <t>AF</t>
  </si>
  <si>
    <t>ZF</t>
  </si>
  <si>
    <t>SF</t>
  </si>
  <si>
    <t>OF</t>
  </si>
  <si>
    <t>При сложении двух положительных слагаемых получено положительное число. Результат совпадает с суммой десятичных эквивалентов.</t>
  </si>
  <si>
    <t>При сложении двух положительных слагаемых получено отрицательное число. Результат выполнения необходимо преобразовать в прямой код. Результат не совпадает с суммой десятичных эквивалентов из-за имеющегося переполнения формата.</t>
  </si>
  <si>
    <t>При сложении двух отрицательных слагаемых получено отрицательное число. Результат выполнения необходимо преобразовать в прямой код. Результат совпадает с суммой десятичных эквивалентов.</t>
  </si>
  <si>
    <t>При сложении двух отрицательных слагаемых получено положительное число. Результат не совпадает с суммой десятичных эквивалентов из-за имеющегося переполнения формата.</t>
  </si>
  <si>
    <t>При сложении положительного и отрицательного слагаемых получено отрицательное число. Результат выполнения необходимо преобразовать в прямой код. Результат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</si>
  <si>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необходимо преобразовать в прямой код. Результат совпадает с суммой десятичных эквивалентов.</t>
  </si>
  <si>
    <t>Двоичное число</t>
  </si>
  <si>
    <t>Десятичное представление</t>
  </si>
  <si>
    <t>Степень двоичного числа</t>
  </si>
  <si>
    <t>Степени двойки</t>
  </si>
  <si>
    <t>При сложении одного положительного и одного отрицательного получено положительное число. Результат совпадает с суммой десятичных эквивалентов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</si>
</sst>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right"/>
    </xf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Alignment="1">
      <alignment horizontal="left" vertical="top" wrapText="1"/>
    </xf>
  </cellXfs>
  <cellStyles count="2">
    <cellStyle name="Normal" xfId="0" builtinId="0"/>
    <cellStyle name="Стиль 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Круговая диаграмма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val>
            <c:numRef>
              <c:f>Диаграмма!$A$1:$A$12</c:f>
              <c:numCache>
                <c:formatCode>General</c:formatCode>
                <c:ptCount val="12"/>
                <c:pt idx="0">
                  <c:v>15114</c:v>
                </c:pt>
                <c:pt idx="1">
                  <c:v>15638</c:v>
                </c:pt>
                <c:pt idx="2">
                  <c:v>30752</c:v>
                </c:pt>
                <c:pt idx="3">
                  <c:v>46390</c:v>
                </c:pt>
                <c:pt idx="4">
                  <c:v>524</c:v>
                </c:pt>
                <c:pt idx="5">
                  <c:v>19146</c:v>
                </c:pt>
                <c:pt idx="6">
                  <c:v>-15114</c:v>
                </c:pt>
                <c:pt idx="7">
                  <c:v>-15638</c:v>
                </c:pt>
                <c:pt idx="8">
                  <c:v>-30752</c:v>
                </c:pt>
                <c:pt idx="9">
                  <c:v>-46390</c:v>
                </c:pt>
                <c:pt idx="10">
                  <c:v>-524</c:v>
                </c:pt>
                <c:pt idx="11">
                  <c:v>-19146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E945-9D1A-F43B9F56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6</xdr:row>
      <xdr:rowOff>107950</xdr:rowOff>
    </xdr:from>
    <xdr:to>
      <xdr:col>17</xdr:col>
      <xdr:colOff>298450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9BA0C-15AE-9DA1-5D73-ABCDFDA5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egodz/Downloads/lab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</sheetNames>
    <sheetDataSet>
      <sheetData sheetId="0">
        <row r="21">
          <cell r="J21" t="str">
            <v>.</v>
          </cell>
          <cell r="O21" t="str">
            <v>.</v>
          </cell>
          <cell r="T21" t="str">
            <v>.</v>
          </cell>
        </row>
        <row r="29">
          <cell r="J29" t="str">
            <v>.</v>
          </cell>
          <cell r="O29" t="str">
            <v>.</v>
          </cell>
          <cell r="T29" t="str">
            <v>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5"/>
  <sheetViews>
    <sheetView tabSelected="1" view="pageLayout" topLeftCell="V53" zoomScale="125" zoomScaleNormal="100" zoomScalePageLayoutView="125" workbookViewId="0">
      <selection activeCell="Z63" sqref="Z63"/>
    </sheetView>
  </sheetViews>
  <sheetFormatPr baseColWidth="10" defaultColWidth="8.83203125" defaultRowHeight="15" x14ac:dyDescent="0.2"/>
  <cols>
    <col min="1" max="1" width="5.83203125" style="1" bestFit="1" customWidth="1"/>
    <col min="2" max="2" width="10.5" style="1" bestFit="1" customWidth="1"/>
    <col min="3" max="3" width="10.5" style="1" customWidth="1"/>
    <col min="4" max="4" width="6" style="1" bestFit="1" customWidth="1"/>
    <col min="5" max="5" width="9" style="1" bestFit="1" customWidth="1"/>
    <col min="6" max="6" width="3" style="1" bestFit="1" customWidth="1"/>
    <col min="7" max="9" width="2.33203125" style="1" bestFit="1" customWidth="1"/>
    <col min="10" max="10" width="2.83203125" style="1" bestFit="1" customWidth="1"/>
    <col min="11" max="13" width="2.33203125" style="1" bestFit="1" customWidth="1"/>
    <col min="14" max="14" width="3" style="1" bestFit="1" customWidth="1"/>
    <col min="15" max="17" width="2.33203125" style="1" bestFit="1" customWidth="1"/>
    <col min="18" max="18" width="2.83203125" style="1" bestFit="1" customWidth="1"/>
    <col min="19" max="21" width="2.33203125" style="1" bestFit="1" customWidth="1"/>
    <col min="22" max="22" width="2.83203125" style="1" bestFit="1" customWidth="1"/>
    <col min="23" max="23" width="2.33203125" style="1" bestFit="1" customWidth="1"/>
    <col min="24" max="24" width="2.33203125" style="1" customWidth="1"/>
    <col min="25" max="25" width="2" style="1" customWidth="1"/>
    <col min="26" max="26" width="7.1640625" style="1" bestFit="1" customWidth="1"/>
    <col min="27" max="28" width="2" style="1" bestFit="1" customWidth="1"/>
    <col min="29" max="29" width="8.83203125" style="1"/>
    <col min="30" max="30" width="9" style="1" bestFit="1" customWidth="1"/>
    <col min="31" max="31" width="9.6640625" style="1" bestFit="1" customWidth="1"/>
    <col min="32" max="16384" width="8.83203125" style="1"/>
  </cols>
  <sheetData>
    <row r="1" spans="1:44" x14ac:dyDescent="0.2">
      <c r="B1" s="1" t="s">
        <v>0</v>
      </c>
      <c r="C1">
        <v>15114</v>
      </c>
      <c r="F1" s="1">
        <f t="shared" ref="F1:F14" si="0">MOD(INT($C1/2^15),2)</f>
        <v>0</v>
      </c>
      <c r="G1" s="1">
        <f t="shared" ref="G1:G14" si="1">MOD(INT($C1/2^14),2)</f>
        <v>0</v>
      </c>
      <c r="H1" s="1">
        <f t="shared" ref="H1:H14" si="2">MOD(INT($C1/2^13),2)</f>
        <v>1</v>
      </c>
      <c r="I1" s="1">
        <f t="shared" ref="I1:I14" si="3">MOD(INT($C1/2^12),2)</f>
        <v>1</v>
      </c>
      <c r="J1" s="1" t="s">
        <v>43</v>
      </c>
      <c r="K1" s="1">
        <f t="shared" ref="K1:K14" si="4">MOD(INT($C1/2^11),2)</f>
        <v>1</v>
      </c>
      <c r="L1" s="1">
        <f>MOD(INT($C1/2^10),2)</f>
        <v>0</v>
      </c>
      <c r="M1" s="1">
        <f t="shared" ref="M1:M14" si="5">MOD(INT($C1/2^9),2)</f>
        <v>1</v>
      </c>
      <c r="N1" s="1">
        <f t="shared" ref="N1:N14" si="6">MOD(INT($C1/2^8),2)</f>
        <v>1</v>
      </c>
      <c r="O1" s="1" t="s">
        <v>43</v>
      </c>
      <c r="P1" s="1">
        <f t="shared" ref="P1:P14" si="7">MOD(INT($C1/2^7),2)</f>
        <v>0</v>
      </c>
      <c r="Q1" s="1">
        <f t="shared" ref="Q1:Q14" si="8">MOD(INT($C1/2^6),2)</f>
        <v>0</v>
      </c>
      <c r="R1" s="1">
        <f t="shared" ref="R1:R14" si="9">MOD(INT($C1/2^5),2)</f>
        <v>0</v>
      </c>
      <c r="S1" s="1">
        <f t="shared" ref="S1:S14" si="10">MOD(INT($C1/2^4),2)</f>
        <v>0</v>
      </c>
      <c r="T1" s="1" t="s">
        <v>43</v>
      </c>
      <c r="U1" s="1">
        <f t="shared" ref="U1:U14" si="11">MOD(INT($C1/2^3),2)</f>
        <v>1</v>
      </c>
      <c r="V1" s="1">
        <f t="shared" ref="V1:V14" si="12">MOD(INT($C1/2^2),2)</f>
        <v>0</v>
      </c>
      <c r="W1" s="1">
        <f>MOD(INT($C1/2^1),2)</f>
        <v>1</v>
      </c>
      <c r="X1" s="1">
        <f>MOD(INT($C1),2)</f>
        <v>0</v>
      </c>
    </row>
    <row r="2" spans="1:44" x14ac:dyDescent="0.2">
      <c r="B2" s="1" t="s">
        <v>1</v>
      </c>
      <c r="C2">
        <v>15638</v>
      </c>
      <c r="F2" s="1">
        <f t="shared" si="0"/>
        <v>0</v>
      </c>
      <c r="G2" s="1">
        <f t="shared" si="1"/>
        <v>0</v>
      </c>
      <c r="H2" s="1">
        <f t="shared" si="2"/>
        <v>1</v>
      </c>
      <c r="I2" s="1">
        <f t="shared" si="3"/>
        <v>1</v>
      </c>
      <c r="J2" s="1" t="s">
        <v>43</v>
      </c>
      <c r="K2" s="1">
        <f t="shared" si="4"/>
        <v>1</v>
      </c>
      <c r="L2" s="1">
        <f t="shared" ref="L2:L14" si="13">MOD(INT($C2/2^10),2)</f>
        <v>1</v>
      </c>
      <c r="M2" s="1">
        <f t="shared" si="5"/>
        <v>0</v>
      </c>
      <c r="N2" s="1">
        <f t="shared" si="6"/>
        <v>1</v>
      </c>
      <c r="O2" s="1" t="s">
        <v>43</v>
      </c>
      <c r="P2" s="1">
        <f t="shared" si="7"/>
        <v>0</v>
      </c>
      <c r="Q2" s="1">
        <f t="shared" si="8"/>
        <v>0</v>
      </c>
      <c r="R2" s="1">
        <f t="shared" si="9"/>
        <v>0</v>
      </c>
      <c r="S2" s="1">
        <f t="shared" si="10"/>
        <v>1</v>
      </c>
      <c r="T2" s="1" t="s">
        <v>43</v>
      </c>
      <c r="U2" s="1">
        <f t="shared" si="11"/>
        <v>0</v>
      </c>
      <c r="V2" s="1">
        <f t="shared" si="12"/>
        <v>1</v>
      </c>
      <c r="W2" s="1">
        <f t="shared" ref="W2:W14" si="14">MOD(INT($C2/2^1),2)</f>
        <v>1</v>
      </c>
      <c r="X2" s="1">
        <f t="shared" ref="X2:X14" si="15">MOD(INT($C2),2)</f>
        <v>0</v>
      </c>
    </row>
    <row r="3" spans="1:44" x14ac:dyDescent="0.2">
      <c r="A3" s="1" t="s">
        <v>2</v>
      </c>
      <c r="B3" s="1" t="s">
        <v>0</v>
      </c>
      <c r="C3" s="1">
        <f>C1</f>
        <v>15114</v>
      </c>
      <c r="D3" s="1" t="s">
        <v>25</v>
      </c>
      <c r="F3" s="1">
        <f t="shared" si="0"/>
        <v>0</v>
      </c>
      <c r="G3" s="1">
        <f t="shared" si="1"/>
        <v>0</v>
      </c>
      <c r="H3" s="1">
        <f t="shared" si="2"/>
        <v>1</v>
      </c>
      <c r="I3" s="1">
        <f t="shared" si="3"/>
        <v>1</v>
      </c>
      <c r="J3" s="1" t="s">
        <v>43</v>
      </c>
      <c r="K3" s="1">
        <f t="shared" si="4"/>
        <v>1</v>
      </c>
      <c r="L3" s="1">
        <f t="shared" si="13"/>
        <v>0</v>
      </c>
      <c r="M3" s="1">
        <f t="shared" si="5"/>
        <v>1</v>
      </c>
      <c r="N3" s="1">
        <f t="shared" si="6"/>
        <v>1</v>
      </c>
      <c r="O3" s="1" t="s">
        <v>43</v>
      </c>
      <c r="P3" s="1">
        <f t="shared" si="7"/>
        <v>0</v>
      </c>
      <c r="Q3" s="1">
        <f t="shared" si="8"/>
        <v>0</v>
      </c>
      <c r="R3" s="1">
        <f t="shared" si="9"/>
        <v>0</v>
      </c>
      <c r="S3" s="1">
        <f t="shared" si="10"/>
        <v>0</v>
      </c>
      <c r="T3" s="1" t="s">
        <v>43</v>
      </c>
      <c r="U3" s="1">
        <f t="shared" si="11"/>
        <v>1</v>
      </c>
      <c r="V3" s="1">
        <f t="shared" si="12"/>
        <v>0</v>
      </c>
      <c r="W3" s="1">
        <f t="shared" si="14"/>
        <v>1</v>
      </c>
      <c r="X3" s="1">
        <f t="shared" si="15"/>
        <v>0</v>
      </c>
    </row>
    <row r="4" spans="1:44" x14ac:dyDescent="0.2">
      <c r="A4" s="1" t="s">
        <v>15</v>
      </c>
      <c r="B4" s="1" t="s">
        <v>1</v>
      </c>
      <c r="C4" s="1">
        <f>C2</f>
        <v>15638</v>
      </c>
      <c r="D4" s="1" t="s">
        <v>26</v>
      </c>
      <c r="F4" s="1">
        <f t="shared" si="0"/>
        <v>0</v>
      </c>
      <c r="G4" s="1">
        <f t="shared" si="1"/>
        <v>0</v>
      </c>
      <c r="H4" s="1">
        <f t="shared" si="2"/>
        <v>1</v>
      </c>
      <c r="I4" s="1">
        <f t="shared" si="3"/>
        <v>1</v>
      </c>
      <c r="J4" s="1" t="s">
        <v>43</v>
      </c>
      <c r="K4" s="1">
        <f t="shared" si="4"/>
        <v>1</v>
      </c>
      <c r="L4" s="1">
        <f t="shared" si="13"/>
        <v>1</v>
      </c>
      <c r="M4" s="1">
        <f t="shared" si="5"/>
        <v>0</v>
      </c>
      <c r="N4" s="1">
        <f t="shared" si="6"/>
        <v>1</v>
      </c>
      <c r="O4" s="1" t="s">
        <v>43</v>
      </c>
      <c r="P4" s="1">
        <f t="shared" si="7"/>
        <v>0</v>
      </c>
      <c r="Q4" s="1">
        <f t="shared" si="8"/>
        <v>0</v>
      </c>
      <c r="R4" s="1">
        <f t="shared" si="9"/>
        <v>0</v>
      </c>
      <c r="S4" s="1">
        <f t="shared" si="10"/>
        <v>1</v>
      </c>
      <c r="T4" s="1" t="s">
        <v>43</v>
      </c>
      <c r="U4" s="1">
        <f t="shared" si="11"/>
        <v>0</v>
      </c>
      <c r="V4" s="1">
        <f t="shared" si="12"/>
        <v>1</v>
      </c>
      <c r="W4" s="1">
        <f t="shared" si="14"/>
        <v>1</v>
      </c>
      <c r="X4" s="1">
        <f t="shared" si="15"/>
        <v>0</v>
      </c>
    </row>
    <row r="5" spans="1:44" x14ac:dyDescent="0.2">
      <c r="A5" s="1" t="s">
        <v>16</v>
      </c>
      <c r="B5" s="1" t="s">
        <v>5</v>
      </c>
      <c r="C5" s="1">
        <f>C1+C2</f>
        <v>30752</v>
      </c>
      <c r="D5" s="1" t="s">
        <v>27</v>
      </c>
      <c r="F5" s="1">
        <f t="shared" si="0"/>
        <v>0</v>
      </c>
      <c r="G5" s="1">
        <f t="shared" si="1"/>
        <v>1</v>
      </c>
      <c r="H5" s="1">
        <f t="shared" si="2"/>
        <v>1</v>
      </c>
      <c r="I5" s="1">
        <f t="shared" si="3"/>
        <v>1</v>
      </c>
      <c r="J5" s="1" t="s">
        <v>43</v>
      </c>
      <c r="K5" s="1">
        <f t="shared" si="4"/>
        <v>1</v>
      </c>
      <c r="L5" s="1">
        <f t="shared" si="13"/>
        <v>0</v>
      </c>
      <c r="M5" s="1">
        <f t="shared" si="5"/>
        <v>0</v>
      </c>
      <c r="N5" s="1">
        <f t="shared" si="6"/>
        <v>0</v>
      </c>
      <c r="O5" s="1" t="s">
        <v>43</v>
      </c>
      <c r="P5" s="1">
        <f t="shared" si="7"/>
        <v>0</v>
      </c>
      <c r="Q5" s="1">
        <f t="shared" si="8"/>
        <v>0</v>
      </c>
      <c r="R5" s="1">
        <f t="shared" si="9"/>
        <v>1</v>
      </c>
      <c r="S5" s="1">
        <f t="shared" si="10"/>
        <v>0</v>
      </c>
      <c r="T5" s="1" t="s">
        <v>43</v>
      </c>
      <c r="U5" s="1">
        <f t="shared" si="11"/>
        <v>0</v>
      </c>
      <c r="V5" s="1">
        <f t="shared" si="12"/>
        <v>0</v>
      </c>
      <c r="W5" s="1">
        <f t="shared" si="14"/>
        <v>0</v>
      </c>
      <c r="X5" s="1">
        <f t="shared" si="15"/>
        <v>0</v>
      </c>
    </row>
    <row r="6" spans="1:44" x14ac:dyDescent="0.2">
      <c r="A6" s="1" t="s">
        <v>17</v>
      </c>
      <c r="B6" s="1" t="s">
        <v>6</v>
      </c>
      <c r="C6" s="1">
        <f>C1+C2+C2</f>
        <v>46390</v>
      </c>
      <c r="D6" s="1" t="s">
        <v>28</v>
      </c>
      <c r="F6" s="1">
        <f t="shared" si="0"/>
        <v>1</v>
      </c>
      <c r="G6" s="1">
        <f t="shared" si="1"/>
        <v>0</v>
      </c>
      <c r="H6" s="1">
        <f t="shared" si="2"/>
        <v>1</v>
      </c>
      <c r="I6" s="1">
        <f t="shared" si="3"/>
        <v>1</v>
      </c>
      <c r="J6" s="1" t="s">
        <v>43</v>
      </c>
      <c r="K6" s="1">
        <f t="shared" si="4"/>
        <v>0</v>
      </c>
      <c r="L6" s="1">
        <f t="shared" si="13"/>
        <v>1</v>
      </c>
      <c r="M6" s="1">
        <f t="shared" si="5"/>
        <v>0</v>
      </c>
      <c r="N6" s="1">
        <f t="shared" si="6"/>
        <v>1</v>
      </c>
      <c r="O6" s="1" t="s">
        <v>43</v>
      </c>
      <c r="P6" s="1">
        <f t="shared" si="7"/>
        <v>0</v>
      </c>
      <c r="Q6" s="1">
        <f t="shared" si="8"/>
        <v>0</v>
      </c>
      <c r="R6" s="1">
        <f t="shared" si="9"/>
        <v>1</v>
      </c>
      <c r="S6" s="1">
        <f t="shared" si="10"/>
        <v>1</v>
      </c>
      <c r="T6" s="1" t="s">
        <v>43</v>
      </c>
      <c r="U6" s="1">
        <f t="shared" si="11"/>
        <v>0</v>
      </c>
      <c r="V6" s="1">
        <f t="shared" si="12"/>
        <v>1</v>
      </c>
      <c r="W6" s="1">
        <f t="shared" si="14"/>
        <v>1</v>
      </c>
      <c r="X6" s="1">
        <f t="shared" si="15"/>
        <v>0</v>
      </c>
      <c r="AR6" s="1">
        <f>AQ6*X21</f>
        <v>0</v>
      </c>
    </row>
    <row r="7" spans="1:44" x14ac:dyDescent="0.2">
      <c r="A7" s="1" t="s">
        <v>18</v>
      </c>
      <c r="B7" s="1" t="s">
        <v>7</v>
      </c>
      <c r="C7" s="1">
        <f>C2-C1</f>
        <v>524</v>
      </c>
      <c r="D7" s="1" t="s">
        <v>29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 t="s">
        <v>43</v>
      </c>
      <c r="K7" s="1">
        <f t="shared" si="4"/>
        <v>0</v>
      </c>
      <c r="L7" s="1">
        <f t="shared" si="13"/>
        <v>0</v>
      </c>
      <c r="M7" s="1">
        <f t="shared" si="5"/>
        <v>1</v>
      </c>
      <c r="N7" s="1">
        <f t="shared" si="6"/>
        <v>0</v>
      </c>
      <c r="O7" s="1" t="s">
        <v>43</v>
      </c>
      <c r="P7" s="1">
        <f t="shared" si="7"/>
        <v>0</v>
      </c>
      <c r="Q7" s="1">
        <f t="shared" si="8"/>
        <v>0</v>
      </c>
      <c r="R7" s="1">
        <f t="shared" si="9"/>
        <v>0</v>
      </c>
      <c r="S7" s="1">
        <f t="shared" si="10"/>
        <v>0</v>
      </c>
      <c r="T7" s="1" t="s">
        <v>43</v>
      </c>
      <c r="U7" s="1">
        <f t="shared" si="11"/>
        <v>1</v>
      </c>
      <c r="V7" s="1">
        <f t="shared" si="12"/>
        <v>1</v>
      </c>
      <c r="W7" s="1">
        <f t="shared" si="14"/>
        <v>0</v>
      </c>
      <c r="X7" s="1">
        <f t="shared" si="15"/>
        <v>0</v>
      </c>
    </row>
    <row r="8" spans="1:44" x14ac:dyDescent="0.2">
      <c r="A8" s="1" t="s">
        <v>19</v>
      </c>
      <c r="B8" s="1" t="s">
        <v>8</v>
      </c>
      <c r="C8" s="1">
        <f>65536-C6</f>
        <v>19146</v>
      </c>
      <c r="D8" s="1" t="s">
        <v>30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1">
        <f t="shared" si="3"/>
        <v>0</v>
      </c>
      <c r="J8" s="1" t="s">
        <v>43</v>
      </c>
      <c r="K8" s="1">
        <f t="shared" si="4"/>
        <v>1</v>
      </c>
      <c r="L8" s="1">
        <f t="shared" si="13"/>
        <v>0</v>
      </c>
      <c r="M8" s="1">
        <f t="shared" si="5"/>
        <v>1</v>
      </c>
      <c r="N8" s="1">
        <f t="shared" si="6"/>
        <v>0</v>
      </c>
      <c r="O8" s="1" t="s">
        <v>43</v>
      </c>
      <c r="P8" s="1">
        <f t="shared" si="7"/>
        <v>1</v>
      </c>
      <c r="Q8" s="1">
        <f t="shared" si="8"/>
        <v>1</v>
      </c>
      <c r="R8" s="1">
        <f t="shared" si="9"/>
        <v>0</v>
      </c>
      <c r="S8" s="1">
        <f t="shared" si="10"/>
        <v>0</v>
      </c>
      <c r="T8" s="1" t="s">
        <v>43</v>
      </c>
      <c r="U8" s="1">
        <f t="shared" si="11"/>
        <v>1</v>
      </c>
      <c r="V8" s="1">
        <f t="shared" si="12"/>
        <v>0</v>
      </c>
      <c r="W8" s="1">
        <f t="shared" si="14"/>
        <v>1</v>
      </c>
      <c r="X8" s="1">
        <f t="shared" si="15"/>
        <v>0</v>
      </c>
    </row>
    <row r="9" spans="1:44" x14ac:dyDescent="0.2">
      <c r="A9" s="1" t="s">
        <v>20</v>
      </c>
      <c r="B9" s="2" t="s">
        <v>9</v>
      </c>
      <c r="C9" s="1">
        <f>-C3</f>
        <v>-15114</v>
      </c>
      <c r="D9" s="1" t="s">
        <v>31</v>
      </c>
      <c r="E9" s="2" t="s">
        <v>37</v>
      </c>
      <c r="F9" s="1">
        <f t="shared" si="0"/>
        <v>1</v>
      </c>
      <c r="G9" s="1">
        <f t="shared" si="1"/>
        <v>1</v>
      </c>
      <c r="H9" s="1">
        <f t="shared" si="2"/>
        <v>0</v>
      </c>
      <c r="I9" s="1">
        <f t="shared" si="3"/>
        <v>0</v>
      </c>
      <c r="J9" s="1" t="s">
        <v>43</v>
      </c>
      <c r="K9" s="1">
        <f t="shared" si="4"/>
        <v>0</v>
      </c>
      <c r="L9" s="1">
        <f t="shared" si="13"/>
        <v>1</v>
      </c>
      <c r="M9" s="1">
        <f t="shared" si="5"/>
        <v>0</v>
      </c>
      <c r="N9" s="1">
        <f t="shared" si="6"/>
        <v>0</v>
      </c>
      <c r="O9" s="1" t="s">
        <v>43</v>
      </c>
      <c r="P9" s="1">
        <f t="shared" si="7"/>
        <v>1</v>
      </c>
      <c r="Q9" s="1">
        <f t="shared" si="8"/>
        <v>1</v>
      </c>
      <c r="R9" s="1">
        <f t="shared" si="9"/>
        <v>1</v>
      </c>
      <c r="S9" s="1">
        <f t="shared" si="10"/>
        <v>1</v>
      </c>
      <c r="T9" s="1" t="s">
        <v>43</v>
      </c>
      <c r="U9" s="1">
        <f t="shared" si="11"/>
        <v>0</v>
      </c>
      <c r="V9" s="1">
        <f t="shared" si="12"/>
        <v>1</v>
      </c>
      <c r="W9" s="1">
        <f t="shared" si="14"/>
        <v>1</v>
      </c>
      <c r="X9" s="1">
        <f t="shared" si="15"/>
        <v>0</v>
      </c>
    </row>
    <row r="10" spans="1:44" x14ac:dyDescent="0.2">
      <c r="A10" s="1" t="s">
        <v>21</v>
      </c>
      <c r="B10" s="2" t="s">
        <v>10</v>
      </c>
      <c r="C10" s="1">
        <f t="shared" ref="C10:C14" si="16">-C4</f>
        <v>-15638</v>
      </c>
      <c r="D10" s="1" t="s">
        <v>32</v>
      </c>
      <c r="E10" s="2" t="s">
        <v>38</v>
      </c>
      <c r="F10" s="1">
        <f t="shared" si="0"/>
        <v>1</v>
      </c>
      <c r="G10" s="1">
        <f t="shared" si="1"/>
        <v>1</v>
      </c>
      <c r="H10" s="1">
        <f t="shared" si="2"/>
        <v>0</v>
      </c>
      <c r="I10" s="1">
        <f t="shared" si="3"/>
        <v>0</v>
      </c>
      <c r="J10" s="1" t="s">
        <v>43</v>
      </c>
      <c r="K10" s="1">
        <f t="shared" si="4"/>
        <v>0</v>
      </c>
      <c r="L10" s="1">
        <f t="shared" si="13"/>
        <v>0</v>
      </c>
      <c r="M10" s="1">
        <f t="shared" si="5"/>
        <v>1</v>
      </c>
      <c r="N10" s="1">
        <f t="shared" si="6"/>
        <v>0</v>
      </c>
      <c r="O10" s="1" t="s">
        <v>43</v>
      </c>
      <c r="P10" s="1">
        <f t="shared" si="7"/>
        <v>1</v>
      </c>
      <c r="Q10" s="1">
        <f t="shared" si="8"/>
        <v>1</v>
      </c>
      <c r="R10" s="1">
        <f t="shared" si="9"/>
        <v>1</v>
      </c>
      <c r="S10" s="1">
        <f t="shared" si="10"/>
        <v>0</v>
      </c>
      <c r="T10" s="1" t="s">
        <v>43</v>
      </c>
      <c r="U10" s="1">
        <f t="shared" si="11"/>
        <v>1</v>
      </c>
      <c r="V10" s="1">
        <f t="shared" si="12"/>
        <v>0</v>
      </c>
      <c r="W10" s="1">
        <f t="shared" si="14"/>
        <v>1</v>
      </c>
      <c r="X10" s="1">
        <f t="shared" si="15"/>
        <v>0</v>
      </c>
    </row>
    <row r="11" spans="1:44" x14ac:dyDescent="0.2">
      <c r="A11" s="1" t="s">
        <v>22</v>
      </c>
      <c r="B11" s="2" t="s">
        <v>11</v>
      </c>
      <c r="C11" s="1">
        <f t="shared" si="16"/>
        <v>-30752</v>
      </c>
      <c r="D11" s="1" t="s">
        <v>33</v>
      </c>
      <c r="E11" s="2" t="s">
        <v>39</v>
      </c>
      <c r="F11" s="1">
        <f t="shared" si="0"/>
        <v>1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 t="s">
        <v>43</v>
      </c>
      <c r="K11" s="1">
        <f t="shared" si="4"/>
        <v>0</v>
      </c>
      <c r="L11" s="1">
        <f t="shared" si="13"/>
        <v>1</v>
      </c>
      <c r="M11" s="1">
        <f t="shared" si="5"/>
        <v>1</v>
      </c>
      <c r="N11" s="1">
        <f t="shared" si="6"/>
        <v>1</v>
      </c>
      <c r="O11" s="1" t="s">
        <v>43</v>
      </c>
      <c r="P11" s="1">
        <f t="shared" si="7"/>
        <v>1</v>
      </c>
      <c r="Q11" s="1">
        <f t="shared" si="8"/>
        <v>1</v>
      </c>
      <c r="R11" s="1">
        <f t="shared" si="9"/>
        <v>1</v>
      </c>
      <c r="S11" s="1">
        <f t="shared" si="10"/>
        <v>0</v>
      </c>
      <c r="T11" s="1" t="s">
        <v>43</v>
      </c>
      <c r="U11" s="1">
        <f t="shared" si="11"/>
        <v>0</v>
      </c>
      <c r="V11" s="1">
        <f t="shared" si="12"/>
        <v>0</v>
      </c>
      <c r="W11" s="1">
        <f t="shared" si="14"/>
        <v>0</v>
      </c>
      <c r="X11" s="1">
        <f t="shared" si="15"/>
        <v>0</v>
      </c>
    </row>
    <row r="12" spans="1:44" x14ac:dyDescent="0.2">
      <c r="A12" s="1" t="s">
        <v>4</v>
      </c>
      <c r="B12" s="2" t="s">
        <v>12</v>
      </c>
      <c r="C12" s="1">
        <f t="shared" si="16"/>
        <v>-46390</v>
      </c>
      <c r="D12" s="1" t="s">
        <v>34</v>
      </c>
      <c r="E12" s="2" t="s">
        <v>40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1">
        <f t="shared" si="3"/>
        <v>0</v>
      </c>
      <c r="J12" s="1" t="s">
        <v>43</v>
      </c>
      <c r="K12" s="1">
        <f t="shared" si="4"/>
        <v>1</v>
      </c>
      <c r="L12" s="1">
        <f t="shared" si="13"/>
        <v>0</v>
      </c>
      <c r="M12" s="1">
        <f t="shared" si="5"/>
        <v>1</v>
      </c>
      <c r="N12" s="1">
        <f t="shared" si="6"/>
        <v>0</v>
      </c>
      <c r="O12" s="1" t="s">
        <v>43</v>
      </c>
      <c r="P12" s="1">
        <f t="shared" si="7"/>
        <v>1</v>
      </c>
      <c r="Q12" s="1">
        <f t="shared" si="8"/>
        <v>1</v>
      </c>
      <c r="R12" s="1">
        <f t="shared" si="9"/>
        <v>0</v>
      </c>
      <c r="S12" s="1">
        <f t="shared" si="10"/>
        <v>0</v>
      </c>
      <c r="T12" s="1" t="s">
        <v>43</v>
      </c>
      <c r="U12" s="1">
        <f t="shared" si="11"/>
        <v>1</v>
      </c>
      <c r="V12" s="1">
        <f t="shared" si="12"/>
        <v>0</v>
      </c>
      <c r="W12" s="1">
        <f t="shared" si="14"/>
        <v>1</v>
      </c>
      <c r="X12" s="1">
        <f t="shared" si="15"/>
        <v>0</v>
      </c>
    </row>
    <row r="13" spans="1:44" x14ac:dyDescent="0.2">
      <c r="A13" s="1" t="s">
        <v>3</v>
      </c>
      <c r="B13" s="2" t="s">
        <v>13</v>
      </c>
      <c r="C13" s="1">
        <f t="shared" si="16"/>
        <v>-524</v>
      </c>
      <c r="D13" s="1" t="s">
        <v>35</v>
      </c>
      <c r="E13" s="2" t="s">
        <v>41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  <c r="J13" s="1" t="s">
        <v>43</v>
      </c>
      <c r="K13" s="1">
        <f t="shared" si="4"/>
        <v>1</v>
      </c>
      <c r="L13" s="1">
        <f t="shared" si="13"/>
        <v>1</v>
      </c>
      <c r="M13" s="1">
        <f t="shared" si="5"/>
        <v>0</v>
      </c>
      <c r="N13" s="1">
        <f t="shared" si="6"/>
        <v>1</v>
      </c>
      <c r="O13" s="1" t="s">
        <v>43</v>
      </c>
      <c r="P13" s="1">
        <f t="shared" si="7"/>
        <v>1</v>
      </c>
      <c r="Q13" s="1">
        <f t="shared" si="8"/>
        <v>1</v>
      </c>
      <c r="R13" s="1">
        <f t="shared" si="9"/>
        <v>1</v>
      </c>
      <c r="S13" s="1">
        <f t="shared" si="10"/>
        <v>1</v>
      </c>
      <c r="T13" s="1" t="s">
        <v>43</v>
      </c>
      <c r="U13" s="1">
        <f t="shared" si="11"/>
        <v>0</v>
      </c>
      <c r="V13" s="1">
        <f t="shared" si="12"/>
        <v>1</v>
      </c>
      <c r="W13" s="1">
        <f t="shared" si="14"/>
        <v>0</v>
      </c>
      <c r="X13" s="1">
        <f t="shared" si="15"/>
        <v>0</v>
      </c>
    </row>
    <row r="14" spans="1:44" x14ac:dyDescent="0.2">
      <c r="A14" s="1" t="s">
        <v>23</v>
      </c>
      <c r="B14" s="2" t="s">
        <v>14</v>
      </c>
      <c r="C14" s="1">
        <f t="shared" si="16"/>
        <v>-19146</v>
      </c>
      <c r="D14" s="1" t="s">
        <v>36</v>
      </c>
      <c r="E14" s="2" t="s">
        <v>42</v>
      </c>
      <c r="F14" s="1">
        <f t="shared" si="0"/>
        <v>1</v>
      </c>
      <c r="G14" s="1">
        <f t="shared" si="1"/>
        <v>0</v>
      </c>
      <c r="H14" s="1">
        <f t="shared" si="2"/>
        <v>1</v>
      </c>
      <c r="I14" s="1">
        <f t="shared" si="3"/>
        <v>1</v>
      </c>
      <c r="J14" s="1" t="s">
        <v>43</v>
      </c>
      <c r="K14" s="1">
        <f t="shared" si="4"/>
        <v>0</v>
      </c>
      <c r="L14" s="1">
        <f t="shared" si="13"/>
        <v>1</v>
      </c>
      <c r="M14" s="1">
        <f t="shared" si="5"/>
        <v>0</v>
      </c>
      <c r="N14" s="1">
        <f t="shared" si="6"/>
        <v>1</v>
      </c>
      <c r="O14" s="1" t="s">
        <v>43</v>
      </c>
      <c r="P14" s="1">
        <f t="shared" si="7"/>
        <v>0</v>
      </c>
      <c r="Q14" s="1">
        <f t="shared" si="8"/>
        <v>0</v>
      </c>
      <c r="R14" s="1">
        <f t="shared" si="9"/>
        <v>1</v>
      </c>
      <c r="S14" s="1">
        <f t="shared" si="10"/>
        <v>1</v>
      </c>
      <c r="T14" s="1" t="s">
        <v>43</v>
      </c>
      <c r="U14" s="1">
        <f t="shared" si="11"/>
        <v>0</v>
      </c>
      <c r="V14" s="1">
        <f t="shared" si="12"/>
        <v>1</v>
      </c>
      <c r="W14" s="1">
        <f t="shared" si="14"/>
        <v>1</v>
      </c>
      <c r="X14" s="1">
        <f t="shared" si="15"/>
        <v>0</v>
      </c>
    </row>
    <row r="15" spans="1:44" x14ac:dyDescent="0.2">
      <c r="B15" s="2"/>
    </row>
    <row r="16" spans="1:44" x14ac:dyDescent="0.2">
      <c r="A16" s="1" t="s">
        <v>48</v>
      </c>
      <c r="B16" s="1" t="s">
        <v>49</v>
      </c>
      <c r="C16" s="1">
        <f>-2^15</f>
        <v>-32768</v>
      </c>
      <c r="D16" s="1" t="s">
        <v>50</v>
      </c>
      <c r="E16" s="1">
        <f>32768</f>
        <v>32768</v>
      </c>
    </row>
    <row r="17" spans="2:39" x14ac:dyDescent="0.2">
      <c r="B17" s="2"/>
    </row>
    <row r="18" spans="2:39" ht="14.5" customHeight="1" x14ac:dyDescent="0.2">
      <c r="E18" s="1" t="s">
        <v>44</v>
      </c>
      <c r="F18" s="1">
        <f t="shared" ref="F18:X18" si="17">F3</f>
        <v>0</v>
      </c>
      <c r="G18" s="1">
        <f t="shared" si="17"/>
        <v>0</v>
      </c>
      <c r="H18" s="1">
        <f t="shared" si="17"/>
        <v>1</v>
      </c>
      <c r="I18" s="1">
        <f t="shared" si="17"/>
        <v>1</v>
      </c>
      <c r="J18" s="1" t="str">
        <f t="shared" si="17"/>
        <v>.</v>
      </c>
      <c r="K18" s="1">
        <f t="shared" si="17"/>
        <v>1</v>
      </c>
      <c r="L18" s="1">
        <f t="shared" si="17"/>
        <v>0</v>
      </c>
      <c r="M18" s="1">
        <f t="shared" si="17"/>
        <v>1</v>
      </c>
      <c r="N18" s="1">
        <f t="shared" si="17"/>
        <v>1</v>
      </c>
      <c r="O18" s="1" t="str">
        <f t="shared" si="17"/>
        <v>.</v>
      </c>
      <c r="P18" s="1">
        <f t="shared" si="17"/>
        <v>0</v>
      </c>
      <c r="Q18" s="1">
        <f t="shared" si="17"/>
        <v>0</v>
      </c>
      <c r="R18" s="1">
        <f t="shared" si="17"/>
        <v>0</v>
      </c>
      <c r="S18" s="1">
        <f t="shared" si="17"/>
        <v>0</v>
      </c>
      <c r="T18" s="1" t="str">
        <f t="shared" si="17"/>
        <v>.</v>
      </c>
      <c r="U18" s="1">
        <f t="shared" si="17"/>
        <v>1</v>
      </c>
      <c r="V18" s="1">
        <f t="shared" si="17"/>
        <v>0</v>
      </c>
      <c r="W18" s="1">
        <f t="shared" si="17"/>
        <v>1</v>
      </c>
      <c r="X18" s="1">
        <f t="shared" si="17"/>
        <v>0</v>
      </c>
      <c r="AD18" s="1" t="s">
        <v>56</v>
      </c>
      <c r="AE18" s="1">
        <f>C3</f>
        <v>15114</v>
      </c>
      <c r="AG18" s="5" t="s">
        <v>72</v>
      </c>
      <c r="AH18" s="5"/>
      <c r="AI18" s="5"/>
      <c r="AJ18" s="5"/>
      <c r="AK18" s="5"/>
      <c r="AL18" s="5"/>
      <c r="AM18" s="5"/>
    </row>
    <row r="19" spans="2:39" x14ac:dyDescent="0.2">
      <c r="C19" s="2"/>
      <c r="E19" s="1" t="s">
        <v>45</v>
      </c>
      <c r="F19" s="1">
        <f t="shared" ref="F19:X19" si="18">F4</f>
        <v>0</v>
      </c>
      <c r="G19" s="1">
        <f t="shared" si="18"/>
        <v>0</v>
      </c>
      <c r="H19" s="1">
        <f t="shared" si="18"/>
        <v>1</v>
      </c>
      <c r="I19" s="1">
        <f t="shared" si="18"/>
        <v>1</v>
      </c>
      <c r="J19" s="1" t="str">
        <f t="shared" si="18"/>
        <v>.</v>
      </c>
      <c r="K19" s="1">
        <f t="shared" si="18"/>
        <v>1</v>
      </c>
      <c r="L19" s="1">
        <f t="shared" si="18"/>
        <v>1</v>
      </c>
      <c r="M19" s="1">
        <f t="shared" si="18"/>
        <v>0</v>
      </c>
      <c r="N19" s="1">
        <f t="shared" si="18"/>
        <v>1</v>
      </c>
      <c r="O19" s="1" t="str">
        <f t="shared" si="18"/>
        <v>.</v>
      </c>
      <c r="P19" s="1">
        <f t="shared" si="18"/>
        <v>0</v>
      </c>
      <c r="Q19" s="1">
        <f t="shared" si="18"/>
        <v>0</v>
      </c>
      <c r="R19" s="1">
        <f t="shared" si="18"/>
        <v>0</v>
      </c>
      <c r="S19" s="1">
        <f t="shared" si="18"/>
        <v>1</v>
      </c>
      <c r="T19" s="1" t="str">
        <f t="shared" si="18"/>
        <v>.</v>
      </c>
      <c r="U19" s="1">
        <f t="shared" si="18"/>
        <v>0</v>
      </c>
      <c r="V19" s="1">
        <f t="shared" si="18"/>
        <v>1</v>
      </c>
      <c r="W19" s="1">
        <f t="shared" si="18"/>
        <v>1</v>
      </c>
      <c r="X19" s="1">
        <f t="shared" si="18"/>
        <v>0</v>
      </c>
      <c r="AD19" s="1" t="s">
        <v>57</v>
      </c>
      <c r="AE19" s="1">
        <f>C4</f>
        <v>15638</v>
      </c>
      <c r="AG19" s="5"/>
      <c r="AH19" s="5"/>
      <c r="AI19" s="5"/>
      <c r="AJ19" s="5"/>
      <c r="AK19" s="5"/>
      <c r="AL19" s="5"/>
      <c r="AM19" s="5"/>
    </row>
    <row r="20" spans="2:39" x14ac:dyDescent="0.2">
      <c r="D20" s="2"/>
      <c r="E20" s="2" t="s">
        <v>46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  <c r="U20" s="2" t="s">
        <v>47</v>
      </c>
      <c r="V20" s="2" t="s">
        <v>47</v>
      </c>
      <c r="W20" s="2" t="s">
        <v>47</v>
      </c>
      <c r="X20" s="2" t="s">
        <v>47</v>
      </c>
      <c r="Y20" s="2"/>
      <c r="AD20" s="2" t="s">
        <v>46</v>
      </c>
      <c r="AE20" s="2" t="s">
        <v>46</v>
      </c>
      <c r="AG20" s="5"/>
      <c r="AH20" s="5"/>
      <c r="AI20" s="5"/>
      <c r="AJ20" s="5"/>
      <c r="AK20" s="5"/>
      <c r="AL20" s="5"/>
      <c r="AM20" s="5"/>
    </row>
    <row r="21" spans="2:39" x14ac:dyDescent="0.2">
      <c r="E21" s="1" t="s">
        <v>64</v>
      </c>
      <c r="F21" s="1">
        <f t="shared" ref="F21:V21" si="19">MOD(IF(AND(G18 = 0,G19=0),0,(IF(G21&lt;&gt;(G18+G19),1,0)))+F18+F19,2)</f>
        <v>0</v>
      </c>
      <c r="G21" s="1">
        <f t="shared" si="19"/>
        <v>1</v>
      </c>
      <c r="H21" s="1">
        <f t="shared" si="19"/>
        <v>1</v>
      </c>
      <c r="I21" s="1">
        <f>MOD(IF(AND(K18 = 0,K19=0),0,(IF(K21&lt;&gt;(K18+K19),1,0)))+I18+I19,2)</f>
        <v>1</v>
      </c>
      <c r="J21" s="1" t="s">
        <v>43</v>
      </c>
      <c r="K21" s="1">
        <f t="shared" si="19"/>
        <v>1</v>
      </c>
      <c r="L21" s="1">
        <f t="shared" si="19"/>
        <v>0</v>
      </c>
      <c r="M21" s="1">
        <f t="shared" si="19"/>
        <v>0</v>
      </c>
      <c r="N21" s="1">
        <f>MOD(IF(AND(P18 = 0,P19=0),0,(IF(P21&lt;&gt;(P18+P19),1,0)))+N18+N19,2)</f>
        <v>0</v>
      </c>
      <c r="O21" s="1" t="s">
        <v>43</v>
      </c>
      <c r="P21" s="1">
        <f t="shared" si="19"/>
        <v>0</v>
      </c>
      <c r="Q21" s="1">
        <f t="shared" si="19"/>
        <v>0</v>
      </c>
      <c r="R21" s="1">
        <f t="shared" si="19"/>
        <v>1</v>
      </c>
      <c r="S21" s="1">
        <f>MOD(IF(AND(U18 = 0,U19=0),0,(IF(U21&lt;&gt;(U18+U19),1,0)))+S18+S19,2)</f>
        <v>0</v>
      </c>
      <c r="T21" s="1" t="s">
        <v>43</v>
      </c>
      <c r="U21" s="1">
        <f t="shared" si="19"/>
        <v>0</v>
      </c>
      <c r="V21" s="1">
        <f t="shared" si="19"/>
        <v>0</v>
      </c>
      <c r="W21" s="1">
        <f>MOD(IF(AND(X18 = 0,X19=0),0,(IF(X21&lt;&gt;(X18+X19),1,0)))+W18+W19,2)</f>
        <v>0</v>
      </c>
      <c r="X21" s="1">
        <f>MOD(X18+X19,2)</f>
        <v>0</v>
      </c>
      <c r="Y21" s="2" t="s">
        <v>24</v>
      </c>
      <c r="Z21" s="1">
        <f>DEV!X2</f>
        <v>30752</v>
      </c>
      <c r="AE21" s="1">
        <f>AE18+AE19</f>
        <v>30752</v>
      </c>
      <c r="AG21" s="5"/>
      <c r="AH21" s="5"/>
      <c r="AI21" s="5"/>
      <c r="AJ21" s="5"/>
      <c r="AK21" s="5"/>
      <c r="AL21" s="5"/>
      <c r="AM21" s="5"/>
    </row>
    <row r="22" spans="2:39" x14ac:dyDescent="0.2">
      <c r="AG22" s="3"/>
      <c r="AH22" s="3"/>
      <c r="AI22" s="3"/>
      <c r="AJ22" s="3"/>
      <c r="AK22" s="3"/>
      <c r="AL22" s="3"/>
      <c r="AM22" s="3"/>
    </row>
    <row r="23" spans="2:39" x14ac:dyDescent="0.2">
      <c r="F23" s="1" t="s">
        <v>66</v>
      </c>
      <c r="G23" s="1" t="s">
        <v>24</v>
      </c>
      <c r="H23" s="1">
        <f>IF(F18+F19&gt;F21, 1, 0)</f>
        <v>0</v>
      </c>
      <c r="J23" s="1" t="s">
        <v>67</v>
      </c>
      <c r="K23" s="1" t="s">
        <v>24</v>
      </c>
      <c r="L23" s="1">
        <f>IF(X21=1, 0, 1)</f>
        <v>1</v>
      </c>
      <c r="N23" s="1" t="s">
        <v>68</v>
      </c>
      <c r="O23" s="1" t="s">
        <v>24</v>
      </c>
      <c r="P23" s="1">
        <f>IF(U18+U19&gt;U21, 1, 0)</f>
        <v>1</v>
      </c>
      <c r="R23" s="1" t="s">
        <v>69</v>
      </c>
      <c r="S23" s="1" t="s">
        <v>24</v>
      </c>
      <c r="T23" s="1">
        <f>IF(SUM(F21:X21)=0, 1, 0)</f>
        <v>0</v>
      </c>
      <c r="V23" s="1" t="s">
        <v>70</v>
      </c>
      <c r="W23" s="1" t="s">
        <v>24</v>
      </c>
      <c r="X23" s="1">
        <f>F21</f>
        <v>0</v>
      </c>
      <c r="Z23" s="1" t="s">
        <v>71</v>
      </c>
      <c r="AA23" s="1" t="s">
        <v>24</v>
      </c>
      <c r="AB23" s="1">
        <f>IF(F18=F19, IF(F21=F19, 0, 1), 0)</f>
        <v>0</v>
      </c>
    </row>
    <row r="25" spans="2:39" ht="14.5" customHeight="1" x14ac:dyDescent="0.2">
      <c r="E25" s="1" t="s">
        <v>45</v>
      </c>
      <c r="F25" s="1">
        <f>F4</f>
        <v>0</v>
      </c>
      <c r="G25" s="1">
        <f t="shared" ref="G25:X25" si="20">G4</f>
        <v>0</v>
      </c>
      <c r="H25" s="1">
        <f t="shared" si="20"/>
        <v>1</v>
      </c>
      <c r="I25" s="1">
        <f t="shared" si="20"/>
        <v>1</v>
      </c>
      <c r="J25" s="1" t="str">
        <f t="shared" si="20"/>
        <v>.</v>
      </c>
      <c r="K25" s="1">
        <f t="shared" si="20"/>
        <v>1</v>
      </c>
      <c r="L25" s="1">
        <f t="shared" si="20"/>
        <v>1</v>
      </c>
      <c r="M25" s="1">
        <f t="shared" si="20"/>
        <v>0</v>
      </c>
      <c r="N25" s="1">
        <f t="shared" si="20"/>
        <v>1</v>
      </c>
      <c r="O25" s="1" t="str">
        <f t="shared" si="20"/>
        <v>.</v>
      </c>
      <c r="P25" s="1">
        <f t="shared" si="20"/>
        <v>0</v>
      </c>
      <c r="Q25" s="1">
        <f t="shared" si="20"/>
        <v>0</v>
      </c>
      <c r="R25" s="1">
        <f t="shared" si="20"/>
        <v>0</v>
      </c>
      <c r="S25" s="1">
        <f t="shared" si="20"/>
        <v>1</v>
      </c>
      <c r="T25" s="1" t="str">
        <f t="shared" si="20"/>
        <v>.</v>
      </c>
      <c r="U25" s="1">
        <f t="shared" si="20"/>
        <v>0</v>
      </c>
      <c r="V25" s="1">
        <f t="shared" si="20"/>
        <v>1</v>
      </c>
      <c r="W25" s="1">
        <f t="shared" si="20"/>
        <v>1</v>
      </c>
      <c r="X25" s="1">
        <f t="shared" si="20"/>
        <v>0</v>
      </c>
      <c r="AD25" s="1" t="s">
        <v>57</v>
      </c>
      <c r="AE25" s="1">
        <f>C4</f>
        <v>15638</v>
      </c>
      <c r="AG25" s="5" t="s">
        <v>73</v>
      </c>
      <c r="AH25" s="5"/>
      <c r="AI25" s="5"/>
      <c r="AJ25" s="5"/>
      <c r="AK25" s="5"/>
      <c r="AL25" s="5"/>
      <c r="AM25" s="5"/>
    </row>
    <row r="26" spans="2:39" x14ac:dyDescent="0.2">
      <c r="E26" s="1" t="s">
        <v>51</v>
      </c>
      <c r="F26" s="1">
        <f>F5</f>
        <v>0</v>
      </c>
      <c r="G26" s="1">
        <f t="shared" ref="G26:X26" si="21">G5</f>
        <v>1</v>
      </c>
      <c r="H26" s="1">
        <f t="shared" si="21"/>
        <v>1</v>
      </c>
      <c r="I26" s="1">
        <f t="shared" si="21"/>
        <v>1</v>
      </c>
      <c r="J26" s="1" t="str">
        <f t="shared" si="21"/>
        <v>.</v>
      </c>
      <c r="K26" s="1">
        <f t="shared" si="21"/>
        <v>1</v>
      </c>
      <c r="L26" s="1">
        <f t="shared" si="21"/>
        <v>0</v>
      </c>
      <c r="M26" s="1">
        <f t="shared" si="21"/>
        <v>0</v>
      </c>
      <c r="N26" s="1">
        <f t="shared" si="21"/>
        <v>0</v>
      </c>
      <c r="O26" s="1" t="str">
        <f t="shared" si="21"/>
        <v>.</v>
      </c>
      <c r="P26" s="1">
        <f t="shared" si="21"/>
        <v>0</v>
      </c>
      <c r="Q26" s="1">
        <f t="shared" si="21"/>
        <v>0</v>
      </c>
      <c r="R26" s="1">
        <f t="shared" si="21"/>
        <v>1</v>
      </c>
      <c r="S26" s="1">
        <f t="shared" si="21"/>
        <v>0</v>
      </c>
      <c r="T26" s="1" t="str">
        <f t="shared" si="21"/>
        <v>.</v>
      </c>
      <c r="U26" s="1">
        <f t="shared" si="21"/>
        <v>0</v>
      </c>
      <c r="V26" s="1">
        <f t="shared" si="21"/>
        <v>0</v>
      </c>
      <c r="W26" s="1">
        <f t="shared" si="21"/>
        <v>0</v>
      </c>
      <c r="X26" s="1">
        <f t="shared" si="21"/>
        <v>0</v>
      </c>
      <c r="AD26" s="1" t="s">
        <v>58</v>
      </c>
      <c r="AE26" s="1">
        <f>C5</f>
        <v>30752</v>
      </c>
      <c r="AG26" s="5"/>
      <c r="AH26" s="5"/>
      <c r="AI26" s="5"/>
      <c r="AJ26" s="5"/>
      <c r="AK26" s="5"/>
      <c r="AL26" s="5"/>
      <c r="AM26" s="5"/>
    </row>
    <row r="27" spans="2:39" x14ac:dyDescent="0.2">
      <c r="E27" s="2" t="s">
        <v>46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47</v>
      </c>
      <c r="X27" s="2" t="s">
        <v>47</v>
      </c>
      <c r="AD27" s="2" t="s">
        <v>46</v>
      </c>
      <c r="AE27" s="2" t="s">
        <v>46</v>
      </c>
      <c r="AG27" s="5"/>
      <c r="AH27" s="5"/>
      <c r="AI27" s="5"/>
      <c r="AJ27" s="5"/>
      <c r="AK27" s="5"/>
      <c r="AL27" s="5"/>
      <c r="AM27" s="5"/>
    </row>
    <row r="28" spans="2:39" x14ac:dyDescent="0.2">
      <c r="E28" s="1" t="s">
        <v>65</v>
      </c>
      <c r="F28" s="1">
        <f t="shared" ref="F28" si="22">MOD(IF(AND(G25 = 0,G26=0),0,(IF(G28&lt;&gt;(G25+G26),1,0)))+F25+F26,2)</f>
        <v>1</v>
      </c>
      <c r="G28" s="1">
        <f t="shared" ref="G28" si="23">MOD(IF(AND(H25 = 0,H26=0),0,(IF(H28&lt;&gt;(H25+H26),1,0)))+G25+G26,2)</f>
        <v>0</v>
      </c>
      <c r="H28" s="1">
        <f t="shared" ref="H28" si="24">MOD(IF(AND(I25 = 0,I26=0),0,(IF(I28&lt;&gt;(I25+I26),1,0)))+H25+H26,2)</f>
        <v>1</v>
      </c>
      <c r="I28" s="1">
        <f>MOD(IF(AND(K25 = 0,K26=0),0,(IF(K28&lt;&gt;(K25+K26),1,0)))+I25+I26,2)</f>
        <v>1</v>
      </c>
      <c r="J28" s="1" t="s">
        <v>43</v>
      </c>
      <c r="K28" s="1">
        <f t="shared" ref="K28" si="25">MOD(IF(AND(L25 = 0,L26=0),0,(IF(L28&lt;&gt;(L25+L26),1,0)))+K25+K26,2)</f>
        <v>0</v>
      </c>
      <c r="L28" s="1">
        <f t="shared" ref="L28" si="26">MOD(IF(AND(M25 = 0,M26=0),0,(IF(M28&lt;&gt;(M25+M26),1,0)))+L25+L26,2)</f>
        <v>1</v>
      </c>
      <c r="M28" s="1">
        <f t="shared" ref="M28" si="27">MOD(IF(AND(N25 = 0,N26=0),0,(IF(N28&lt;&gt;(N25+N26),1,0)))+M25+M26,2)</f>
        <v>0</v>
      </c>
      <c r="N28" s="1">
        <f>MOD(IF(AND(P25 = 0,P26=0),0,(IF(P28&lt;&gt;(P25+P26),1,0)))+N25+N26,2)</f>
        <v>1</v>
      </c>
      <c r="O28" s="1" t="s">
        <v>43</v>
      </c>
      <c r="P28" s="1">
        <f t="shared" ref="P28" si="28">MOD(IF(AND(Q25 = 0,Q26=0),0,(IF(Q28&lt;&gt;(Q25+Q26),1,0)))+P25+P26,2)</f>
        <v>0</v>
      </c>
      <c r="Q28" s="1">
        <f t="shared" ref="Q28" si="29">MOD(IF(AND(R25 = 0,R26=0),0,(IF(R28&lt;&gt;(R25+R26),1,0)))+Q25+Q26,2)</f>
        <v>0</v>
      </c>
      <c r="R28" s="1">
        <f t="shared" ref="R28" si="30">MOD(IF(AND(S25 = 0,S26=0),0,(IF(S28&lt;&gt;(S25+S26),1,0)))+R25+R26,2)</f>
        <v>1</v>
      </c>
      <c r="S28" s="1">
        <f>MOD(IF(AND(U25 = 0,U26=0),0,(IF(U28&lt;&gt;(U25+U26),1,0)))+S25+S26,2)</f>
        <v>1</v>
      </c>
      <c r="T28" s="1" t="s">
        <v>43</v>
      </c>
      <c r="U28" s="1">
        <f t="shared" ref="U28" si="31">MOD(IF(AND(V25 = 0,V26=0),0,(IF(V28&lt;&gt;(V25+V26),1,0)))+U25+U26,2)</f>
        <v>0</v>
      </c>
      <c r="V28" s="1">
        <f t="shared" ref="V28" si="32">MOD(IF(AND(W25 = 0,W26=0),0,(IF(W28&lt;&gt;(W25+W26),1,0)))+V25+V26,2)</f>
        <v>1</v>
      </c>
      <c r="W28" s="1">
        <f>MOD(IF(AND(X25 = 0,X26=0),0,(IF(X28&lt;&gt;(X25+X26),1,0)))+W25+W26,2)</f>
        <v>1</v>
      </c>
      <c r="X28" s="1">
        <f>MOD(X25+X26,2)</f>
        <v>0</v>
      </c>
      <c r="Y28" s="2"/>
      <c r="AE28" s="1">
        <f>AE25+AE26</f>
        <v>46390</v>
      </c>
      <c r="AG28" s="5"/>
      <c r="AH28" s="5"/>
      <c r="AI28" s="5"/>
      <c r="AJ28" s="5"/>
      <c r="AK28" s="5"/>
      <c r="AL28" s="5"/>
      <c r="AM28" s="5"/>
    </row>
    <row r="29" spans="2:39" x14ac:dyDescent="0.2">
      <c r="E29" s="1" t="s">
        <v>64</v>
      </c>
      <c r="F29" s="1">
        <f>F28</f>
        <v>1</v>
      </c>
      <c r="G29" s="1">
        <f>IF(H28+H29&lt;&gt;0,1-G28,MOD(2-G28,2))</f>
        <v>1</v>
      </c>
      <c r="H29" s="1">
        <f>IF(I28+I29&lt;&gt;0,1-H28,MOD(2-H28,2))</f>
        <v>0</v>
      </c>
      <c r="I29" s="1">
        <f>IF(K28+K29&lt;&gt;0,1-I28,MOD(2-I28,2))</f>
        <v>0</v>
      </c>
      <c r="J29" s="1" t="s">
        <v>43</v>
      </c>
      <c r="K29" s="1">
        <f>IF(L28+L29&lt;&gt;0,1-K28,MOD(2-K28,2))</f>
        <v>1</v>
      </c>
      <c r="L29" s="1">
        <f>IF(M28+M29&lt;&gt;0,1-L28,MOD(2-L28,2))</f>
        <v>0</v>
      </c>
      <c r="M29" s="1">
        <f>IF(N28+N29&lt;&gt;0,1-M28,MOD(2-M28,2))</f>
        <v>1</v>
      </c>
      <c r="N29" s="1">
        <f>IF(P28+P29&lt;&gt;0,1-N28,MOD(2-N28,2))</f>
        <v>0</v>
      </c>
      <c r="O29" s="1" t="s">
        <v>43</v>
      </c>
      <c r="P29" s="1">
        <f>IF(Q28+Q29&lt;&gt;0,1-P28,MOD(2-P28,2))</f>
        <v>1</v>
      </c>
      <c r="Q29" s="1">
        <f>IF(R28+R29&lt;&gt;0,1-Q28,MOD(2-Q28,2))</f>
        <v>1</v>
      </c>
      <c r="R29" s="1">
        <f>IF(S28+S29&lt;&gt;0,1-R28,MOD(2-R28,2))</f>
        <v>0</v>
      </c>
      <c r="S29" s="1">
        <f>IF(U28+U29&lt;&gt;0,1-S28,MOD(2-S28,2))</f>
        <v>0</v>
      </c>
      <c r="T29" s="1" t="s">
        <v>43</v>
      </c>
      <c r="U29" s="1">
        <f>IF(V28+V29&lt;&gt;0,1-U28,MOD(2-U28,2))</f>
        <v>1</v>
      </c>
      <c r="V29" s="1">
        <f>IF(W28+W29&lt;&gt;0,1-V28,MOD(2-V28,2))</f>
        <v>0</v>
      </c>
      <c r="W29" s="1">
        <f>IF(X28=0,MOD(2-W28,2),1-W28)</f>
        <v>1</v>
      </c>
      <c r="X29" s="1">
        <f>MOD((2-X28),2)</f>
        <v>0</v>
      </c>
      <c r="Y29" s="2" t="s">
        <v>24</v>
      </c>
      <c r="Z29" s="1">
        <f>DEV!X10</f>
        <v>-19146</v>
      </c>
    </row>
    <row r="30" spans="2:39" x14ac:dyDescent="0.2">
      <c r="F30" s="1" t="s">
        <v>66</v>
      </c>
      <c r="G30" s="1" t="s">
        <v>24</v>
      </c>
      <c r="H30" s="1">
        <f>IF(F25+F26&gt;F28, 1, 0)</f>
        <v>0</v>
      </c>
      <c r="J30" s="1" t="s">
        <v>67</v>
      </c>
      <c r="K30" s="1" t="s">
        <v>24</v>
      </c>
      <c r="L30" s="1">
        <f>IF(X28=1, 0, 1)</f>
        <v>1</v>
      </c>
      <c r="N30" s="1" t="s">
        <v>68</v>
      </c>
      <c r="O30" s="1" t="s">
        <v>24</v>
      </c>
      <c r="P30" s="1">
        <f>IF(U25+U26&gt;U28, 1, 0)</f>
        <v>0</v>
      </c>
      <c r="R30" s="1" t="s">
        <v>69</v>
      </c>
      <c r="S30" s="1" t="s">
        <v>24</v>
      </c>
      <c r="T30" s="1">
        <f>IF(SUM(F28:X28)=0, 1, 0)</f>
        <v>0</v>
      </c>
      <c r="V30" s="1" t="s">
        <v>70</v>
      </c>
      <c r="W30" s="1" t="s">
        <v>24</v>
      </c>
      <c r="X30" s="1">
        <f>F28</f>
        <v>1</v>
      </c>
      <c r="Z30" s="1" t="s">
        <v>71</v>
      </c>
      <c r="AA30" s="1" t="s">
        <v>24</v>
      </c>
      <c r="AB30" s="1">
        <f>IF(F25=F26, IF(F28=F26, 0, 1), 0)</f>
        <v>1</v>
      </c>
    </row>
    <row r="32" spans="2:39" x14ac:dyDescent="0.2">
      <c r="E32" s="1" t="s">
        <v>45</v>
      </c>
      <c r="F32" s="1">
        <f>F4</f>
        <v>0</v>
      </c>
      <c r="G32" s="1">
        <f t="shared" ref="G32:X32" si="33">G4</f>
        <v>0</v>
      </c>
      <c r="H32" s="1">
        <f t="shared" si="33"/>
        <v>1</v>
      </c>
      <c r="I32" s="1">
        <f t="shared" si="33"/>
        <v>1</v>
      </c>
      <c r="J32" s="1" t="str">
        <f t="shared" si="33"/>
        <v>.</v>
      </c>
      <c r="K32" s="1">
        <f t="shared" si="33"/>
        <v>1</v>
      </c>
      <c r="L32" s="1">
        <f t="shared" si="33"/>
        <v>1</v>
      </c>
      <c r="M32" s="1">
        <f t="shared" si="33"/>
        <v>0</v>
      </c>
      <c r="N32" s="1">
        <f t="shared" si="33"/>
        <v>1</v>
      </c>
      <c r="O32" s="1" t="str">
        <f t="shared" si="33"/>
        <v>.</v>
      </c>
      <c r="P32" s="1">
        <f t="shared" si="33"/>
        <v>0</v>
      </c>
      <c r="Q32" s="1">
        <f t="shared" si="33"/>
        <v>0</v>
      </c>
      <c r="R32" s="1">
        <f t="shared" si="33"/>
        <v>0</v>
      </c>
      <c r="S32" s="1">
        <f t="shared" si="33"/>
        <v>1</v>
      </c>
      <c r="T32" s="1" t="str">
        <f t="shared" si="33"/>
        <v>.</v>
      </c>
      <c r="U32" s="1">
        <f t="shared" si="33"/>
        <v>0</v>
      </c>
      <c r="V32" s="1">
        <f t="shared" si="33"/>
        <v>1</v>
      </c>
      <c r="W32" s="1">
        <f t="shared" si="33"/>
        <v>1</v>
      </c>
      <c r="X32" s="1">
        <f t="shared" si="33"/>
        <v>0</v>
      </c>
      <c r="AD32" s="1" t="s">
        <v>57</v>
      </c>
      <c r="AE32" s="1">
        <f>C4</f>
        <v>15638</v>
      </c>
      <c r="AG32" s="5" t="s">
        <v>82</v>
      </c>
      <c r="AH32" s="5"/>
      <c r="AI32" s="5"/>
      <c r="AJ32" s="5"/>
      <c r="AK32" s="5"/>
      <c r="AL32" s="5"/>
      <c r="AM32" s="5"/>
    </row>
    <row r="33" spans="5:39" x14ac:dyDescent="0.2">
      <c r="E33" s="1" t="s">
        <v>52</v>
      </c>
      <c r="F33" s="1">
        <f>F9</f>
        <v>1</v>
      </c>
      <c r="G33" s="1">
        <f t="shared" ref="G33:X33" si="34">G9</f>
        <v>1</v>
      </c>
      <c r="H33" s="1">
        <f t="shared" si="34"/>
        <v>0</v>
      </c>
      <c r="I33" s="1">
        <f t="shared" si="34"/>
        <v>0</v>
      </c>
      <c r="J33" s="1" t="str">
        <f t="shared" si="34"/>
        <v>.</v>
      </c>
      <c r="K33" s="1">
        <f t="shared" si="34"/>
        <v>0</v>
      </c>
      <c r="L33" s="1">
        <f t="shared" si="34"/>
        <v>1</v>
      </c>
      <c r="M33" s="1">
        <f t="shared" si="34"/>
        <v>0</v>
      </c>
      <c r="N33" s="1">
        <f t="shared" si="34"/>
        <v>0</v>
      </c>
      <c r="O33" s="1" t="str">
        <f t="shared" si="34"/>
        <v>.</v>
      </c>
      <c r="P33" s="1">
        <f t="shared" si="34"/>
        <v>1</v>
      </c>
      <c r="Q33" s="1">
        <f t="shared" si="34"/>
        <v>1</v>
      </c>
      <c r="R33" s="1">
        <f t="shared" si="34"/>
        <v>1</v>
      </c>
      <c r="S33" s="1">
        <f t="shared" si="34"/>
        <v>1</v>
      </c>
      <c r="T33" s="1" t="str">
        <f t="shared" si="34"/>
        <v>.</v>
      </c>
      <c r="U33" s="1">
        <f t="shared" si="34"/>
        <v>0</v>
      </c>
      <c r="V33" s="1">
        <f t="shared" si="34"/>
        <v>1</v>
      </c>
      <c r="W33" s="1">
        <f t="shared" si="34"/>
        <v>1</v>
      </c>
      <c r="X33" s="1">
        <f t="shared" si="34"/>
        <v>0</v>
      </c>
      <c r="AD33" s="1" t="s">
        <v>59</v>
      </c>
      <c r="AE33" s="1">
        <f>C9</f>
        <v>-15114</v>
      </c>
      <c r="AG33" s="5"/>
      <c r="AH33" s="5"/>
      <c r="AI33" s="5"/>
      <c r="AJ33" s="5"/>
      <c r="AK33" s="5"/>
      <c r="AL33" s="5"/>
      <c r="AM33" s="5"/>
    </row>
    <row r="34" spans="5:39" x14ac:dyDescent="0.2">
      <c r="E34" s="2" t="s">
        <v>46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47</v>
      </c>
      <c r="V34" s="2" t="s">
        <v>47</v>
      </c>
      <c r="W34" s="2" t="s">
        <v>47</v>
      </c>
      <c r="X34" s="2" t="s">
        <v>47</v>
      </c>
      <c r="AD34" s="2" t="s">
        <v>46</v>
      </c>
      <c r="AE34" s="2" t="s">
        <v>60</v>
      </c>
      <c r="AG34" s="5"/>
      <c r="AH34" s="5"/>
      <c r="AI34" s="5"/>
      <c r="AJ34" s="5"/>
      <c r="AK34" s="5"/>
      <c r="AL34" s="5"/>
      <c r="AM34" s="5"/>
    </row>
    <row r="35" spans="5:39" x14ac:dyDescent="0.2">
      <c r="E35" s="1" t="s">
        <v>64</v>
      </c>
      <c r="F35" s="1">
        <f t="shared" ref="F35" si="35">MOD(IF(AND(G32 = 0,G33=0),0,(IF(G35&lt;&gt;(G32+G33),1,0)))+F32+F33,2)</f>
        <v>0</v>
      </c>
      <c r="G35" s="1">
        <f t="shared" ref="G35" si="36">MOD(IF(AND(H32 = 0,H33=0),0,(IF(H35&lt;&gt;(H32+H33),1,0)))+G32+G33,2)</f>
        <v>0</v>
      </c>
      <c r="H35" s="1">
        <f t="shared" ref="H35" si="37">MOD(IF(AND(I32 = 0,I33=0),0,(IF(I35&lt;&gt;(I32+I33),1,0)))+H32+H33,2)</f>
        <v>0</v>
      </c>
      <c r="I35" s="1">
        <f>MOD(IF(AND(K32 = 0,K33=0),0,(IF(K35&lt;&gt;(K32+K33),1,0)))+I32+I33,2)</f>
        <v>0</v>
      </c>
      <c r="J35" s="1" t="s">
        <v>43</v>
      </c>
      <c r="K35" s="1">
        <f t="shared" ref="K35" si="38">MOD(IF(AND(L32 = 0,L33=0),0,(IF(L35&lt;&gt;(L32+L33),1,0)))+K32+K33,2)</f>
        <v>0</v>
      </c>
      <c r="L35" s="1">
        <f t="shared" ref="L35" si="39">MOD(IF(AND(M32 = 0,M33=0),0,(IF(M35&lt;&gt;(M32+M33),1,0)))+L32+L33,2)</f>
        <v>0</v>
      </c>
      <c r="M35" s="1">
        <f t="shared" ref="M35" si="40">MOD(IF(AND(N32 = 0,N33=0),0,(IF(N35&lt;&gt;(N32+N33),1,0)))+M32+M33,2)</f>
        <v>1</v>
      </c>
      <c r="N35" s="1">
        <f>MOD(IF(AND(P32 = 0,P33=0),0,(IF(P35&lt;&gt;(P32+P33),1,0)))+N32+N33,2)</f>
        <v>0</v>
      </c>
      <c r="O35" s="1" t="s">
        <v>43</v>
      </c>
      <c r="P35" s="1">
        <f t="shared" ref="P35" si="41">MOD(IF(AND(Q32 = 0,Q33=0),0,(IF(Q35&lt;&gt;(Q32+Q33),1,0)))+P32+P33,2)</f>
        <v>0</v>
      </c>
      <c r="Q35" s="1">
        <f t="shared" ref="Q35" si="42">MOD(IF(AND(R32 = 0,R33=0),0,(IF(R35&lt;&gt;(R32+R33),1,0)))+Q32+Q33,2)</f>
        <v>0</v>
      </c>
      <c r="R35" s="1">
        <f t="shared" ref="R35" si="43">MOD(IF(AND(S32 = 0,S33=0),0,(IF(S35&lt;&gt;(S32+S33),1,0)))+R32+R33,2)</f>
        <v>0</v>
      </c>
      <c r="S35" s="1">
        <f>MOD(IF(AND(U32 = 0,U33=0),0,(IF(U35&lt;&gt;(U32+U33),1,0)))+S32+S33,2)</f>
        <v>0</v>
      </c>
      <c r="T35" s="1" t="s">
        <v>43</v>
      </c>
      <c r="U35" s="1">
        <f t="shared" ref="U35" si="44">MOD(IF(AND(V32 = 0,V33=0),0,(IF(V35&lt;&gt;(V32+V33),1,0)))+U32+U33,2)</f>
        <v>1</v>
      </c>
      <c r="V35" s="1">
        <f t="shared" ref="V35" si="45">MOD(IF(AND(W32 = 0,W33=0),0,(IF(W35&lt;&gt;(W32+W33),1,0)))+V32+V33,2)</f>
        <v>1</v>
      </c>
      <c r="W35" s="1">
        <f>MOD(IF(AND(X32 = 0,X33=0),0,(IF(X35&lt;&gt;(X32+X33),1,0)))+W32+W33,2)</f>
        <v>0</v>
      </c>
      <c r="X35" s="1">
        <f>MOD(X32+X33,2)</f>
        <v>0</v>
      </c>
      <c r="Y35" s="2" t="s">
        <v>24</v>
      </c>
      <c r="Z35" s="1">
        <f>DEV!X18</f>
        <v>524</v>
      </c>
      <c r="AE35" s="1">
        <f>AE32+AE33</f>
        <v>524</v>
      </c>
      <c r="AG35" s="5"/>
      <c r="AH35" s="5"/>
      <c r="AI35" s="5"/>
      <c r="AJ35" s="5"/>
      <c r="AK35" s="5"/>
      <c r="AL35" s="5"/>
      <c r="AM35" s="5"/>
    </row>
    <row r="37" spans="5:39" x14ac:dyDescent="0.2">
      <c r="F37" s="1" t="s">
        <v>66</v>
      </c>
      <c r="G37" s="1" t="s">
        <v>24</v>
      </c>
      <c r="H37" s="1">
        <f>IF(F32+F33&gt;F35, 1, 0)</f>
        <v>1</v>
      </c>
      <c r="J37" s="1" t="s">
        <v>67</v>
      </c>
      <c r="K37" s="1" t="s">
        <v>24</v>
      </c>
      <c r="L37" s="1">
        <f>IF(X35=1, 0, 1)</f>
        <v>1</v>
      </c>
      <c r="N37" s="1" t="s">
        <v>68</v>
      </c>
      <c r="O37" s="1" t="s">
        <v>24</v>
      </c>
      <c r="P37" s="1">
        <f>IF(U32+U33&gt;U35, 1, 0)</f>
        <v>0</v>
      </c>
      <c r="R37" s="1" t="s">
        <v>69</v>
      </c>
      <c r="S37" s="1" t="s">
        <v>24</v>
      </c>
      <c r="T37" s="1">
        <f>IF(SUM(F35:X35)=0, 1, 0)</f>
        <v>0</v>
      </c>
      <c r="V37" s="1" t="s">
        <v>70</v>
      </c>
      <c r="W37" s="1" t="s">
        <v>24</v>
      </c>
      <c r="X37" s="1">
        <f>F35</f>
        <v>0</v>
      </c>
      <c r="Z37" s="1" t="s">
        <v>71</v>
      </c>
      <c r="AA37" s="1" t="s">
        <v>24</v>
      </c>
      <c r="AB37" s="1">
        <f>IF(F32=F33, IF(F35=F33, 0, 1), 0)</f>
        <v>0</v>
      </c>
    </row>
    <row r="39" spans="5:39" x14ac:dyDescent="0.2">
      <c r="E39" s="1" t="s">
        <v>52</v>
      </c>
      <c r="F39" s="1">
        <f>F9</f>
        <v>1</v>
      </c>
      <c r="G39" s="1">
        <f t="shared" ref="G39:X39" si="46">G9</f>
        <v>1</v>
      </c>
      <c r="H39" s="1">
        <f t="shared" si="46"/>
        <v>0</v>
      </c>
      <c r="I39" s="1">
        <f t="shared" si="46"/>
        <v>0</v>
      </c>
      <c r="J39" s="1" t="str">
        <f t="shared" si="46"/>
        <v>.</v>
      </c>
      <c r="K39" s="1">
        <f t="shared" si="46"/>
        <v>0</v>
      </c>
      <c r="L39" s="1">
        <f t="shared" si="46"/>
        <v>1</v>
      </c>
      <c r="M39" s="1">
        <f t="shared" si="46"/>
        <v>0</v>
      </c>
      <c r="N39" s="1">
        <f t="shared" si="46"/>
        <v>0</v>
      </c>
      <c r="O39" s="1" t="str">
        <f t="shared" si="46"/>
        <v>.</v>
      </c>
      <c r="P39" s="1">
        <f t="shared" si="46"/>
        <v>1</v>
      </c>
      <c r="Q39" s="1">
        <f t="shared" si="46"/>
        <v>1</v>
      </c>
      <c r="R39" s="1">
        <f t="shared" si="46"/>
        <v>1</v>
      </c>
      <c r="S39" s="1">
        <f t="shared" si="46"/>
        <v>1</v>
      </c>
      <c r="T39" s="1" t="str">
        <f t="shared" si="46"/>
        <v>.</v>
      </c>
      <c r="U39" s="1">
        <f t="shared" si="46"/>
        <v>0</v>
      </c>
      <c r="V39" s="1">
        <f t="shared" si="46"/>
        <v>1</v>
      </c>
      <c r="W39" s="1">
        <f t="shared" si="46"/>
        <v>1</v>
      </c>
      <c r="X39" s="1">
        <f t="shared" si="46"/>
        <v>0</v>
      </c>
      <c r="AD39" s="1" t="s">
        <v>59</v>
      </c>
      <c r="AE39" s="1">
        <f>C9</f>
        <v>-15114</v>
      </c>
      <c r="AG39" s="5" t="s">
        <v>74</v>
      </c>
      <c r="AH39" s="5"/>
      <c r="AI39" s="5"/>
      <c r="AJ39" s="5"/>
      <c r="AK39" s="5"/>
      <c r="AL39" s="5"/>
      <c r="AM39" s="5"/>
    </row>
    <row r="40" spans="5:39" x14ac:dyDescent="0.2">
      <c r="E40" s="1" t="s">
        <v>53</v>
      </c>
      <c r="F40" s="1">
        <f>F10</f>
        <v>1</v>
      </c>
      <c r="G40" s="1">
        <f t="shared" ref="G40:X40" si="47">G10</f>
        <v>1</v>
      </c>
      <c r="H40" s="1">
        <f t="shared" si="47"/>
        <v>0</v>
      </c>
      <c r="I40" s="1">
        <f t="shared" si="47"/>
        <v>0</v>
      </c>
      <c r="J40" s="1" t="str">
        <f t="shared" si="47"/>
        <v>.</v>
      </c>
      <c r="K40" s="1">
        <f t="shared" si="47"/>
        <v>0</v>
      </c>
      <c r="L40" s="1">
        <f t="shared" si="47"/>
        <v>0</v>
      </c>
      <c r="M40" s="1">
        <f t="shared" si="47"/>
        <v>1</v>
      </c>
      <c r="N40" s="1">
        <f t="shared" si="47"/>
        <v>0</v>
      </c>
      <c r="O40" s="1" t="str">
        <f t="shared" si="47"/>
        <v>.</v>
      </c>
      <c r="P40" s="1">
        <f t="shared" si="47"/>
        <v>1</v>
      </c>
      <c r="Q40" s="1">
        <f t="shared" si="47"/>
        <v>1</v>
      </c>
      <c r="R40" s="1">
        <f t="shared" si="47"/>
        <v>1</v>
      </c>
      <c r="S40" s="1">
        <f t="shared" si="47"/>
        <v>0</v>
      </c>
      <c r="T40" s="1" t="str">
        <f t="shared" si="47"/>
        <v>.</v>
      </c>
      <c r="U40" s="1">
        <f t="shared" si="47"/>
        <v>1</v>
      </c>
      <c r="V40" s="1">
        <f t="shared" si="47"/>
        <v>0</v>
      </c>
      <c r="W40" s="1">
        <f t="shared" si="47"/>
        <v>1</v>
      </c>
      <c r="X40" s="1">
        <f t="shared" si="47"/>
        <v>0</v>
      </c>
      <c r="AD40" s="1" t="s">
        <v>61</v>
      </c>
      <c r="AE40" s="1">
        <f>C10</f>
        <v>-15638</v>
      </c>
      <c r="AG40" s="5"/>
      <c r="AH40" s="5"/>
      <c r="AI40" s="5"/>
      <c r="AJ40" s="5"/>
      <c r="AK40" s="5"/>
      <c r="AL40" s="5"/>
      <c r="AM40" s="5"/>
    </row>
    <row r="41" spans="5:39" x14ac:dyDescent="0.2">
      <c r="E41" s="2" t="s">
        <v>46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  <c r="T41" s="2" t="s">
        <v>47</v>
      </c>
      <c r="U41" s="2" t="s">
        <v>47</v>
      </c>
      <c r="V41" s="2" t="s">
        <v>47</v>
      </c>
      <c r="W41" s="2" t="s">
        <v>47</v>
      </c>
      <c r="X41" s="2" t="s">
        <v>47</v>
      </c>
      <c r="AD41" s="2" t="s">
        <v>46</v>
      </c>
      <c r="AE41" s="2" t="s">
        <v>60</v>
      </c>
      <c r="AG41" s="5"/>
      <c r="AH41" s="5"/>
      <c r="AI41" s="5"/>
      <c r="AJ41" s="5"/>
      <c r="AK41" s="5"/>
      <c r="AL41" s="5"/>
      <c r="AM41" s="5"/>
    </row>
    <row r="42" spans="5:39" x14ac:dyDescent="0.2">
      <c r="E42" s="1" t="s">
        <v>65</v>
      </c>
      <c r="F42" s="1">
        <f t="shared" ref="F42" si="48">MOD(IF(AND(G39 = 0,G40=0),0,(IF(G42&lt;&gt;(G39+G40),1,0)))+F39+F40,2)</f>
        <v>1</v>
      </c>
      <c r="G42" s="1">
        <f t="shared" ref="G42" si="49">MOD(IF(AND(H39 = 0,H40=0),0,(IF(H42&lt;&gt;(H39+H40),1,0)))+G39+G40,2)</f>
        <v>0</v>
      </c>
      <c r="H42" s="1">
        <f t="shared" ref="H42" si="50">MOD(IF(AND(I39 = 0,I40=0),0,(IF(I42&lt;&gt;(I39+I40),1,0)))+H39+H40,2)</f>
        <v>0</v>
      </c>
      <c r="I42" s="1">
        <f>MOD(IF(AND(K39 = 0,K40=0),0,(IF(K42&lt;&gt;(K39+K40),1,0)))+I39+I40,2)</f>
        <v>0</v>
      </c>
      <c r="J42" s="1" t="s">
        <v>43</v>
      </c>
      <c r="K42" s="1">
        <f t="shared" ref="K42" si="51">MOD(IF(AND(L39 = 0,L40=0),0,(IF(L42&lt;&gt;(L39+L40),1,0)))+K39+K40,2)</f>
        <v>0</v>
      </c>
      <c r="L42" s="1">
        <f t="shared" ref="L42" si="52">MOD(IF(AND(M39 = 0,M40=0),0,(IF(M42&lt;&gt;(M39+M40),1,0)))+L39+L40,2)</f>
        <v>1</v>
      </c>
      <c r="M42" s="1">
        <f t="shared" ref="M42" si="53">MOD(IF(AND(N39 = 0,N40=0),0,(IF(N42&lt;&gt;(N39+N40),1,0)))+M39+M40,2)</f>
        <v>1</v>
      </c>
      <c r="N42" s="1">
        <f>MOD(IF(AND(P39 = 0,P40=0),0,(IF(P42&lt;&gt;(P39+P40),1,0)))+N39+N40,2)</f>
        <v>1</v>
      </c>
      <c r="O42" s="1" t="s">
        <v>43</v>
      </c>
      <c r="P42" s="1">
        <f t="shared" ref="P42" si="54">MOD(IF(AND(Q39 = 0,Q40=0),0,(IF(Q42&lt;&gt;(Q39+Q40),1,0)))+P39+P40,2)</f>
        <v>1</v>
      </c>
      <c r="Q42" s="1">
        <f t="shared" ref="Q42" si="55">MOD(IF(AND(R39 = 0,R40=0),0,(IF(R42&lt;&gt;(R39+R40),1,0)))+Q39+Q40,2)</f>
        <v>1</v>
      </c>
      <c r="R42" s="1">
        <f t="shared" ref="R42" si="56">MOD(IF(AND(S39 = 0,S40=0),0,(IF(S42&lt;&gt;(S39+S40),1,0)))+R39+R40,2)</f>
        <v>1</v>
      </c>
      <c r="S42" s="1">
        <f>MOD(IF(AND(U39 = 0,U40=0),0,(IF(U42&lt;&gt;(U39+U40),1,0)))+S39+S40,2)</f>
        <v>0</v>
      </c>
      <c r="T42" s="1" t="s">
        <v>43</v>
      </c>
      <c r="U42" s="1">
        <f t="shared" ref="U42" si="57">MOD(IF(AND(V39 = 0,V40=0),0,(IF(V42&lt;&gt;(V39+V40),1,0)))+U39+U40,2)</f>
        <v>0</v>
      </c>
      <c r="V42" s="1">
        <f t="shared" ref="V42" si="58">MOD(IF(AND(W39 = 0,W40=0),0,(IF(W42&lt;&gt;(W39+W40),1,0)))+V39+V40,2)</f>
        <v>0</v>
      </c>
      <c r="W42" s="1">
        <f>MOD(IF(AND(X39 = 0,X40=0),0,(IF(X42&lt;&gt;(X39+X40),1,0)))+W39+W40,2)</f>
        <v>0</v>
      </c>
      <c r="X42" s="1">
        <f>MOD(X39+X40,2)</f>
        <v>0</v>
      </c>
      <c r="Y42" s="2"/>
      <c r="AE42" s="1">
        <f>AE39+AE40</f>
        <v>-30752</v>
      </c>
      <c r="AG42" s="5"/>
      <c r="AH42" s="5"/>
      <c r="AI42" s="5"/>
      <c r="AJ42" s="5"/>
      <c r="AK42" s="5"/>
      <c r="AL42" s="5"/>
      <c r="AM42" s="5"/>
    </row>
    <row r="43" spans="5:39" x14ac:dyDescent="0.2">
      <c r="E43" s="1" t="s">
        <v>64</v>
      </c>
      <c r="F43" s="1">
        <f>F42</f>
        <v>1</v>
      </c>
      <c r="G43" s="1">
        <f>IF(H42+H43&lt;&gt;0,1-G42,MOD(2-G42,2))</f>
        <v>1</v>
      </c>
      <c r="H43" s="1">
        <f>IF(I42+I43&lt;&gt;0,1-H42,MOD(2-H42,2))</f>
        <v>1</v>
      </c>
      <c r="I43" s="1">
        <f>IF(K42+K43&lt;&gt;0,1-I42,MOD(2-I42,2))</f>
        <v>1</v>
      </c>
      <c r="J43" s="1" t="s">
        <v>43</v>
      </c>
      <c r="K43" s="1">
        <f>IF(L42+L43&lt;&gt;0,1-K42,MOD(2-K42,2))</f>
        <v>1</v>
      </c>
      <c r="L43" s="1">
        <f>IF(M42+M43&lt;&gt;0,1-L42,MOD(2-L42,2))</f>
        <v>0</v>
      </c>
      <c r="M43" s="1">
        <f>IF(N42+N43&lt;&gt;0,1-M42,MOD(2-M42,2))</f>
        <v>0</v>
      </c>
      <c r="N43" s="1">
        <f>IF(P42+P43&lt;&gt;0,1-N42,MOD(2-N42,2))</f>
        <v>0</v>
      </c>
      <c r="O43" s="1" t="s">
        <v>43</v>
      </c>
      <c r="P43" s="1">
        <f>IF(Q42+Q43&lt;&gt;0,1-P42,MOD(2-P42,2))</f>
        <v>0</v>
      </c>
      <c r="Q43" s="1">
        <f>IF(R42+R43&lt;&gt;0,1-Q42,MOD(2-Q42,2))</f>
        <v>0</v>
      </c>
      <c r="R43" s="1">
        <f>IF(S42+S43&lt;&gt;0,1-R42,MOD(2-R42,2))</f>
        <v>1</v>
      </c>
      <c r="S43" s="1">
        <f>IF(U42+U43&lt;&gt;0,1-S42,MOD(2-S42,2))</f>
        <v>0</v>
      </c>
      <c r="T43" s="1" t="s">
        <v>43</v>
      </c>
      <c r="U43" s="1">
        <f>IF(V42+V43&lt;&gt;0,1-U42,MOD(2-U42,2))</f>
        <v>0</v>
      </c>
      <c r="V43" s="1">
        <f>IF(W42+W43&lt;&gt;0,1-V42,MOD(2-V42,2))</f>
        <v>0</v>
      </c>
      <c r="W43" s="1">
        <f>IF(X42=0,MOD(2-W42,2),1-W42)</f>
        <v>0</v>
      </c>
      <c r="X43" s="1">
        <f>MOD((2-X42),2)</f>
        <v>0</v>
      </c>
      <c r="Y43" s="2" t="s">
        <v>24</v>
      </c>
      <c r="Z43" s="1">
        <f>DEV!X26</f>
        <v>-30752</v>
      </c>
    </row>
    <row r="44" spans="5:39" x14ac:dyDescent="0.2">
      <c r="F44" s="1" t="s">
        <v>66</v>
      </c>
      <c r="G44" s="1" t="s">
        <v>24</v>
      </c>
      <c r="H44" s="1">
        <f>IF(F39+F40&gt;F42, 1, 0)</f>
        <v>1</v>
      </c>
      <c r="J44" s="1" t="s">
        <v>67</v>
      </c>
      <c r="K44" s="1" t="s">
        <v>24</v>
      </c>
      <c r="L44" s="1">
        <f>IF(X42=1, 0, 1)</f>
        <v>1</v>
      </c>
      <c r="N44" s="1" t="s">
        <v>68</v>
      </c>
      <c r="O44" s="1" t="s">
        <v>24</v>
      </c>
      <c r="P44" s="1">
        <f>IF(U39+U40&gt;U42, 1, 0)</f>
        <v>1</v>
      </c>
      <c r="R44" s="1" t="s">
        <v>69</v>
      </c>
      <c r="S44" s="1" t="s">
        <v>24</v>
      </c>
      <c r="T44" s="1">
        <f>IF(SUM(F42:X42)=0, 1, 0)</f>
        <v>0</v>
      </c>
      <c r="V44" s="1" t="s">
        <v>70</v>
      </c>
      <c r="W44" s="1" t="s">
        <v>24</v>
      </c>
      <c r="X44" s="1">
        <f>F42</f>
        <v>1</v>
      </c>
      <c r="Z44" s="1" t="s">
        <v>71</v>
      </c>
      <c r="AA44" s="1" t="s">
        <v>24</v>
      </c>
      <c r="AB44" s="1">
        <f>IF(F39=F40, IF(F42=F40, 0, 1), 0)</f>
        <v>0</v>
      </c>
    </row>
    <row r="46" spans="5:39" x14ac:dyDescent="0.2">
      <c r="E46" s="1" t="s">
        <v>53</v>
      </c>
      <c r="F46" s="1">
        <f>F10</f>
        <v>1</v>
      </c>
      <c r="G46" s="1">
        <f t="shared" ref="G46:X46" si="59">G10</f>
        <v>1</v>
      </c>
      <c r="H46" s="1">
        <f t="shared" si="59"/>
        <v>0</v>
      </c>
      <c r="I46" s="1">
        <f t="shared" si="59"/>
        <v>0</v>
      </c>
      <c r="J46" s="1" t="str">
        <f t="shared" si="59"/>
        <v>.</v>
      </c>
      <c r="K46" s="1">
        <f t="shared" si="59"/>
        <v>0</v>
      </c>
      <c r="L46" s="1">
        <f t="shared" si="59"/>
        <v>0</v>
      </c>
      <c r="M46" s="1">
        <f t="shared" si="59"/>
        <v>1</v>
      </c>
      <c r="N46" s="1">
        <f t="shared" si="59"/>
        <v>0</v>
      </c>
      <c r="O46" s="1" t="str">
        <f t="shared" si="59"/>
        <v>.</v>
      </c>
      <c r="P46" s="1">
        <f t="shared" si="59"/>
        <v>1</v>
      </c>
      <c r="Q46" s="1">
        <f t="shared" si="59"/>
        <v>1</v>
      </c>
      <c r="R46" s="1">
        <f t="shared" si="59"/>
        <v>1</v>
      </c>
      <c r="S46" s="1">
        <f t="shared" si="59"/>
        <v>0</v>
      </c>
      <c r="T46" s="1" t="str">
        <f t="shared" si="59"/>
        <v>.</v>
      </c>
      <c r="U46" s="1">
        <f t="shared" si="59"/>
        <v>1</v>
      </c>
      <c r="V46" s="1">
        <f t="shared" si="59"/>
        <v>0</v>
      </c>
      <c r="W46" s="1">
        <f t="shared" si="59"/>
        <v>1</v>
      </c>
      <c r="X46" s="1">
        <f t="shared" si="59"/>
        <v>0</v>
      </c>
      <c r="AD46" s="1" t="s">
        <v>61</v>
      </c>
      <c r="AE46" s="1">
        <f>C10</f>
        <v>-15638</v>
      </c>
      <c r="AG46" s="5" t="s">
        <v>75</v>
      </c>
      <c r="AH46" s="5"/>
      <c r="AI46" s="5"/>
      <c r="AJ46" s="5"/>
      <c r="AK46" s="5"/>
      <c r="AL46" s="5"/>
      <c r="AM46" s="5"/>
    </row>
    <row r="47" spans="5:39" x14ac:dyDescent="0.2">
      <c r="E47" s="1" t="s">
        <v>54</v>
      </c>
      <c r="F47" s="1">
        <f>F11</f>
        <v>1</v>
      </c>
      <c r="G47" s="1">
        <f t="shared" ref="G47:X47" si="60">G11</f>
        <v>0</v>
      </c>
      <c r="H47" s="1">
        <f t="shared" si="60"/>
        <v>0</v>
      </c>
      <c r="I47" s="1">
        <f t="shared" si="60"/>
        <v>0</v>
      </c>
      <c r="J47" s="1" t="str">
        <f t="shared" si="60"/>
        <v>.</v>
      </c>
      <c r="K47" s="1">
        <f t="shared" si="60"/>
        <v>0</v>
      </c>
      <c r="L47" s="1">
        <f t="shared" si="60"/>
        <v>1</v>
      </c>
      <c r="M47" s="1">
        <f t="shared" si="60"/>
        <v>1</v>
      </c>
      <c r="N47" s="1">
        <f t="shared" si="60"/>
        <v>1</v>
      </c>
      <c r="O47" s="1" t="str">
        <f t="shared" si="60"/>
        <v>.</v>
      </c>
      <c r="P47" s="1">
        <f t="shared" si="60"/>
        <v>1</v>
      </c>
      <c r="Q47" s="1">
        <f t="shared" si="60"/>
        <v>1</v>
      </c>
      <c r="R47" s="1">
        <f t="shared" si="60"/>
        <v>1</v>
      </c>
      <c r="S47" s="1">
        <f t="shared" si="60"/>
        <v>0</v>
      </c>
      <c r="T47" s="1" t="str">
        <f t="shared" si="60"/>
        <v>.</v>
      </c>
      <c r="U47" s="1">
        <f t="shared" si="60"/>
        <v>0</v>
      </c>
      <c r="V47" s="1">
        <f t="shared" si="60"/>
        <v>0</v>
      </c>
      <c r="W47" s="1">
        <f t="shared" si="60"/>
        <v>0</v>
      </c>
      <c r="X47" s="1">
        <f t="shared" si="60"/>
        <v>0</v>
      </c>
      <c r="AD47" s="1" t="s">
        <v>62</v>
      </c>
      <c r="AE47" s="1">
        <f>C11</f>
        <v>-30752</v>
      </c>
      <c r="AG47" s="5"/>
      <c r="AH47" s="5"/>
      <c r="AI47" s="5"/>
      <c r="AJ47" s="5"/>
      <c r="AK47" s="5"/>
      <c r="AL47" s="5"/>
      <c r="AM47" s="5"/>
    </row>
    <row r="48" spans="5:39" x14ac:dyDescent="0.2">
      <c r="E48" s="2" t="s">
        <v>46</v>
      </c>
      <c r="F48" s="2" t="s">
        <v>47</v>
      </c>
      <c r="G48" s="2" t="s">
        <v>47</v>
      </c>
      <c r="H48" s="2" t="s">
        <v>47</v>
      </c>
      <c r="I48" s="2" t="s">
        <v>47</v>
      </c>
      <c r="J48" s="2" t="s">
        <v>47</v>
      </c>
      <c r="K48" s="2" t="s">
        <v>47</v>
      </c>
      <c r="L48" s="2" t="s">
        <v>47</v>
      </c>
      <c r="M48" s="2" t="s">
        <v>47</v>
      </c>
      <c r="N48" s="2" t="s">
        <v>47</v>
      </c>
      <c r="O48" s="2" t="s">
        <v>47</v>
      </c>
      <c r="P48" s="2" t="s">
        <v>47</v>
      </c>
      <c r="Q48" s="2" t="s">
        <v>47</v>
      </c>
      <c r="R48" s="2" t="s">
        <v>47</v>
      </c>
      <c r="S48" s="2" t="s">
        <v>47</v>
      </c>
      <c r="T48" s="2" t="s">
        <v>47</v>
      </c>
      <c r="U48" s="2" t="s">
        <v>47</v>
      </c>
      <c r="V48" s="2" t="s">
        <v>47</v>
      </c>
      <c r="W48" s="2" t="s">
        <v>47</v>
      </c>
      <c r="X48" s="2" t="s">
        <v>47</v>
      </c>
      <c r="AD48" s="2" t="s">
        <v>46</v>
      </c>
      <c r="AE48" s="2" t="s">
        <v>46</v>
      </c>
      <c r="AG48" s="5"/>
      <c r="AH48" s="5"/>
      <c r="AI48" s="5"/>
      <c r="AJ48" s="5"/>
      <c r="AK48" s="5"/>
      <c r="AL48" s="5"/>
      <c r="AM48" s="5"/>
    </row>
    <row r="49" spans="5:39" x14ac:dyDescent="0.2">
      <c r="E49" s="1" t="s">
        <v>65</v>
      </c>
      <c r="F49" s="1">
        <f t="shared" ref="F49" si="61">MOD(IF(AND(G46 = 0,G47=0),0,(IF(G49&lt;&gt;(G46+G47),1,0)))+F46+F47,2)</f>
        <v>0</v>
      </c>
      <c r="G49" s="1">
        <f t="shared" ref="G49" si="62">MOD(IF(AND(H46 = 0,H47=0),0,(IF(H49&lt;&gt;(H46+H47),1,0)))+G46+G47,2)</f>
        <v>1</v>
      </c>
      <c r="H49" s="1">
        <f t="shared" ref="H49" si="63">MOD(IF(AND(I46 = 0,I47=0),0,(IF(I49&lt;&gt;(I46+I47),1,0)))+H46+H47,2)</f>
        <v>0</v>
      </c>
      <c r="I49" s="1">
        <f>MOD(IF(AND(K46 = 0,K47=0),0,(IF(K49&lt;&gt;(K46+K47),1,0)))+I46+I47,2)</f>
        <v>0</v>
      </c>
      <c r="J49" s="1" t="s">
        <v>43</v>
      </c>
      <c r="K49" s="1">
        <f t="shared" ref="K49" si="64">MOD(IF(AND(L46 = 0,L47=0),0,(IF(L49&lt;&gt;(L46+L47),1,0)))+K46+K47,2)</f>
        <v>1</v>
      </c>
      <c r="L49" s="1">
        <f t="shared" ref="L49" si="65">MOD(IF(AND(M46 = 0,M47=0),0,(IF(M49&lt;&gt;(M46+M47),1,0)))+L46+L47,2)</f>
        <v>0</v>
      </c>
      <c r="M49" s="1">
        <f t="shared" ref="M49" si="66">MOD(IF(AND(N46 = 0,N47=0),0,(IF(N49&lt;&gt;(N46+N47),1,0)))+M46+M47,2)</f>
        <v>1</v>
      </c>
      <c r="N49" s="1">
        <f>MOD(IF(AND(P46 = 0,P47=0),0,(IF(P49&lt;&gt;(P46+P47),1,0)))+N46+N47,2)</f>
        <v>0</v>
      </c>
      <c r="O49" s="1" t="s">
        <v>43</v>
      </c>
      <c r="P49" s="1">
        <f t="shared" ref="P49" si="67">MOD(IF(AND(Q46 = 0,Q47=0),0,(IF(Q49&lt;&gt;(Q46+Q47),1,0)))+P46+P47,2)</f>
        <v>1</v>
      </c>
      <c r="Q49" s="1">
        <f t="shared" ref="Q49" si="68">MOD(IF(AND(R46 = 0,R47=0),0,(IF(R49&lt;&gt;(R46+R47),1,0)))+Q46+Q47,2)</f>
        <v>1</v>
      </c>
      <c r="R49" s="1">
        <f t="shared" ref="R49" si="69">MOD(IF(AND(S46 = 0,S47=0),0,(IF(S49&lt;&gt;(S46+S47),1,0)))+R46+R47,2)</f>
        <v>0</v>
      </c>
      <c r="S49" s="1">
        <f>MOD(IF(AND(U46 = 0,U47=0),0,(IF(U49&lt;&gt;(U46+U47),1,0)))+S46+S47,2)</f>
        <v>0</v>
      </c>
      <c r="T49" s="1" t="s">
        <v>43</v>
      </c>
      <c r="U49" s="1">
        <f t="shared" ref="U49" si="70">MOD(IF(AND(V46 = 0,V47=0),0,(IF(V49&lt;&gt;(V46+V47),1,0)))+U46+U47,2)</f>
        <v>1</v>
      </c>
      <c r="V49" s="1">
        <f t="shared" ref="V49" si="71">MOD(IF(AND(W46 = 0,W47=0),0,(IF(W49&lt;&gt;(W46+W47),1,0)))+V46+V47,2)</f>
        <v>0</v>
      </c>
      <c r="W49" s="1">
        <f>MOD(IF(AND(X46 = 0,X47=0),0,(IF(X49&lt;&gt;(X46+X47),1,0)))+W46+W47,2)</f>
        <v>1</v>
      </c>
      <c r="X49" s="1">
        <f>MOD(X46+X47,2)</f>
        <v>0</v>
      </c>
      <c r="Y49" s="2"/>
      <c r="AE49" s="1">
        <f>AE46+AE47</f>
        <v>-46390</v>
      </c>
      <c r="AG49" s="5"/>
      <c r="AH49" s="5"/>
      <c r="AI49" s="5"/>
      <c r="AJ49" s="5"/>
      <c r="AK49" s="5"/>
      <c r="AL49" s="5"/>
      <c r="AM49" s="5"/>
    </row>
    <row r="50" spans="5:39" x14ac:dyDescent="0.2">
      <c r="E50" s="1" t="s">
        <v>64</v>
      </c>
      <c r="F50" s="1">
        <f>F49</f>
        <v>0</v>
      </c>
      <c r="G50" s="1">
        <f>IF(H49+H50&lt;&gt;0,1-G49,MOD(2-G49,2))</f>
        <v>0</v>
      </c>
      <c r="H50" s="1">
        <f>IF(I49+I50&lt;&gt;0,1-H49,MOD(2-H49,2))</f>
        <v>1</v>
      </c>
      <c r="I50" s="1">
        <f>IF(K49+K50&lt;&gt;0,1-I49,MOD(2-I49,2))</f>
        <v>1</v>
      </c>
      <c r="J50" s="1" t="s">
        <v>43</v>
      </c>
      <c r="K50" s="1">
        <f>IF(L49+L50&lt;&gt;0,1-K49,MOD(2-K49,2))</f>
        <v>0</v>
      </c>
      <c r="L50" s="1">
        <f>IF(M49+M50&lt;&gt;0,1-L49,MOD(2-L49,2))</f>
        <v>1</v>
      </c>
      <c r="M50" s="1">
        <f>IF(N49+N50&lt;&gt;0,1-M49,MOD(2-M49,2))</f>
        <v>0</v>
      </c>
      <c r="N50" s="1">
        <f>IF(P49+P50&lt;&gt;0,1-N49,MOD(2-N49,2))</f>
        <v>1</v>
      </c>
      <c r="O50" s="1" t="s">
        <v>43</v>
      </c>
      <c r="P50" s="1">
        <f>IF(Q49+Q50&lt;&gt;0,1-P49,MOD(2-P49,2))</f>
        <v>0</v>
      </c>
      <c r="Q50" s="1">
        <f>IF(R49+R50&lt;&gt;0,1-Q49,MOD(2-Q49,2))</f>
        <v>0</v>
      </c>
      <c r="R50" s="1">
        <f>IF(S49+S50&lt;&gt;0,1-R49,MOD(2-R49,2))</f>
        <v>1</v>
      </c>
      <c r="S50" s="1">
        <f>IF(U49+U50&lt;&gt;0,1-S49,MOD(2-S49,2))</f>
        <v>1</v>
      </c>
      <c r="T50" s="1" t="s">
        <v>43</v>
      </c>
      <c r="U50" s="1">
        <f>IF(V49+V50&lt;&gt;0,1-U49,MOD(2-U49,2))</f>
        <v>0</v>
      </c>
      <c r="V50" s="1">
        <f>IF(W49+W50&lt;&gt;0,1-V49,MOD(2-V49,2))</f>
        <v>1</v>
      </c>
      <c r="W50" s="1">
        <f>IF(X49=0,MOD(2-W49,2),1-W49)</f>
        <v>1</v>
      </c>
      <c r="X50" s="1">
        <f>MOD((2-X49),2)</f>
        <v>0</v>
      </c>
      <c r="Y50" s="2" t="s">
        <v>24</v>
      </c>
      <c r="Z50" s="1">
        <f>DEV!X34</f>
        <v>13622</v>
      </c>
    </row>
    <row r="51" spans="5:39" x14ac:dyDescent="0.2">
      <c r="F51" s="1" t="s">
        <v>66</v>
      </c>
      <c r="G51" s="1" t="s">
        <v>24</v>
      </c>
      <c r="H51" s="1">
        <f>IF(F46+F47&gt;F49, 1, 0)</f>
        <v>1</v>
      </c>
      <c r="J51" s="1" t="s">
        <v>67</v>
      </c>
      <c r="K51" s="1" t="s">
        <v>24</v>
      </c>
      <c r="L51" s="1">
        <f>IF(X49=1, 0, 1)</f>
        <v>1</v>
      </c>
      <c r="N51" s="1" t="s">
        <v>68</v>
      </c>
      <c r="O51" s="1" t="s">
        <v>24</v>
      </c>
      <c r="P51" s="1">
        <f>IF(U46+U47&gt;U49, 1, 0)</f>
        <v>0</v>
      </c>
      <c r="R51" s="1" t="s">
        <v>69</v>
      </c>
      <c r="S51" s="1" t="s">
        <v>24</v>
      </c>
      <c r="T51" s="1">
        <f>IF(SUM(F49:X49)=0, 1, 0)</f>
        <v>0</v>
      </c>
      <c r="V51" s="1" t="s">
        <v>70</v>
      </c>
      <c r="W51" s="1" t="s">
        <v>24</v>
      </c>
      <c r="X51" s="1">
        <f>F49</f>
        <v>0</v>
      </c>
      <c r="Z51" s="1" t="s">
        <v>71</v>
      </c>
      <c r="AA51" s="1" t="s">
        <v>24</v>
      </c>
      <c r="AB51" s="1">
        <f>IF(F46=F47, IF(F49=F47, 0, 1), 0)</f>
        <v>1</v>
      </c>
    </row>
    <row r="53" spans="5:39" x14ac:dyDescent="0.2">
      <c r="E53" s="1" t="s">
        <v>44</v>
      </c>
      <c r="F53" s="1">
        <f>F3</f>
        <v>0</v>
      </c>
      <c r="G53" s="1">
        <f t="shared" ref="G53:X53" si="72">G3</f>
        <v>0</v>
      </c>
      <c r="H53" s="1">
        <f t="shared" si="72"/>
        <v>1</v>
      </c>
      <c r="I53" s="1">
        <f t="shared" si="72"/>
        <v>1</v>
      </c>
      <c r="J53" s="1" t="str">
        <f t="shared" si="72"/>
        <v>.</v>
      </c>
      <c r="K53" s="1">
        <f t="shared" si="72"/>
        <v>1</v>
      </c>
      <c r="L53" s="1">
        <f t="shared" si="72"/>
        <v>0</v>
      </c>
      <c r="M53" s="1">
        <f t="shared" si="72"/>
        <v>1</v>
      </c>
      <c r="N53" s="1">
        <f t="shared" si="72"/>
        <v>1</v>
      </c>
      <c r="O53" s="1" t="str">
        <f t="shared" si="72"/>
        <v>.</v>
      </c>
      <c r="P53" s="1">
        <f t="shared" si="72"/>
        <v>0</v>
      </c>
      <c r="Q53" s="1">
        <f t="shared" si="72"/>
        <v>0</v>
      </c>
      <c r="R53" s="1">
        <f t="shared" si="72"/>
        <v>0</v>
      </c>
      <c r="S53" s="1">
        <f t="shared" si="72"/>
        <v>0</v>
      </c>
      <c r="T53" s="1" t="str">
        <f t="shared" si="72"/>
        <v>.</v>
      </c>
      <c r="U53" s="1">
        <f t="shared" si="72"/>
        <v>1</v>
      </c>
      <c r="V53" s="1">
        <f t="shared" si="72"/>
        <v>0</v>
      </c>
      <c r="W53" s="1">
        <f t="shared" si="72"/>
        <v>1</v>
      </c>
      <c r="X53" s="1">
        <f t="shared" si="72"/>
        <v>0</v>
      </c>
      <c r="AD53" s="1" t="s">
        <v>56</v>
      </c>
      <c r="AE53" s="1">
        <f>C3</f>
        <v>15114</v>
      </c>
      <c r="AG53" s="5" t="s">
        <v>76</v>
      </c>
      <c r="AH53" s="5"/>
      <c r="AI53" s="5"/>
      <c r="AJ53" s="5"/>
      <c r="AK53" s="5"/>
      <c r="AL53" s="5"/>
      <c r="AM53" s="5"/>
    </row>
    <row r="54" spans="5:39" x14ac:dyDescent="0.2">
      <c r="E54" s="1" t="s">
        <v>53</v>
      </c>
      <c r="F54" s="1">
        <f>F10</f>
        <v>1</v>
      </c>
      <c r="G54" s="1">
        <f t="shared" ref="G54:X54" si="73">G10</f>
        <v>1</v>
      </c>
      <c r="H54" s="1">
        <f t="shared" si="73"/>
        <v>0</v>
      </c>
      <c r="I54" s="1">
        <f t="shared" si="73"/>
        <v>0</v>
      </c>
      <c r="J54" s="1" t="str">
        <f t="shared" si="73"/>
        <v>.</v>
      </c>
      <c r="K54" s="1">
        <f t="shared" si="73"/>
        <v>0</v>
      </c>
      <c r="L54" s="1">
        <f t="shared" si="73"/>
        <v>0</v>
      </c>
      <c r="M54" s="1">
        <f t="shared" si="73"/>
        <v>1</v>
      </c>
      <c r="N54" s="1">
        <f t="shared" si="73"/>
        <v>0</v>
      </c>
      <c r="O54" s="1" t="str">
        <f t="shared" si="73"/>
        <v>.</v>
      </c>
      <c r="P54" s="1">
        <f t="shared" si="73"/>
        <v>1</v>
      </c>
      <c r="Q54" s="1">
        <f t="shared" si="73"/>
        <v>1</v>
      </c>
      <c r="R54" s="1">
        <f t="shared" si="73"/>
        <v>1</v>
      </c>
      <c r="S54" s="1">
        <f t="shared" si="73"/>
        <v>0</v>
      </c>
      <c r="T54" s="1" t="str">
        <f t="shared" si="73"/>
        <v>.</v>
      </c>
      <c r="U54" s="1">
        <f t="shared" si="73"/>
        <v>1</v>
      </c>
      <c r="V54" s="1">
        <f t="shared" si="73"/>
        <v>0</v>
      </c>
      <c r="W54" s="1">
        <f t="shared" si="73"/>
        <v>1</v>
      </c>
      <c r="X54" s="1">
        <f t="shared" si="73"/>
        <v>0</v>
      </c>
      <c r="AD54" s="1" t="s">
        <v>61</v>
      </c>
      <c r="AE54" s="1">
        <f>C10</f>
        <v>-15638</v>
      </c>
      <c r="AG54" s="5"/>
      <c r="AH54" s="5"/>
      <c r="AI54" s="5"/>
      <c r="AJ54" s="5"/>
      <c r="AK54" s="5"/>
      <c r="AL54" s="5"/>
      <c r="AM54" s="5"/>
    </row>
    <row r="55" spans="5:39" x14ac:dyDescent="0.2">
      <c r="E55" s="2" t="s">
        <v>46</v>
      </c>
      <c r="F55" s="2" t="s">
        <v>47</v>
      </c>
      <c r="G55" s="2" t="s">
        <v>47</v>
      </c>
      <c r="H55" s="2" t="s">
        <v>47</v>
      </c>
      <c r="I55" s="2" t="s">
        <v>47</v>
      </c>
      <c r="J55" s="2" t="s">
        <v>47</v>
      </c>
      <c r="K55" s="2" t="s">
        <v>47</v>
      </c>
      <c r="L55" s="2" t="s">
        <v>47</v>
      </c>
      <c r="M55" s="2" t="s">
        <v>47</v>
      </c>
      <c r="N55" s="2" t="s">
        <v>47</v>
      </c>
      <c r="O55" s="2" t="s">
        <v>47</v>
      </c>
      <c r="P55" s="2" t="s">
        <v>47</v>
      </c>
      <c r="Q55" s="2" t="s">
        <v>47</v>
      </c>
      <c r="R55" s="2" t="s">
        <v>47</v>
      </c>
      <c r="S55" s="2" t="s">
        <v>47</v>
      </c>
      <c r="T55" s="2" t="s">
        <v>47</v>
      </c>
      <c r="U55" s="2" t="s">
        <v>47</v>
      </c>
      <c r="V55" s="2" t="s">
        <v>47</v>
      </c>
      <c r="W55" s="2" t="s">
        <v>47</v>
      </c>
      <c r="X55" s="2" t="s">
        <v>47</v>
      </c>
      <c r="AD55" s="2" t="s">
        <v>46</v>
      </c>
      <c r="AE55" s="2" t="s">
        <v>46</v>
      </c>
      <c r="AG55" s="5"/>
      <c r="AH55" s="5"/>
      <c r="AI55" s="5"/>
      <c r="AJ55" s="5"/>
      <c r="AK55" s="5"/>
      <c r="AL55" s="5"/>
      <c r="AM55" s="5"/>
    </row>
    <row r="56" spans="5:39" x14ac:dyDescent="0.2">
      <c r="E56" s="1" t="s">
        <v>65</v>
      </c>
      <c r="F56" s="1">
        <f t="shared" ref="F56" si="74">MOD(IF(AND(G53 = 0,G54=0),0,(IF(G56&lt;&gt;(G53+G54),1,0)))+F53+F54,2)</f>
        <v>1</v>
      </c>
      <c r="G56" s="1">
        <f t="shared" ref="G56" si="75">MOD(IF(AND(H53 = 0,H54=0),0,(IF(H56&lt;&gt;(H53+H54),1,0)))+G53+G54,2)</f>
        <v>1</v>
      </c>
      <c r="H56" s="1">
        <f t="shared" ref="H56" si="76">MOD(IF(AND(I53 = 0,I54=0),0,(IF(I56&lt;&gt;(I53+I54),1,0)))+H53+H54,2)</f>
        <v>1</v>
      </c>
      <c r="I56" s="1">
        <f>MOD(IF(AND(K53 = 0,K54=0),0,(IF(K56&lt;&gt;(K53+K54),1,0)))+I53+I54,2)</f>
        <v>1</v>
      </c>
      <c r="J56" s="1" t="s">
        <v>43</v>
      </c>
      <c r="K56" s="1">
        <f t="shared" ref="K56" si="77">MOD(IF(AND(L53 = 0,L54=0),0,(IF(L56&lt;&gt;(L53+L54),1,0)))+K53+K54,2)</f>
        <v>1</v>
      </c>
      <c r="L56" s="1">
        <f t="shared" ref="L56" si="78">MOD(IF(AND(M53 = 0,M54=0),0,(IF(M56&lt;&gt;(M53+M54),1,0)))+L53+L54,2)</f>
        <v>1</v>
      </c>
      <c r="M56" s="1">
        <f t="shared" ref="M56" si="79">MOD(IF(AND(N53 = 0,N54=0),0,(IF(N56&lt;&gt;(N53+N54),1,0)))+M53+M54,2)</f>
        <v>0</v>
      </c>
      <c r="N56" s="1">
        <f>MOD(IF(AND(P53 = 0,P54=0),0,(IF(P56&lt;&gt;(P53+P54),1,0)))+N53+N54,2)</f>
        <v>1</v>
      </c>
      <c r="O56" s="1" t="s">
        <v>43</v>
      </c>
      <c r="P56" s="1">
        <f t="shared" ref="P56" si="80">MOD(IF(AND(Q53 = 0,Q54=0),0,(IF(Q56&lt;&gt;(Q53+Q54),1,0)))+P53+P54,2)</f>
        <v>1</v>
      </c>
      <c r="Q56" s="1">
        <f t="shared" ref="Q56" si="81">MOD(IF(AND(R53 = 0,R54=0),0,(IF(R56&lt;&gt;(R53+R54),1,0)))+Q53+Q54,2)</f>
        <v>1</v>
      </c>
      <c r="R56" s="1">
        <f t="shared" ref="R56" si="82">MOD(IF(AND(S53 = 0,S54=0),0,(IF(S56&lt;&gt;(S53+S54),1,0)))+R53+R54,2)</f>
        <v>1</v>
      </c>
      <c r="S56" s="1">
        <f>MOD(IF(AND(U53 = 0,U54=0),0,(IF(U56&lt;&gt;(U53+U54),1,0)))+S53+S54,2)</f>
        <v>1</v>
      </c>
      <c r="T56" s="1" t="s">
        <v>43</v>
      </c>
      <c r="U56" s="1">
        <f t="shared" ref="U56" si="83">MOD(IF(AND(V53 = 0,V54=0),0,(IF(V56&lt;&gt;(V53+V54),1,0)))+U53+U54,2)</f>
        <v>0</v>
      </c>
      <c r="V56" s="1">
        <f t="shared" ref="V56" si="84">MOD(IF(AND(W53 = 0,W54=0),0,(IF(W56&lt;&gt;(W53+W54),1,0)))+V53+V54,2)</f>
        <v>1</v>
      </c>
      <c r="W56" s="1">
        <f>MOD(IF(AND(X53 = 0,X54=0),0,(IF(X56&lt;&gt;(X53+X54),1,0)))+W53+W54,2)</f>
        <v>0</v>
      </c>
      <c r="X56" s="1">
        <f>MOD(X53+X54,2)</f>
        <v>0</v>
      </c>
      <c r="Y56" s="2"/>
      <c r="AE56" s="1">
        <f>AE53+AE54</f>
        <v>-524</v>
      </c>
      <c r="AG56" s="5"/>
      <c r="AH56" s="5"/>
      <c r="AI56" s="5"/>
      <c r="AJ56" s="5"/>
      <c r="AK56" s="5"/>
      <c r="AL56" s="5"/>
      <c r="AM56" s="5"/>
    </row>
    <row r="57" spans="5:39" x14ac:dyDescent="0.2">
      <c r="E57" s="1" t="s">
        <v>64</v>
      </c>
      <c r="F57" s="1">
        <f>F56</f>
        <v>1</v>
      </c>
      <c r="G57" s="1">
        <f>IF(H56+H57&lt;&gt;0,1-G56,MOD(2-G56,2))</f>
        <v>0</v>
      </c>
      <c r="H57" s="1">
        <f>IF(I56+I57&lt;&gt;0,1-H56,MOD(2-H56,2))</f>
        <v>0</v>
      </c>
      <c r="I57" s="1">
        <f>IF(K56+K57&lt;&gt;0,1-I56,MOD(2-I56,2))</f>
        <v>0</v>
      </c>
      <c r="J57" s="1" t="s">
        <v>43</v>
      </c>
      <c r="K57" s="1">
        <f>IF(L56+L57&lt;&gt;0,1-K56,MOD(2-K56,2))</f>
        <v>0</v>
      </c>
      <c r="L57" s="1">
        <f>IF(M56+M57&lt;&gt;0,1-L56,MOD(2-L56,2))</f>
        <v>0</v>
      </c>
      <c r="M57" s="1">
        <f>IF(N56+N57&lt;&gt;0,1-M56,MOD(2-M56,2))</f>
        <v>1</v>
      </c>
      <c r="N57" s="1">
        <f>IF(P56+P57&lt;&gt;0,1-N56,MOD(2-N56,2))</f>
        <v>0</v>
      </c>
      <c r="O57" s="1" t="s">
        <v>43</v>
      </c>
      <c r="P57" s="1">
        <f>IF(Q56+Q57&lt;&gt;0,1-P56,MOD(2-P56,2))</f>
        <v>0</v>
      </c>
      <c r="Q57" s="1">
        <f>IF(R56+R57&lt;&gt;0,1-Q56,MOD(2-Q56,2))</f>
        <v>0</v>
      </c>
      <c r="R57" s="1">
        <f>IF(S56+S57&lt;&gt;0,1-R56,MOD(2-R56,2))</f>
        <v>0</v>
      </c>
      <c r="S57" s="1">
        <f>IF(U56+U57&lt;&gt;0,1-S56,MOD(2-S56,2))</f>
        <v>0</v>
      </c>
      <c r="T57" s="1" t="s">
        <v>43</v>
      </c>
      <c r="U57" s="1">
        <f>IF(V56+V57&lt;&gt;0,1-U56,MOD(2-U56,2))</f>
        <v>1</v>
      </c>
      <c r="V57" s="1">
        <f>IF(W56+W57&lt;&gt;0,1-V56,MOD(2-V56,2))</f>
        <v>1</v>
      </c>
      <c r="W57" s="1">
        <f>IF(X56=0,MOD(2-W56,2),1-W56)</f>
        <v>0</v>
      </c>
      <c r="X57" s="1">
        <f>MOD((2-X56),2)</f>
        <v>0</v>
      </c>
      <c r="Y57" s="1" t="s">
        <v>24</v>
      </c>
      <c r="Z57" s="1">
        <f>DEV!X42</f>
        <v>-524</v>
      </c>
    </row>
    <row r="58" spans="5:39" x14ac:dyDescent="0.2">
      <c r="F58" s="1" t="s">
        <v>66</v>
      </c>
      <c r="G58" s="1" t="s">
        <v>24</v>
      </c>
      <c r="H58" s="1">
        <f>IF(F53+F54&gt;F56, 1, 0)</f>
        <v>0</v>
      </c>
      <c r="J58" s="1" t="s">
        <v>67</v>
      </c>
      <c r="K58" s="1" t="s">
        <v>24</v>
      </c>
      <c r="L58" s="1">
        <f>IF(X56=1, 0, 1)</f>
        <v>1</v>
      </c>
      <c r="N58" s="1" t="s">
        <v>68</v>
      </c>
      <c r="O58" s="1" t="s">
        <v>24</v>
      </c>
      <c r="P58" s="1">
        <f>IF(U53+U54&gt;U56, 1, 0)</f>
        <v>1</v>
      </c>
      <c r="R58" s="1" t="s">
        <v>69</v>
      </c>
      <c r="S58" s="1" t="s">
        <v>24</v>
      </c>
      <c r="T58" s="1">
        <f>IF(SUM(F56:X56)=0, 1, 0)</f>
        <v>0</v>
      </c>
      <c r="V58" s="1" t="s">
        <v>70</v>
      </c>
      <c r="W58" s="1" t="s">
        <v>24</v>
      </c>
      <c r="X58" s="1">
        <f>F56</f>
        <v>1</v>
      </c>
      <c r="Z58" s="1" t="s">
        <v>71</v>
      </c>
      <c r="AA58" s="1" t="s">
        <v>24</v>
      </c>
      <c r="AB58" s="1">
        <f>IF(F53=F54, IF(F56=F54, 0, 1), 0)</f>
        <v>0</v>
      </c>
    </row>
    <row r="60" spans="5:39" x14ac:dyDescent="0.2">
      <c r="E60" s="1" t="s">
        <v>55</v>
      </c>
      <c r="F60" s="1">
        <f>F13</f>
        <v>1</v>
      </c>
      <c r="G60" s="1">
        <f t="shared" ref="G60:X60" si="85">G13</f>
        <v>1</v>
      </c>
      <c r="H60" s="1">
        <f t="shared" si="85"/>
        <v>1</v>
      </c>
      <c r="I60" s="1">
        <f t="shared" si="85"/>
        <v>1</v>
      </c>
      <c r="J60" s="1" t="str">
        <f t="shared" si="85"/>
        <v>.</v>
      </c>
      <c r="K60" s="1">
        <f t="shared" si="85"/>
        <v>1</v>
      </c>
      <c r="L60" s="1">
        <f t="shared" si="85"/>
        <v>1</v>
      </c>
      <c r="M60" s="1">
        <f t="shared" si="85"/>
        <v>0</v>
      </c>
      <c r="N60" s="1">
        <f t="shared" si="85"/>
        <v>1</v>
      </c>
      <c r="O60" s="1" t="str">
        <f t="shared" si="85"/>
        <v>.</v>
      </c>
      <c r="P60" s="1">
        <f t="shared" si="85"/>
        <v>1</v>
      </c>
      <c r="Q60" s="1">
        <f t="shared" si="85"/>
        <v>1</v>
      </c>
      <c r="R60" s="1">
        <f t="shared" si="85"/>
        <v>1</v>
      </c>
      <c r="S60" s="1">
        <f t="shared" si="85"/>
        <v>1</v>
      </c>
      <c r="T60" s="1" t="str">
        <f t="shared" si="85"/>
        <v>.</v>
      </c>
      <c r="U60" s="1">
        <f t="shared" si="85"/>
        <v>0</v>
      </c>
      <c r="V60" s="1">
        <f t="shared" si="85"/>
        <v>1</v>
      </c>
      <c r="W60" s="1">
        <f t="shared" si="85"/>
        <v>0</v>
      </c>
      <c r="X60" s="1">
        <f t="shared" si="85"/>
        <v>0</v>
      </c>
      <c r="AD60" s="1" t="s">
        <v>63</v>
      </c>
      <c r="AE60" s="1">
        <f>C13</f>
        <v>-524</v>
      </c>
      <c r="AG60" s="5" t="s">
        <v>77</v>
      </c>
      <c r="AH60" s="5"/>
      <c r="AI60" s="5"/>
      <c r="AJ60" s="5"/>
      <c r="AK60" s="5"/>
      <c r="AL60" s="5"/>
      <c r="AM60" s="5"/>
    </row>
    <row r="61" spans="5:39" x14ac:dyDescent="0.2">
      <c r="E61" s="1" t="s">
        <v>51</v>
      </c>
      <c r="F61" s="1">
        <f>F5</f>
        <v>0</v>
      </c>
      <c r="G61" s="1">
        <f t="shared" ref="G61:X61" si="86">G5</f>
        <v>1</v>
      </c>
      <c r="H61" s="1">
        <f t="shared" si="86"/>
        <v>1</v>
      </c>
      <c r="I61" s="1">
        <f t="shared" si="86"/>
        <v>1</v>
      </c>
      <c r="J61" s="1" t="str">
        <f t="shared" si="86"/>
        <v>.</v>
      </c>
      <c r="K61" s="1">
        <f t="shared" si="86"/>
        <v>1</v>
      </c>
      <c r="L61" s="1">
        <f t="shared" si="86"/>
        <v>0</v>
      </c>
      <c r="M61" s="1">
        <f t="shared" si="86"/>
        <v>0</v>
      </c>
      <c r="N61" s="1">
        <f t="shared" si="86"/>
        <v>0</v>
      </c>
      <c r="O61" s="1" t="str">
        <f t="shared" si="86"/>
        <v>.</v>
      </c>
      <c r="P61" s="1">
        <f t="shared" si="86"/>
        <v>0</v>
      </c>
      <c r="Q61" s="1">
        <f t="shared" si="86"/>
        <v>0</v>
      </c>
      <c r="R61" s="1">
        <f t="shared" si="86"/>
        <v>1</v>
      </c>
      <c r="S61" s="1">
        <f t="shared" si="86"/>
        <v>0</v>
      </c>
      <c r="T61" s="1" t="str">
        <f t="shared" si="86"/>
        <v>.</v>
      </c>
      <c r="U61" s="1">
        <f t="shared" si="86"/>
        <v>0</v>
      </c>
      <c r="V61" s="1">
        <f t="shared" si="86"/>
        <v>0</v>
      </c>
      <c r="W61" s="1">
        <f t="shared" si="86"/>
        <v>0</v>
      </c>
      <c r="X61" s="1">
        <f t="shared" si="86"/>
        <v>0</v>
      </c>
      <c r="AD61" s="1" t="s">
        <v>58</v>
      </c>
      <c r="AE61" s="1">
        <f>C5</f>
        <v>30752</v>
      </c>
      <c r="AG61" s="5"/>
      <c r="AH61" s="5"/>
      <c r="AI61" s="5"/>
      <c r="AJ61" s="5"/>
      <c r="AK61" s="5"/>
      <c r="AL61" s="5"/>
      <c r="AM61" s="5"/>
    </row>
    <row r="62" spans="5:39" x14ac:dyDescent="0.2">
      <c r="E62" s="2" t="s">
        <v>46</v>
      </c>
      <c r="F62" s="2" t="s">
        <v>47</v>
      </c>
      <c r="G62" s="2" t="s">
        <v>47</v>
      </c>
      <c r="H62" s="2" t="s">
        <v>47</v>
      </c>
      <c r="I62" s="2" t="s">
        <v>47</v>
      </c>
      <c r="J62" s="2" t="s">
        <v>47</v>
      </c>
      <c r="K62" s="2" t="s">
        <v>47</v>
      </c>
      <c r="L62" s="2" t="s">
        <v>47</v>
      </c>
      <c r="M62" s="2" t="s">
        <v>47</v>
      </c>
      <c r="N62" s="2" t="s">
        <v>47</v>
      </c>
      <c r="O62" s="2" t="s">
        <v>47</v>
      </c>
      <c r="P62" s="2" t="s">
        <v>47</v>
      </c>
      <c r="Q62" s="2" t="s">
        <v>47</v>
      </c>
      <c r="R62" s="2" t="s">
        <v>47</v>
      </c>
      <c r="S62" s="2" t="s">
        <v>47</v>
      </c>
      <c r="T62" s="2" t="s">
        <v>47</v>
      </c>
      <c r="U62" s="2" t="s">
        <v>47</v>
      </c>
      <c r="V62" s="2" t="s">
        <v>47</v>
      </c>
      <c r="W62" s="2" t="s">
        <v>47</v>
      </c>
      <c r="X62" s="2" t="s">
        <v>47</v>
      </c>
      <c r="AD62" s="2" t="s">
        <v>46</v>
      </c>
      <c r="AE62" s="2" t="s">
        <v>46</v>
      </c>
      <c r="AG62" s="5"/>
      <c r="AH62" s="5"/>
      <c r="AI62" s="5"/>
      <c r="AJ62" s="5"/>
      <c r="AK62" s="5"/>
      <c r="AL62" s="5"/>
      <c r="AM62" s="5"/>
    </row>
    <row r="63" spans="5:39" x14ac:dyDescent="0.2">
      <c r="E63" s="1" t="s">
        <v>64</v>
      </c>
      <c r="F63" s="1">
        <f t="shared" ref="F63" si="87">MOD(IF(AND(G60 = 0,G61=0),0,(IF(G63&lt;&gt;(G60+G61),1,0)))+F60+F61,2)</f>
        <v>0</v>
      </c>
      <c r="G63" s="1">
        <f t="shared" ref="G63" si="88">MOD(IF(AND(H60 = 0,H61=0),0,(IF(H63&lt;&gt;(H60+H61),1,0)))+G60+G61,2)</f>
        <v>1</v>
      </c>
      <c r="H63" s="1">
        <f t="shared" ref="H63" si="89">MOD(IF(AND(I60 = 0,I61=0),0,(IF(I63&lt;&gt;(I60+I61),1,0)))+H60+H61,2)</f>
        <v>1</v>
      </c>
      <c r="I63" s="1">
        <f>MOD(IF(AND(K60 = 0,K61=0),0,(IF(K63&lt;&gt;(K60+K61),1,0)))+I60+I61,2)</f>
        <v>1</v>
      </c>
      <c r="J63" s="1" t="s">
        <v>43</v>
      </c>
      <c r="K63" s="1">
        <f t="shared" ref="K63" si="90">MOD(IF(AND(L60 = 0,L61=0),0,(IF(L63&lt;&gt;(L60+L61),1,0)))+K60+K61,2)</f>
        <v>0</v>
      </c>
      <c r="L63" s="1">
        <f t="shared" ref="L63" si="91">MOD(IF(AND(M60 = 0,M61=0),0,(IF(M63&lt;&gt;(M60+M61),1,0)))+L60+L61,2)</f>
        <v>1</v>
      </c>
      <c r="M63" s="1">
        <f t="shared" ref="M63" si="92">MOD(IF(AND(N60 = 0,N61=0),0,(IF(N63&lt;&gt;(N60+N61),1,0)))+M60+M61,2)</f>
        <v>1</v>
      </c>
      <c r="N63" s="1">
        <f>MOD(IF(AND(P60 = 0,P61=0),0,(IF(P63&lt;&gt;(P60+P61),1,0)))+N60+N61,2)</f>
        <v>0</v>
      </c>
      <c r="O63" s="1" t="s">
        <v>43</v>
      </c>
      <c r="P63" s="1">
        <f t="shared" ref="P63" si="93">MOD(IF(AND(Q60 = 0,Q61=0),0,(IF(Q63&lt;&gt;(Q60+Q61),1,0)))+P60+P61,2)</f>
        <v>0</v>
      </c>
      <c r="Q63" s="1">
        <f t="shared" ref="Q63" si="94">MOD(IF(AND(R60 = 0,R61=0),0,(IF(R63&lt;&gt;(R60+R61),1,0)))+Q60+Q61,2)</f>
        <v>0</v>
      </c>
      <c r="R63" s="1">
        <f t="shared" ref="R63" si="95">MOD(IF(AND(S60 = 0,S61=0),0,(IF(S63&lt;&gt;(S60+S61),1,0)))+R60+R61,2)</f>
        <v>0</v>
      </c>
      <c r="S63" s="1">
        <f>MOD(IF(AND(U60 = 0,U61=0),0,(IF(U63&lt;&gt;(U60+U61),1,0)))+S60+S61,2)</f>
        <v>1</v>
      </c>
      <c r="T63" s="1" t="s">
        <v>43</v>
      </c>
      <c r="U63" s="1">
        <f t="shared" ref="U63" si="96">MOD(IF(AND(V60 = 0,V61=0),0,(IF(V63&lt;&gt;(V60+V61),1,0)))+U60+U61,2)</f>
        <v>0</v>
      </c>
      <c r="V63" s="1">
        <f t="shared" ref="V63" si="97">MOD(IF(AND(W60 = 0,W61=0),0,(IF(W63&lt;&gt;(W60+W61),1,0)))+V60+V61,2)</f>
        <v>1</v>
      </c>
      <c r="W63" s="1">
        <f>MOD(IF(AND(X60 = 0,X61=0),0,(IF(X63&lt;&gt;(X60+X61),1,0)))+W60+W61,2)</f>
        <v>0</v>
      </c>
      <c r="X63" s="1">
        <f>MOD(X60+X61,2)</f>
        <v>0</v>
      </c>
      <c r="Y63" s="2" t="s">
        <v>24</v>
      </c>
      <c r="Z63" s="1">
        <f>DEV!X50</f>
        <v>30228</v>
      </c>
      <c r="AE63" s="1">
        <f>AE60+AE61</f>
        <v>30228</v>
      </c>
      <c r="AG63" s="5"/>
      <c r="AH63" s="5"/>
      <c r="AI63" s="5"/>
      <c r="AJ63" s="5"/>
      <c r="AK63" s="5"/>
      <c r="AL63" s="5"/>
      <c r="AM63" s="5"/>
    </row>
    <row r="65" spans="6:28" x14ac:dyDescent="0.2">
      <c r="F65" s="1" t="s">
        <v>66</v>
      </c>
      <c r="G65" s="1" t="s">
        <v>24</v>
      </c>
      <c r="H65" s="1">
        <f>IF(F60+F61&gt;F63, 1, 0)</f>
        <v>1</v>
      </c>
      <c r="J65" s="1" t="s">
        <v>67</v>
      </c>
      <c r="K65" s="1" t="s">
        <v>24</v>
      </c>
      <c r="L65" s="1">
        <f>IF(X63=1, 0, 1)</f>
        <v>1</v>
      </c>
      <c r="N65" s="1" t="s">
        <v>68</v>
      </c>
      <c r="O65" s="1" t="s">
        <v>24</v>
      </c>
      <c r="P65" s="1">
        <f>IF(U60+U61&gt;U63, 1, 0)</f>
        <v>0</v>
      </c>
      <c r="R65" s="1" t="s">
        <v>69</v>
      </c>
      <c r="S65" s="1" t="s">
        <v>24</v>
      </c>
      <c r="T65" s="1">
        <f>IF(SUM(F63:X63)=0, 1, 0)</f>
        <v>0</v>
      </c>
      <c r="V65" s="1" t="s">
        <v>70</v>
      </c>
      <c r="W65" s="1" t="s">
        <v>24</v>
      </c>
      <c r="X65" s="1">
        <f>F63</f>
        <v>0</v>
      </c>
      <c r="Z65" s="1" t="s">
        <v>71</v>
      </c>
      <c r="AA65" s="1" t="s">
        <v>24</v>
      </c>
      <c r="AB65" s="1">
        <f>IF(F60=F61, IF(F63=F61, 0, 1), 0)</f>
        <v>0</v>
      </c>
    </row>
  </sheetData>
  <mergeCells count="7">
    <mergeCell ref="AG60:AM63"/>
    <mergeCell ref="AG25:AM28"/>
    <mergeCell ref="AG32:AM35"/>
    <mergeCell ref="AG18:AM21"/>
    <mergeCell ref="AG39:AM42"/>
    <mergeCell ref="AG46:AM49"/>
    <mergeCell ref="AG53:AM56"/>
  </mergeCells>
  <conditionalFormatting sqref="F3:X6">
    <cfRule type="containsText" dxfId="0" priority="1" operator="containsText" text="0">
      <formula>NOT(ISERROR(SEARCH("0",F3)))</formula>
    </cfRule>
  </conditionalFormatting>
  <pageMargins left="0.7" right="0.7" top="0.75" bottom="0.75" header="0.3" footer="0.3"/>
  <pageSetup paperSize="9" orientation="portrait" horizontalDpi="180" verticalDpi="180" r:id="rId1"/>
  <headerFooter>
    <oddHeader>&amp;CЛукьянчук Ярослав Евгеньевич, Вариант 13, &amp;F</oddHeader>
    <oddFooter>&amp;C05.12.2022
16:32:55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873B-C6BE-4847-94AC-7D290EC16DD1}">
  <dimension ref="A1:AT54"/>
  <sheetViews>
    <sheetView topLeftCell="A32" zoomScale="182" zoomScaleNormal="109" workbookViewId="0">
      <selection activeCell="X48" sqref="X48"/>
    </sheetView>
  </sheetViews>
  <sheetFormatPr baseColWidth="10" defaultColWidth="8.83203125" defaultRowHeight="15" x14ac:dyDescent="0.2"/>
  <cols>
    <col min="1" max="1" width="25" bestFit="1" customWidth="1"/>
    <col min="4" max="4" width="7.33203125" bestFit="1" customWidth="1"/>
    <col min="5" max="5" width="6" bestFit="1" customWidth="1"/>
    <col min="6" max="7" width="5" bestFit="1" customWidth="1"/>
    <col min="8" max="8" width="1.5" bestFit="1" customWidth="1"/>
    <col min="9" max="10" width="5" bestFit="1" customWidth="1"/>
    <col min="11" max="12" width="4" bestFit="1" customWidth="1"/>
    <col min="13" max="13" width="1.5" bestFit="1" customWidth="1"/>
    <col min="14" max="14" width="4" bestFit="1" customWidth="1"/>
    <col min="15" max="17" width="3" bestFit="1" customWidth="1"/>
    <col min="18" max="18" width="1.5" bestFit="1" customWidth="1"/>
    <col min="19" max="23" width="2" customWidth="1"/>
    <col min="24" max="24" width="9" customWidth="1"/>
  </cols>
  <sheetData>
    <row r="1" spans="1:46" x14ac:dyDescent="0.2">
      <c r="A1" t="s">
        <v>78</v>
      </c>
      <c r="D1">
        <f>Главная!F21</f>
        <v>0</v>
      </c>
      <c r="E1">
        <f>Главная!G21</f>
        <v>1</v>
      </c>
      <c r="F1">
        <f>Главная!H21</f>
        <v>1</v>
      </c>
      <c r="G1">
        <f>Главная!I21</f>
        <v>1</v>
      </c>
      <c r="H1" t="str">
        <f>[1]Лист1!J21</f>
        <v>.</v>
      </c>
      <c r="I1">
        <f>Главная!K21</f>
        <v>1</v>
      </c>
      <c r="J1">
        <f>Главная!L21</f>
        <v>0</v>
      </c>
      <c r="K1">
        <f>Главная!M21</f>
        <v>0</v>
      </c>
      <c r="L1">
        <f>Главная!N21</f>
        <v>0</v>
      </c>
      <c r="M1" t="str">
        <f>[1]Лист1!O21</f>
        <v>.</v>
      </c>
      <c r="N1">
        <f>Главная!P21</f>
        <v>0</v>
      </c>
      <c r="O1">
        <f>Главная!Q21</f>
        <v>0</v>
      </c>
      <c r="P1">
        <f>Главная!R21</f>
        <v>1</v>
      </c>
      <c r="Q1">
        <f>Главная!S21</f>
        <v>0</v>
      </c>
      <c r="R1" t="str">
        <f>[1]Лист1!T21</f>
        <v>.</v>
      </c>
      <c r="S1">
        <f>Главная!U21</f>
        <v>0</v>
      </c>
      <c r="T1">
        <f>Главная!V21</f>
        <v>0</v>
      </c>
      <c r="U1">
        <f>Главная!W21</f>
        <v>0</v>
      </c>
      <c r="V1">
        <f>Главная!X21</f>
        <v>0</v>
      </c>
    </row>
    <row r="2" spans="1:46" x14ac:dyDescent="0.2">
      <c r="A2" t="s">
        <v>79</v>
      </c>
      <c r="D2">
        <f>IF(D1=1,-1,1)</f>
        <v>1</v>
      </c>
      <c r="E2">
        <f>E1*E6</f>
        <v>16384</v>
      </c>
      <c r="F2">
        <f>F1*F6</f>
        <v>8192</v>
      </c>
      <c r="G2">
        <f>G1*G6</f>
        <v>4096</v>
      </c>
      <c r="H2" t="s">
        <v>43</v>
      </c>
      <c r="I2">
        <f>I1*I6</f>
        <v>2048</v>
      </c>
      <c r="J2">
        <f>J1*J6</f>
        <v>0</v>
      </c>
      <c r="K2">
        <f>K1*K6</f>
        <v>0</v>
      </c>
      <c r="L2">
        <f>L1*L6</f>
        <v>0</v>
      </c>
      <c r="M2" t="s">
        <v>43</v>
      </c>
      <c r="N2">
        <f>N1*N6</f>
        <v>0</v>
      </c>
      <c r="O2">
        <f>O1*O6</f>
        <v>0</v>
      </c>
      <c r="P2">
        <f>P1*P6</f>
        <v>32</v>
      </c>
      <c r="Q2">
        <f>Q1*Q6</f>
        <v>0</v>
      </c>
      <c r="R2" t="s">
        <v>43</v>
      </c>
      <c r="S2">
        <f>S1*S6</f>
        <v>0</v>
      </c>
      <c r="T2">
        <f>T1*T6</f>
        <v>0</v>
      </c>
      <c r="U2">
        <f>U1*U6</f>
        <v>0</v>
      </c>
      <c r="V2">
        <f>V1*V6</f>
        <v>0</v>
      </c>
      <c r="W2" s="4" t="s">
        <v>24</v>
      </c>
      <c r="X2">
        <f>SUM(E2:V2)*D2</f>
        <v>30752</v>
      </c>
    </row>
    <row r="5" spans="1:46" x14ac:dyDescent="0.2">
      <c r="A5" t="s">
        <v>80</v>
      </c>
      <c r="D5">
        <v>15</v>
      </c>
      <c r="E5">
        <v>14</v>
      </c>
      <c r="F5">
        <v>13</v>
      </c>
      <c r="G5">
        <v>12</v>
      </c>
      <c r="H5" t="s">
        <v>43</v>
      </c>
      <c r="I5">
        <v>11</v>
      </c>
      <c r="J5">
        <v>10</v>
      </c>
      <c r="K5">
        <v>9</v>
      </c>
      <c r="L5">
        <v>8</v>
      </c>
      <c r="M5" t="s">
        <v>43</v>
      </c>
      <c r="N5">
        <v>7</v>
      </c>
      <c r="O5">
        <v>6</v>
      </c>
      <c r="P5">
        <v>5</v>
      </c>
      <c r="Q5">
        <v>4</v>
      </c>
      <c r="R5" t="s">
        <v>43</v>
      </c>
      <c r="S5">
        <v>3</v>
      </c>
      <c r="T5">
        <v>2</v>
      </c>
      <c r="U5">
        <v>1</v>
      </c>
      <c r="V5">
        <v>0</v>
      </c>
    </row>
    <row r="6" spans="1:46" x14ac:dyDescent="0.2">
      <c r="A6" t="s">
        <v>81</v>
      </c>
      <c r="D6">
        <f>E6*2</f>
        <v>32768</v>
      </c>
      <c r="E6">
        <f>F6*2</f>
        <v>16384</v>
      </c>
      <c r="F6">
        <f>G6*2</f>
        <v>8192</v>
      </c>
      <c r="G6">
        <f>I6*2</f>
        <v>4096</v>
      </c>
      <c r="H6" t="s">
        <v>43</v>
      </c>
      <c r="I6">
        <f>J6*2</f>
        <v>2048</v>
      </c>
      <c r="J6">
        <f>K6*2</f>
        <v>1024</v>
      </c>
      <c r="K6">
        <f>L6*2</f>
        <v>512</v>
      </c>
      <c r="L6">
        <f>N6*2</f>
        <v>256</v>
      </c>
      <c r="M6" t="s">
        <v>43</v>
      </c>
      <c r="N6">
        <f>O6*2</f>
        <v>128</v>
      </c>
      <c r="O6">
        <f>P6*2</f>
        <v>64</v>
      </c>
      <c r="P6">
        <f>Q6*2</f>
        <v>32</v>
      </c>
      <c r="Q6">
        <f>S6*2</f>
        <v>16</v>
      </c>
      <c r="R6" t="s">
        <v>43</v>
      </c>
      <c r="S6">
        <f>T6*2</f>
        <v>8</v>
      </c>
      <c r="T6">
        <f>U6*2</f>
        <v>4</v>
      </c>
      <c r="U6">
        <f>V6*2</f>
        <v>2</v>
      </c>
      <c r="V6">
        <v>1</v>
      </c>
    </row>
    <row r="9" spans="1:46" x14ac:dyDescent="0.2">
      <c r="A9" t="s">
        <v>78</v>
      </c>
      <c r="D9">
        <f>Главная!F29</f>
        <v>1</v>
      </c>
      <c r="E9">
        <f>Главная!G29</f>
        <v>1</v>
      </c>
      <c r="F9">
        <f>Главная!H29</f>
        <v>0</v>
      </c>
      <c r="G9">
        <f>Главная!I29</f>
        <v>0</v>
      </c>
      <c r="H9" t="str">
        <f>[1]Лист1!J29</f>
        <v>.</v>
      </c>
      <c r="I9">
        <f>Главная!K29</f>
        <v>1</v>
      </c>
      <c r="J9">
        <f>Главная!L29</f>
        <v>0</v>
      </c>
      <c r="K9">
        <f>Главная!M29</f>
        <v>1</v>
      </c>
      <c r="L9">
        <f>Главная!N29</f>
        <v>0</v>
      </c>
      <c r="M9" t="str">
        <f>[1]Лист1!O29</f>
        <v>.</v>
      </c>
      <c r="N9">
        <f>Главная!P29</f>
        <v>1</v>
      </c>
      <c r="O9">
        <f>Главная!Q29</f>
        <v>1</v>
      </c>
      <c r="P9">
        <f>Главная!R29</f>
        <v>0</v>
      </c>
      <c r="Q9">
        <f>Главная!S29</f>
        <v>0</v>
      </c>
      <c r="R9" t="str">
        <f>[1]Лист1!T29</f>
        <v>.</v>
      </c>
      <c r="S9">
        <f>Главная!U29</f>
        <v>1</v>
      </c>
      <c r="T9">
        <f>Главная!V29</f>
        <v>0</v>
      </c>
      <c r="U9">
        <f>Главная!W29</f>
        <v>1</v>
      </c>
      <c r="V9">
        <f>Главная!X29</f>
        <v>0</v>
      </c>
    </row>
    <row r="10" spans="1:46" x14ac:dyDescent="0.2">
      <c r="A10" t="s">
        <v>79</v>
      </c>
      <c r="D10">
        <f>IF(D9=1,-1,1)</f>
        <v>-1</v>
      </c>
      <c r="E10">
        <f>E9*E14</f>
        <v>16384</v>
      </c>
      <c r="F10">
        <f>F9*F14</f>
        <v>0</v>
      </c>
      <c r="G10">
        <f>G9*G14</f>
        <v>0</v>
      </c>
      <c r="H10" t="s">
        <v>43</v>
      </c>
      <c r="I10">
        <f>I9*I14</f>
        <v>2048</v>
      </c>
      <c r="J10">
        <f>J9*J14</f>
        <v>0</v>
      </c>
      <c r="K10">
        <f>K9*K14</f>
        <v>512</v>
      </c>
      <c r="L10">
        <f>L9*L14</f>
        <v>0</v>
      </c>
      <c r="M10" t="s">
        <v>43</v>
      </c>
      <c r="N10">
        <f>N9*N14</f>
        <v>128</v>
      </c>
      <c r="O10">
        <f>O9*O14</f>
        <v>64</v>
      </c>
      <c r="P10">
        <f>P9*P14</f>
        <v>0</v>
      </c>
      <c r="Q10">
        <f>Q9*Q14</f>
        <v>0</v>
      </c>
      <c r="R10" t="s">
        <v>43</v>
      </c>
      <c r="S10">
        <f>S9*S14</f>
        <v>8</v>
      </c>
      <c r="T10">
        <f>T9*T14</f>
        <v>0</v>
      </c>
      <c r="U10">
        <f>U9*U14</f>
        <v>2</v>
      </c>
      <c r="V10">
        <f>V9*V14</f>
        <v>0</v>
      </c>
      <c r="W10" s="4" t="s">
        <v>24</v>
      </c>
      <c r="X10">
        <f>SUM(E10:V10)*D10</f>
        <v>-19146</v>
      </c>
    </row>
    <row r="13" spans="1:46" x14ac:dyDescent="0.2">
      <c r="A13" t="s">
        <v>80</v>
      </c>
      <c r="D13">
        <v>15</v>
      </c>
      <c r="E13">
        <v>14</v>
      </c>
      <c r="F13">
        <v>13</v>
      </c>
      <c r="G13">
        <v>12</v>
      </c>
      <c r="H13" t="s">
        <v>43</v>
      </c>
      <c r="I13">
        <v>11</v>
      </c>
      <c r="J13">
        <v>10</v>
      </c>
      <c r="K13">
        <v>9</v>
      </c>
      <c r="L13">
        <v>8</v>
      </c>
      <c r="M13" t="s">
        <v>43</v>
      </c>
      <c r="N13">
        <v>7</v>
      </c>
      <c r="O13">
        <v>6</v>
      </c>
      <c r="P13">
        <v>5</v>
      </c>
      <c r="Q13">
        <v>4</v>
      </c>
      <c r="R13" t="s">
        <v>43</v>
      </c>
      <c r="S13">
        <v>3</v>
      </c>
      <c r="T13">
        <v>2</v>
      </c>
      <c r="U13">
        <v>1</v>
      </c>
      <c r="V13">
        <v>0</v>
      </c>
      <c r="AB13" t="str">
        <f>Главная!AD33</f>
        <v>X7</v>
      </c>
      <c r="AC13">
        <f>Главная!AE33</f>
        <v>-15114</v>
      </c>
      <c r="AD13">
        <f>Главная!AF33</f>
        <v>0</v>
      </c>
      <c r="AE13">
        <f>Главная!AG33</f>
        <v>0</v>
      </c>
      <c r="AF13">
        <f>[1]Лист1!AH33</f>
        <v>0</v>
      </c>
      <c r="AG13">
        <f>Главная!AI33</f>
        <v>0</v>
      </c>
      <c r="AH13">
        <f>Главная!AJ33</f>
        <v>0</v>
      </c>
      <c r="AI13">
        <f>Главная!AK33</f>
        <v>0</v>
      </c>
      <c r="AJ13">
        <f>Главная!AL33</f>
        <v>0</v>
      </c>
      <c r="AK13">
        <f>[1]Лист1!AM33</f>
        <v>0</v>
      </c>
      <c r="AL13">
        <f>Главная!AN33</f>
        <v>0</v>
      </c>
      <c r="AM13">
        <f>Главная!AO33</f>
        <v>0</v>
      </c>
      <c r="AN13">
        <f>Главная!AP33</f>
        <v>0</v>
      </c>
      <c r="AO13">
        <f>Главная!AQ33</f>
        <v>0</v>
      </c>
      <c r="AP13">
        <f>[1]Лист1!AR33</f>
        <v>0</v>
      </c>
      <c r="AQ13">
        <f>Главная!AS33</f>
        <v>0</v>
      </c>
      <c r="AR13">
        <f>Главная!AT33</f>
        <v>0</v>
      </c>
      <c r="AS13">
        <f>Главная!AU33</f>
        <v>0</v>
      </c>
      <c r="AT13">
        <f>Главная!AV33</f>
        <v>0</v>
      </c>
    </row>
    <row r="14" spans="1:46" x14ac:dyDescent="0.2">
      <c r="A14" t="s">
        <v>81</v>
      </c>
      <c r="D14">
        <f>E14*2</f>
        <v>32768</v>
      </c>
      <c r="E14">
        <f>F14*2</f>
        <v>16384</v>
      </c>
      <c r="F14">
        <f>G14*2</f>
        <v>8192</v>
      </c>
      <c r="G14">
        <f>I14*2</f>
        <v>4096</v>
      </c>
      <c r="H14" t="s">
        <v>43</v>
      </c>
      <c r="I14">
        <f>J14*2</f>
        <v>2048</v>
      </c>
      <c r="J14">
        <f>K14*2</f>
        <v>1024</v>
      </c>
      <c r="K14">
        <f>L14*2</f>
        <v>512</v>
      </c>
      <c r="L14">
        <f>N14*2</f>
        <v>256</v>
      </c>
      <c r="M14" t="s">
        <v>43</v>
      </c>
      <c r="N14">
        <f>O14*2</f>
        <v>128</v>
      </c>
      <c r="O14">
        <f>P14*2</f>
        <v>64</v>
      </c>
      <c r="P14">
        <f>Q14*2</f>
        <v>32</v>
      </c>
      <c r="Q14">
        <f>S14*2</f>
        <v>16</v>
      </c>
      <c r="R14" t="s">
        <v>43</v>
      </c>
      <c r="S14">
        <f>T14*2</f>
        <v>8</v>
      </c>
      <c r="T14">
        <f>U14*2</f>
        <v>4</v>
      </c>
      <c r="U14">
        <f>V14*2</f>
        <v>2</v>
      </c>
      <c r="V14">
        <v>1</v>
      </c>
    </row>
    <row r="17" spans="1:24" x14ac:dyDescent="0.2">
      <c r="A17" t="s">
        <v>78</v>
      </c>
      <c r="D17">
        <f>Главная!F35</f>
        <v>0</v>
      </c>
      <c r="E17">
        <f>Главная!G35</f>
        <v>0</v>
      </c>
      <c r="F17">
        <f>Главная!H35</f>
        <v>0</v>
      </c>
      <c r="G17">
        <f>Главная!I35</f>
        <v>0</v>
      </c>
      <c r="H17" t="str">
        <f>Главная!J35</f>
        <v>.</v>
      </c>
      <c r="I17">
        <f>Главная!K35</f>
        <v>0</v>
      </c>
      <c r="J17">
        <f>Главная!L35</f>
        <v>0</v>
      </c>
      <c r="K17">
        <f>Главная!M35</f>
        <v>1</v>
      </c>
      <c r="L17">
        <f>Главная!N35</f>
        <v>0</v>
      </c>
      <c r="M17" t="str">
        <f>Главная!O35</f>
        <v>.</v>
      </c>
      <c r="N17">
        <f>Главная!P35</f>
        <v>0</v>
      </c>
      <c r="O17">
        <f>Главная!Q35</f>
        <v>0</v>
      </c>
      <c r="P17">
        <f>Главная!R35</f>
        <v>0</v>
      </c>
      <c r="Q17">
        <f>Главная!S35</f>
        <v>0</v>
      </c>
      <c r="R17" t="str">
        <f>Главная!T35</f>
        <v>.</v>
      </c>
      <c r="S17">
        <f>Главная!U35</f>
        <v>1</v>
      </c>
      <c r="T17">
        <f>Главная!V35</f>
        <v>1</v>
      </c>
      <c r="U17">
        <f>Главная!W35</f>
        <v>0</v>
      </c>
      <c r="V17">
        <f>Главная!X35</f>
        <v>0</v>
      </c>
    </row>
    <row r="18" spans="1:24" x14ac:dyDescent="0.2">
      <c r="A18" t="s">
        <v>79</v>
      </c>
      <c r="D18">
        <f>IF(D17=1,-1,1)</f>
        <v>1</v>
      </c>
      <c r="E18">
        <f>E17*E22</f>
        <v>0</v>
      </c>
      <c r="F18">
        <f>F17*F22</f>
        <v>0</v>
      </c>
      <c r="G18">
        <f>G17*G22</f>
        <v>0</v>
      </c>
      <c r="H18" t="s">
        <v>43</v>
      </c>
      <c r="I18">
        <f>I17*I22</f>
        <v>0</v>
      </c>
      <c r="J18">
        <f>J17*J22</f>
        <v>0</v>
      </c>
      <c r="K18">
        <f>K17*K22</f>
        <v>512</v>
      </c>
      <c r="L18">
        <f>L17*L22</f>
        <v>0</v>
      </c>
      <c r="M18" t="s">
        <v>43</v>
      </c>
      <c r="N18">
        <f>N17*N22</f>
        <v>0</v>
      </c>
      <c r="O18">
        <f>O17*O22</f>
        <v>0</v>
      </c>
      <c r="P18">
        <f>P17*P22</f>
        <v>0</v>
      </c>
      <c r="Q18">
        <f>Q17*Q22</f>
        <v>0</v>
      </c>
      <c r="R18" t="s">
        <v>43</v>
      </c>
      <c r="S18">
        <f>S17*S22</f>
        <v>8</v>
      </c>
      <c r="T18">
        <f>T17*T22</f>
        <v>4</v>
      </c>
      <c r="U18">
        <f>U17*U22</f>
        <v>0</v>
      </c>
      <c r="V18">
        <f>V17*V22</f>
        <v>0</v>
      </c>
      <c r="W18" s="4" t="s">
        <v>24</v>
      </c>
      <c r="X18">
        <f>SUM(E18:V18)*D18</f>
        <v>524</v>
      </c>
    </row>
    <row r="21" spans="1:24" x14ac:dyDescent="0.2">
      <c r="A21" t="s">
        <v>80</v>
      </c>
      <c r="D21">
        <v>15</v>
      </c>
      <c r="E21">
        <v>14</v>
      </c>
      <c r="F21">
        <v>13</v>
      </c>
      <c r="G21">
        <v>12</v>
      </c>
      <c r="H21" t="s">
        <v>43</v>
      </c>
      <c r="I21">
        <v>11</v>
      </c>
      <c r="J21">
        <v>10</v>
      </c>
      <c r="K21">
        <v>9</v>
      </c>
      <c r="L21">
        <v>8</v>
      </c>
      <c r="M21" t="s">
        <v>43</v>
      </c>
      <c r="N21">
        <v>7</v>
      </c>
      <c r="O21">
        <v>6</v>
      </c>
      <c r="P21">
        <v>5</v>
      </c>
      <c r="Q21">
        <v>4</v>
      </c>
      <c r="R21" t="s">
        <v>43</v>
      </c>
      <c r="S21">
        <v>3</v>
      </c>
      <c r="T21">
        <v>2</v>
      </c>
      <c r="U21">
        <v>1</v>
      </c>
      <c r="V21">
        <v>0</v>
      </c>
    </row>
    <row r="22" spans="1:24" x14ac:dyDescent="0.2">
      <c r="A22" t="s">
        <v>81</v>
      </c>
      <c r="D22">
        <f>E22*2</f>
        <v>32768</v>
      </c>
      <c r="E22">
        <f>F22*2</f>
        <v>16384</v>
      </c>
      <c r="F22">
        <f>G22*2</f>
        <v>8192</v>
      </c>
      <c r="G22">
        <f>I22*2</f>
        <v>4096</v>
      </c>
      <c r="H22" t="s">
        <v>43</v>
      </c>
      <c r="I22">
        <f>J22*2</f>
        <v>2048</v>
      </c>
      <c r="J22">
        <f>K22*2</f>
        <v>1024</v>
      </c>
      <c r="K22">
        <f>L22*2</f>
        <v>512</v>
      </c>
      <c r="L22">
        <f>N22*2</f>
        <v>256</v>
      </c>
      <c r="M22" t="s">
        <v>43</v>
      </c>
      <c r="N22">
        <f>O22*2</f>
        <v>128</v>
      </c>
      <c r="O22">
        <f>P22*2</f>
        <v>64</v>
      </c>
      <c r="P22">
        <f>Q22*2</f>
        <v>32</v>
      </c>
      <c r="Q22">
        <f>S22*2</f>
        <v>16</v>
      </c>
      <c r="R22" t="s">
        <v>43</v>
      </c>
      <c r="S22">
        <f>T22*2</f>
        <v>8</v>
      </c>
      <c r="T22">
        <f>U22*2</f>
        <v>4</v>
      </c>
      <c r="U22">
        <f>V22*2</f>
        <v>2</v>
      </c>
      <c r="V22">
        <v>1</v>
      </c>
    </row>
    <row r="25" spans="1:24" x14ac:dyDescent="0.2">
      <c r="A25" t="s">
        <v>78</v>
      </c>
      <c r="D25">
        <f>Главная!F43</f>
        <v>1</v>
      </c>
      <c r="E25">
        <f>Главная!G43</f>
        <v>1</v>
      </c>
      <c r="F25">
        <f>Главная!H43</f>
        <v>1</v>
      </c>
      <c r="G25">
        <f>Главная!I43</f>
        <v>1</v>
      </c>
      <c r="H25" t="str">
        <f>Главная!J43</f>
        <v>.</v>
      </c>
      <c r="I25">
        <f>Главная!K43</f>
        <v>1</v>
      </c>
      <c r="J25">
        <f>Главная!L43</f>
        <v>0</v>
      </c>
      <c r="K25">
        <f>Главная!M43</f>
        <v>0</v>
      </c>
      <c r="L25">
        <f>Главная!N43</f>
        <v>0</v>
      </c>
      <c r="M25" t="str">
        <f>Главная!O43</f>
        <v>.</v>
      </c>
      <c r="N25">
        <f>Главная!P43</f>
        <v>0</v>
      </c>
      <c r="O25">
        <f>Главная!Q43</f>
        <v>0</v>
      </c>
      <c r="P25">
        <f>Главная!R43</f>
        <v>1</v>
      </c>
      <c r="Q25">
        <f>Главная!S43</f>
        <v>0</v>
      </c>
      <c r="R25" t="str">
        <f>Главная!T43</f>
        <v>.</v>
      </c>
      <c r="S25">
        <f>Главная!U43</f>
        <v>0</v>
      </c>
      <c r="T25">
        <f>Главная!V43</f>
        <v>0</v>
      </c>
      <c r="U25">
        <f>Главная!W43</f>
        <v>0</v>
      </c>
      <c r="V25">
        <f>Главная!X43</f>
        <v>0</v>
      </c>
    </row>
    <row r="26" spans="1:24" x14ac:dyDescent="0.2">
      <c r="A26" t="s">
        <v>79</v>
      </c>
      <c r="D26">
        <f>IF(D25=1,-1,1)</f>
        <v>-1</v>
      </c>
      <c r="E26">
        <f>E25*E30</f>
        <v>16384</v>
      </c>
      <c r="F26">
        <f>F25*F30</f>
        <v>8192</v>
      </c>
      <c r="G26">
        <f>G25*G30</f>
        <v>4096</v>
      </c>
      <c r="H26" t="s">
        <v>43</v>
      </c>
      <c r="I26">
        <f>I25*I30</f>
        <v>2048</v>
      </c>
      <c r="J26">
        <f>J25*J30</f>
        <v>0</v>
      </c>
      <c r="K26">
        <f>K25*K30</f>
        <v>0</v>
      </c>
      <c r="L26">
        <f>L25*L30</f>
        <v>0</v>
      </c>
      <c r="M26" t="s">
        <v>43</v>
      </c>
      <c r="N26">
        <f>N25*N30</f>
        <v>0</v>
      </c>
      <c r="O26">
        <f>O25*O30</f>
        <v>0</v>
      </c>
      <c r="P26">
        <f>P25*P30</f>
        <v>32</v>
      </c>
      <c r="Q26">
        <f>Q25*Q30</f>
        <v>0</v>
      </c>
      <c r="R26" t="s">
        <v>43</v>
      </c>
      <c r="S26">
        <f>S25*S30</f>
        <v>0</v>
      </c>
      <c r="T26">
        <f>T25*T30</f>
        <v>0</v>
      </c>
      <c r="U26">
        <f>U25*U30</f>
        <v>0</v>
      </c>
      <c r="V26">
        <f>V25*V30</f>
        <v>0</v>
      </c>
      <c r="W26" s="4" t="s">
        <v>24</v>
      </c>
      <c r="X26">
        <f>SUM(E26:V26)*D26</f>
        <v>-30752</v>
      </c>
    </row>
    <row r="29" spans="1:24" x14ac:dyDescent="0.2">
      <c r="A29" t="s">
        <v>80</v>
      </c>
      <c r="D29">
        <v>15</v>
      </c>
      <c r="E29">
        <v>14</v>
      </c>
      <c r="F29">
        <v>13</v>
      </c>
      <c r="G29">
        <v>12</v>
      </c>
      <c r="H29" t="s">
        <v>43</v>
      </c>
      <c r="I29">
        <v>11</v>
      </c>
      <c r="J29">
        <v>10</v>
      </c>
      <c r="K29">
        <v>9</v>
      </c>
      <c r="L29">
        <v>8</v>
      </c>
      <c r="M29" t="s">
        <v>43</v>
      </c>
      <c r="N29">
        <v>7</v>
      </c>
      <c r="O29">
        <v>6</v>
      </c>
      <c r="P29">
        <v>5</v>
      </c>
      <c r="Q29">
        <v>4</v>
      </c>
      <c r="R29" t="s">
        <v>43</v>
      </c>
      <c r="S29">
        <v>3</v>
      </c>
      <c r="T29">
        <v>2</v>
      </c>
      <c r="U29">
        <v>1</v>
      </c>
      <c r="V29">
        <v>0</v>
      </c>
    </row>
    <row r="30" spans="1:24" x14ac:dyDescent="0.2">
      <c r="A30" t="s">
        <v>81</v>
      </c>
      <c r="D30">
        <f>E30*2</f>
        <v>32768</v>
      </c>
      <c r="E30">
        <f>F30*2</f>
        <v>16384</v>
      </c>
      <c r="F30">
        <f>G30*2</f>
        <v>8192</v>
      </c>
      <c r="G30">
        <f>I30*2</f>
        <v>4096</v>
      </c>
      <c r="H30" t="s">
        <v>43</v>
      </c>
      <c r="I30">
        <f>J30*2</f>
        <v>2048</v>
      </c>
      <c r="J30">
        <f>K30*2</f>
        <v>1024</v>
      </c>
      <c r="K30">
        <f>L30*2</f>
        <v>512</v>
      </c>
      <c r="L30">
        <f>N30*2</f>
        <v>256</v>
      </c>
      <c r="M30" t="s">
        <v>43</v>
      </c>
      <c r="N30">
        <f>O30*2</f>
        <v>128</v>
      </c>
      <c r="O30">
        <f>P30*2</f>
        <v>64</v>
      </c>
      <c r="P30">
        <f>Q30*2</f>
        <v>32</v>
      </c>
      <c r="Q30">
        <f>S30*2</f>
        <v>16</v>
      </c>
      <c r="R30" t="s">
        <v>43</v>
      </c>
      <c r="S30">
        <f>T30*2</f>
        <v>8</v>
      </c>
      <c r="T30">
        <f>U30*2</f>
        <v>4</v>
      </c>
      <c r="U30">
        <f>V30*2</f>
        <v>2</v>
      </c>
      <c r="V30">
        <v>1</v>
      </c>
    </row>
    <row r="33" spans="1:24" x14ac:dyDescent="0.2">
      <c r="A33" t="s">
        <v>78</v>
      </c>
      <c r="D33">
        <f>Главная!F50</f>
        <v>0</v>
      </c>
      <c r="E33">
        <f>Главная!G50</f>
        <v>0</v>
      </c>
      <c r="F33">
        <f>Главная!H50</f>
        <v>1</v>
      </c>
      <c r="G33">
        <f>Главная!I50</f>
        <v>1</v>
      </c>
      <c r="H33" t="str">
        <f>Главная!J50</f>
        <v>.</v>
      </c>
      <c r="I33">
        <f>Главная!K50</f>
        <v>0</v>
      </c>
      <c r="J33">
        <f>Главная!L50</f>
        <v>1</v>
      </c>
      <c r="K33">
        <f>Главная!M50</f>
        <v>0</v>
      </c>
      <c r="L33">
        <f>Главная!N50</f>
        <v>1</v>
      </c>
      <c r="M33" t="str">
        <f>Главная!O50</f>
        <v>.</v>
      </c>
      <c r="N33">
        <f>Главная!P50</f>
        <v>0</v>
      </c>
      <c r="O33">
        <f>Главная!Q50</f>
        <v>0</v>
      </c>
      <c r="P33">
        <f>Главная!R50</f>
        <v>1</v>
      </c>
      <c r="Q33">
        <f>Главная!S50</f>
        <v>1</v>
      </c>
      <c r="R33" t="str">
        <f>Главная!T50</f>
        <v>.</v>
      </c>
      <c r="S33">
        <f>Главная!U50</f>
        <v>0</v>
      </c>
      <c r="T33">
        <f>Главная!V50</f>
        <v>1</v>
      </c>
      <c r="U33">
        <f>Главная!W50</f>
        <v>1</v>
      </c>
      <c r="V33">
        <f>Главная!X50</f>
        <v>0</v>
      </c>
    </row>
    <row r="34" spans="1:24" x14ac:dyDescent="0.2">
      <c r="A34" t="s">
        <v>79</v>
      </c>
      <c r="D34">
        <f>IF(D33=1,-1,1)</f>
        <v>1</v>
      </c>
      <c r="E34">
        <f>E33*E38</f>
        <v>0</v>
      </c>
      <c r="F34">
        <f>F33*F38</f>
        <v>8192</v>
      </c>
      <c r="G34">
        <f>G33*G38</f>
        <v>4096</v>
      </c>
      <c r="H34" t="s">
        <v>43</v>
      </c>
      <c r="I34">
        <f>I33*I38</f>
        <v>0</v>
      </c>
      <c r="J34">
        <f>J33*J38</f>
        <v>1024</v>
      </c>
      <c r="K34">
        <f>K33*K38</f>
        <v>0</v>
      </c>
      <c r="L34">
        <f>L33*L38</f>
        <v>256</v>
      </c>
      <c r="M34" t="s">
        <v>43</v>
      </c>
      <c r="N34">
        <f>N33*N38</f>
        <v>0</v>
      </c>
      <c r="O34">
        <f>O33*O38</f>
        <v>0</v>
      </c>
      <c r="P34">
        <f>P33*P38</f>
        <v>32</v>
      </c>
      <c r="Q34">
        <f>Q33*Q38</f>
        <v>16</v>
      </c>
      <c r="R34" t="s">
        <v>43</v>
      </c>
      <c r="S34">
        <f>S33*S38</f>
        <v>0</v>
      </c>
      <c r="T34">
        <f>T33*T38</f>
        <v>4</v>
      </c>
      <c r="U34">
        <f>U33*U38</f>
        <v>2</v>
      </c>
      <c r="V34">
        <f>V33*V38</f>
        <v>0</v>
      </c>
      <c r="W34" s="4" t="s">
        <v>24</v>
      </c>
      <c r="X34">
        <f>SUM(E34:V34)*D34</f>
        <v>13622</v>
      </c>
    </row>
    <row r="37" spans="1:24" x14ac:dyDescent="0.2">
      <c r="A37" t="s">
        <v>80</v>
      </c>
      <c r="D37">
        <v>15</v>
      </c>
      <c r="E37">
        <v>14</v>
      </c>
      <c r="F37">
        <v>13</v>
      </c>
      <c r="G37">
        <v>12</v>
      </c>
      <c r="H37" t="s">
        <v>43</v>
      </c>
      <c r="I37">
        <v>11</v>
      </c>
      <c r="J37">
        <v>10</v>
      </c>
      <c r="K37">
        <v>9</v>
      </c>
      <c r="L37">
        <v>8</v>
      </c>
      <c r="M37" t="s">
        <v>43</v>
      </c>
      <c r="N37">
        <v>7</v>
      </c>
      <c r="O37">
        <v>6</v>
      </c>
      <c r="P37">
        <v>5</v>
      </c>
      <c r="Q37">
        <v>4</v>
      </c>
      <c r="R37" t="s">
        <v>43</v>
      </c>
      <c r="S37">
        <v>3</v>
      </c>
      <c r="T37">
        <v>2</v>
      </c>
      <c r="U37">
        <v>1</v>
      </c>
      <c r="V37">
        <v>0</v>
      </c>
    </row>
    <row r="38" spans="1:24" x14ac:dyDescent="0.2">
      <c r="A38" t="s">
        <v>81</v>
      </c>
      <c r="D38">
        <f>E38*2</f>
        <v>32768</v>
      </c>
      <c r="E38">
        <f>F38*2</f>
        <v>16384</v>
      </c>
      <c r="F38">
        <f>G38*2</f>
        <v>8192</v>
      </c>
      <c r="G38">
        <f>I38*2</f>
        <v>4096</v>
      </c>
      <c r="H38" t="s">
        <v>43</v>
      </c>
      <c r="I38">
        <f>J38*2</f>
        <v>2048</v>
      </c>
      <c r="J38">
        <f>K38*2</f>
        <v>1024</v>
      </c>
      <c r="K38">
        <f>L38*2</f>
        <v>512</v>
      </c>
      <c r="L38">
        <f>N38*2</f>
        <v>256</v>
      </c>
      <c r="M38" t="s">
        <v>43</v>
      </c>
      <c r="N38">
        <f>O38*2</f>
        <v>128</v>
      </c>
      <c r="O38">
        <f>P38*2</f>
        <v>64</v>
      </c>
      <c r="P38">
        <f>Q38*2</f>
        <v>32</v>
      </c>
      <c r="Q38">
        <f>S38*2</f>
        <v>16</v>
      </c>
      <c r="R38" t="s">
        <v>43</v>
      </c>
      <c r="S38">
        <f>T38*2</f>
        <v>8</v>
      </c>
      <c r="T38">
        <f>U38*2</f>
        <v>4</v>
      </c>
      <c r="U38">
        <f>V38*2</f>
        <v>2</v>
      </c>
      <c r="V38">
        <v>1</v>
      </c>
    </row>
    <row r="41" spans="1:24" x14ac:dyDescent="0.2">
      <c r="A41" t="s">
        <v>78</v>
      </c>
      <c r="D41">
        <f>Главная!F57</f>
        <v>1</v>
      </c>
      <c r="E41">
        <f>Главная!G57</f>
        <v>0</v>
      </c>
      <c r="F41">
        <f>Главная!H57</f>
        <v>0</v>
      </c>
      <c r="G41">
        <f>Главная!I57</f>
        <v>0</v>
      </c>
      <c r="H41" t="str">
        <f>Главная!J57</f>
        <v>.</v>
      </c>
      <c r="I41">
        <f>Главная!K57</f>
        <v>0</v>
      </c>
      <c r="J41">
        <f>Главная!L57</f>
        <v>0</v>
      </c>
      <c r="K41">
        <f>Главная!M57</f>
        <v>1</v>
      </c>
      <c r="L41">
        <f>Главная!N57</f>
        <v>0</v>
      </c>
      <c r="M41" t="str">
        <f>Главная!O57</f>
        <v>.</v>
      </c>
      <c r="N41">
        <f>Главная!P57</f>
        <v>0</v>
      </c>
      <c r="O41">
        <f>Главная!Q57</f>
        <v>0</v>
      </c>
      <c r="P41">
        <f>Главная!R57</f>
        <v>0</v>
      </c>
      <c r="Q41">
        <f>Главная!S57</f>
        <v>0</v>
      </c>
      <c r="R41" t="str">
        <f>Главная!T57</f>
        <v>.</v>
      </c>
      <c r="S41">
        <f>Главная!U57</f>
        <v>1</v>
      </c>
      <c r="T41">
        <f>Главная!V57</f>
        <v>1</v>
      </c>
      <c r="U41">
        <f>Главная!W57</f>
        <v>0</v>
      </c>
      <c r="V41">
        <f>Главная!X57</f>
        <v>0</v>
      </c>
    </row>
    <row r="42" spans="1:24" x14ac:dyDescent="0.2">
      <c r="A42" t="s">
        <v>79</v>
      </c>
      <c r="D42">
        <f>IF(D41=1,-1,1)</f>
        <v>-1</v>
      </c>
      <c r="E42">
        <f>E41*E46</f>
        <v>0</v>
      </c>
      <c r="F42">
        <f>F41*F46</f>
        <v>0</v>
      </c>
      <c r="G42">
        <f>G41*G46</f>
        <v>0</v>
      </c>
      <c r="H42" t="s">
        <v>43</v>
      </c>
      <c r="I42">
        <f>I41*I46</f>
        <v>0</v>
      </c>
      <c r="J42">
        <f>J41*J46</f>
        <v>0</v>
      </c>
      <c r="K42">
        <f>K41*K46</f>
        <v>512</v>
      </c>
      <c r="L42">
        <f>L41*L46</f>
        <v>0</v>
      </c>
      <c r="M42" t="s">
        <v>43</v>
      </c>
      <c r="N42">
        <f>N41*N46</f>
        <v>0</v>
      </c>
      <c r="O42">
        <f>O41*O46</f>
        <v>0</v>
      </c>
      <c r="P42">
        <f>P41*P46</f>
        <v>0</v>
      </c>
      <c r="Q42">
        <f>Q41*Q46</f>
        <v>0</v>
      </c>
      <c r="R42" t="s">
        <v>43</v>
      </c>
      <c r="S42">
        <f>S41*S46</f>
        <v>8</v>
      </c>
      <c r="T42">
        <f>T41*T46</f>
        <v>4</v>
      </c>
      <c r="U42">
        <f>U41*U46</f>
        <v>0</v>
      </c>
      <c r="V42">
        <f>V41*V46</f>
        <v>0</v>
      </c>
      <c r="W42" s="4" t="s">
        <v>24</v>
      </c>
      <c r="X42">
        <f>SUM(E42:V42)*D42</f>
        <v>-524</v>
      </c>
    </row>
    <row r="45" spans="1:24" x14ac:dyDescent="0.2">
      <c r="A45" t="s">
        <v>80</v>
      </c>
      <c r="D45">
        <v>15</v>
      </c>
      <c r="E45">
        <v>14</v>
      </c>
      <c r="F45">
        <v>13</v>
      </c>
      <c r="G45">
        <v>12</v>
      </c>
      <c r="H45" t="s">
        <v>43</v>
      </c>
      <c r="I45">
        <v>11</v>
      </c>
      <c r="J45">
        <v>10</v>
      </c>
      <c r="K45">
        <v>9</v>
      </c>
      <c r="L45">
        <v>8</v>
      </c>
      <c r="M45" t="s">
        <v>43</v>
      </c>
      <c r="N45">
        <v>7</v>
      </c>
      <c r="O45">
        <v>6</v>
      </c>
      <c r="P45">
        <v>5</v>
      </c>
      <c r="Q45">
        <v>4</v>
      </c>
      <c r="R45" t="s">
        <v>43</v>
      </c>
      <c r="S45">
        <v>3</v>
      </c>
      <c r="T45">
        <v>2</v>
      </c>
      <c r="U45">
        <v>1</v>
      </c>
      <c r="V45">
        <v>0</v>
      </c>
    </row>
    <row r="46" spans="1:24" x14ac:dyDescent="0.2">
      <c r="A46" t="s">
        <v>81</v>
      </c>
      <c r="D46">
        <f>E46*2</f>
        <v>32768</v>
      </c>
      <c r="E46">
        <f>F46*2</f>
        <v>16384</v>
      </c>
      <c r="F46">
        <f>G46*2</f>
        <v>8192</v>
      </c>
      <c r="G46">
        <f>I46*2</f>
        <v>4096</v>
      </c>
      <c r="H46" t="s">
        <v>43</v>
      </c>
      <c r="I46">
        <f>J46*2</f>
        <v>2048</v>
      </c>
      <c r="J46">
        <f>K46*2</f>
        <v>1024</v>
      </c>
      <c r="K46">
        <f>L46*2</f>
        <v>512</v>
      </c>
      <c r="L46">
        <f>N46*2</f>
        <v>256</v>
      </c>
      <c r="M46" t="s">
        <v>43</v>
      </c>
      <c r="N46">
        <f>O46*2</f>
        <v>128</v>
      </c>
      <c r="O46">
        <f>P46*2</f>
        <v>64</v>
      </c>
      <c r="P46">
        <f>Q46*2</f>
        <v>32</v>
      </c>
      <c r="Q46">
        <f>S46*2</f>
        <v>16</v>
      </c>
      <c r="R46" t="s">
        <v>43</v>
      </c>
      <c r="S46">
        <f>T46*2</f>
        <v>8</v>
      </c>
      <c r="T46">
        <f>U46*2</f>
        <v>4</v>
      </c>
      <c r="U46">
        <f>V46*2</f>
        <v>2</v>
      </c>
      <c r="V46">
        <v>1</v>
      </c>
    </row>
    <row r="49" spans="1:24" x14ac:dyDescent="0.2">
      <c r="A49" t="s">
        <v>78</v>
      </c>
      <c r="D49">
        <f>Главная!F63</f>
        <v>0</v>
      </c>
      <c r="E49">
        <f>Главная!G63</f>
        <v>1</v>
      </c>
      <c r="F49">
        <f>Главная!H63</f>
        <v>1</v>
      </c>
      <c r="G49">
        <f>Главная!I63</f>
        <v>1</v>
      </c>
      <c r="H49" t="str">
        <f>Главная!J63</f>
        <v>.</v>
      </c>
      <c r="I49">
        <f>Главная!K63</f>
        <v>0</v>
      </c>
      <c r="J49">
        <f>Главная!L63</f>
        <v>1</v>
      </c>
      <c r="K49">
        <f>Главная!M63</f>
        <v>1</v>
      </c>
      <c r="L49">
        <f>Главная!N63</f>
        <v>0</v>
      </c>
      <c r="M49" t="str">
        <f>Главная!O63</f>
        <v>.</v>
      </c>
      <c r="N49">
        <f>Главная!P63</f>
        <v>0</v>
      </c>
      <c r="O49">
        <f>Главная!Q63</f>
        <v>0</v>
      </c>
      <c r="P49">
        <f>Главная!R63</f>
        <v>0</v>
      </c>
      <c r="Q49">
        <f>Главная!S63</f>
        <v>1</v>
      </c>
      <c r="R49" t="str">
        <f>Главная!T63</f>
        <v>.</v>
      </c>
      <c r="S49">
        <f>Главная!U63</f>
        <v>0</v>
      </c>
      <c r="T49">
        <f>Главная!V63</f>
        <v>1</v>
      </c>
      <c r="U49">
        <f>Главная!W63</f>
        <v>0</v>
      </c>
      <c r="V49">
        <f>Главная!X63</f>
        <v>0</v>
      </c>
    </row>
    <row r="50" spans="1:24" x14ac:dyDescent="0.2">
      <c r="A50" t="s">
        <v>79</v>
      </c>
      <c r="D50">
        <f>IF(D49=1,-1,1)</f>
        <v>1</v>
      </c>
      <c r="E50">
        <f>E49*E54</f>
        <v>16384</v>
      </c>
      <c r="F50">
        <f>F49*F54</f>
        <v>8192</v>
      </c>
      <c r="G50">
        <f>G49*G54</f>
        <v>4096</v>
      </c>
      <c r="H50" t="s">
        <v>43</v>
      </c>
      <c r="I50">
        <f>I49*I54</f>
        <v>0</v>
      </c>
      <c r="J50">
        <f>J49*J54</f>
        <v>1024</v>
      </c>
      <c r="K50">
        <f>K49*K54</f>
        <v>512</v>
      </c>
      <c r="L50">
        <f>L49*L54</f>
        <v>0</v>
      </c>
      <c r="M50" t="s">
        <v>43</v>
      </c>
      <c r="N50">
        <f>N49*N54</f>
        <v>0</v>
      </c>
      <c r="O50">
        <f>O49*O54</f>
        <v>0</v>
      </c>
      <c r="P50">
        <f>P49*P54</f>
        <v>0</v>
      </c>
      <c r="Q50">
        <f>Q49*Q54</f>
        <v>16</v>
      </c>
      <c r="R50" t="s">
        <v>43</v>
      </c>
      <c r="S50">
        <f>S49*S54</f>
        <v>0</v>
      </c>
      <c r="T50">
        <f>T49*T54</f>
        <v>4</v>
      </c>
      <c r="U50">
        <f>U49*U54</f>
        <v>0</v>
      </c>
      <c r="V50">
        <f>V49*V54</f>
        <v>0</v>
      </c>
      <c r="W50" s="4" t="s">
        <v>24</v>
      </c>
      <c r="X50">
        <f>SUM(E50:V50)*D50</f>
        <v>30228</v>
      </c>
    </row>
    <row r="53" spans="1:24" x14ac:dyDescent="0.2">
      <c r="A53" t="s">
        <v>80</v>
      </c>
      <c r="D53">
        <v>15</v>
      </c>
      <c r="E53">
        <v>14</v>
      </c>
      <c r="F53">
        <v>13</v>
      </c>
      <c r="G53">
        <v>12</v>
      </c>
      <c r="H53" t="s">
        <v>43</v>
      </c>
      <c r="I53">
        <v>11</v>
      </c>
      <c r="J53">
        <v>10</v>
      </c>
      <c r="K53">
        <v>9</v>
      </c>
      <c r="L53">
        <v>8</v>
      </c>
      <c r="M53" t="s">
        <v>43</v>
      </c>
      <c r="N53">
        <v>7</v>
      </c>
      <c r="O53">
        <v>6</v>
      </c>
      <c r="P53">
        <v>5</v>
      </c>
      <c r="Q53">
        <v>4</v>
      </c>
      <c r="R53" t="s">
        <v>43</v>
      </c>
      <c r="S53">
        <v>3</v>
      </c>
      <c r="T53">
        <v>2</v>
      </c>
      <c r="U53">
        <v>1</v>
      </c>
      <c r="V53">
        <v>0</v>
      </c>
    </row>
    <row r="54" spans="1:24" x14ac:dyDescent="0.2">
      <c r="A54" t="s">
        <v>81</v>
      </c>
      <c r="D54">
        <f>E54*2</f>
        <v>32768</v>
      </c>
      <c r="E54">
        <f>F54*2</f>
        <v>16384</v>
      </c>
      <c r="F54">
        <f>G54*2</f>
        <v>8192</v>
      </c>
      <c r="G54">
        <f>I54*2</f>
        <v>4096</v>
      </c>
      <c r="H54" t="s">
        <v>43</v>
      </c>
      <c r="I54">
        <f>J54*2</f>
        <v>2048</v>
      </c>
      <c r="J54">
        <f>K54*2</f>
        <v>1024</v>
      </c>
      <c r="K54">
        <f>L54*2</f>
        <v>512</v>
      </c>
      <c r="L54">
        <f>N54*2</f>
        <v>256</v>
      </c>
      <c r="M54" t="s">
        <v>43</v>
      </c>
      <c r="N54">
        <f>O54*2</f>
        <v>128</v>
      </c>
      <c r="O54">
        <f>P54*2</f>
        <v>64</v>
      </c>
      <c r="P54">
        <f>Q54*2</f>
        <v>32</v>
      </c>
      <c r="Q54">
        <f>S54*2</f>
        <v>16</v>
      </c>
      <c r="R54" t="s">
        <v>43</v>
      </c>
      <c r="S54">
        <f>T54*2</f>
        <v>8</v>
      </c>
      <c r="T54">
        <f>U54*2</f>
        <v>4</v>
      </c>
      <c r="U54">
        <f>V54*2</f>
        <v>2</v>
      </c>
      <c r="V54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>
        <f>Главная!C3</f>
        <v>15114</v>
      </c>
    </row>
    <row r="2" spans="1:1" x14ac:dyDescent="0.2">
      <c r="A2">
        <f>Главная!C4</f>
        <v>15638</v>
      </c>
    </row>
    <row r="3" spans="1:1" x14ac:dyDescent="0.2">
      <c r="A3">
        <f>Главная!C5</f>
        <v>30752</v>
      </c>
    </row>
    <row r="4" spans="1:1" x14ac:dyDescent="0.2">
      <c r="A4">
        <f>Главная!C6</f>
        <v>46390</v>
      </c>
    </row>
    <row r="5" spans="1:1" x14ac:dyDescent="0.2">
      <c r="A5">
        <f>Главная!C7</f>
        <v>524</v>
      </c>
    </row>
    <row r="6" spans="1:1" x14ac:dyDescent="0.2">
      <c r="A6">
        <f>Главная!C8</f>
        <v>19146</v>
      </c>
    </row>
    <row r="7" spans="1:1" x14ac:dyDescent="0.2">
      <c r="A7">
        <f>Главная!C9</f>
        <v>-15114</v>
      </c>
    </row>
    <row r="8" spans="1:1" x14ac:dyDescent="0.2">
      <c r="A8">
        <f>Главная!C10</f>
        <v>-15638</v>
      </c>
    </row>
    <row r="9" spans="1:1" x14ac:dyDescent="0.2">
      <c r="A9">
        <f>Главная!C11</f>
        <v>-30752</v>
      </c>
    </row>
    <row r="10" spans="1:1" x14ac:dyDescent="0.2">
      <c r="A10">
        <f>Главная!C12</f>
        <v>-46390</v>
      </c>
    </row>
    <row r="11" spans="1:1" x14ac:dyDescent="0.2">
      <c r="A11">
        <f>Главная!C13</f>
        <v>-524</v>
      </c>
    </row>
    <row r="12" spans="1:1" x14ac:dyDescent="0.2">
      <c r="A12">
        <f>Главная!C14</f>
        <v>-19146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Главная</vt:lpstr>
      <vt:lpstr>DEV</vt:lpstr>
      <vt:lpstr>Диаграмма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2022-12-21T11:23:56Z</dcterms:modified>
</cp:coreProperties>
</file>