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5">
      <text>
        <t xml:space="preserve">SQRT(L/C)</t>
      </text>
    </comment>
    <comment authorId="0" ref="R5">
      <text>
        <t xml:space="preserve">http://g3ynh.info/zdocs/magnetics/appendix/hb9dfz/Mathcad_Coil_calc_w_Medhurst_et_G3YNH_131014.pdf</t>
      </text>
    </comment>
    <comment authorId="0" ref="S5">
      <text>
        <t xml:space="preserve">http://g3ynh.info/zdocs/magnetics/appendix/hb9dfz/Mathcad_Coil_calc_w_Medhurst_et_G3YNH_131014.pdf</t>
      </text>
    </comment>
    <comment authorId="0" ref="T5">
      <text>
        <t xml:space="preserve">http://g3ynh.info/zdocs/magnetics/SolenoidZ.pdf</t>
      </text>
    </comment>
    <comment authorId="0" ref="U5">
      <text>
        <t xml:space="preserve">From table 4.1 on page 8:
proximity factor is roughly 3 for all secondary coils of aspect ratio 4:1 to 6:1 and with close wound coil of f.ex. pitch/diameter (0,75+0,075)/0,75 = 1,1
http://g3ynh.info/zdocs/magnetics/SolenoidZ.pdf</t>
      </text>
    </comment>
    <comment authorId="0" ref="V5">
      <text>
        <t xml:space="preserve">http://g3ynh.info/zdocs/magnetics/SolenoidZ.pdf
Alternative: SQRT(L/C)/Rac</t>
      </text>
    </comment>
    <comment authorId="0" ref="R48">
      <text>
        <t xml:space="preserve">http://g3ynh.info/zdocs/magnetics/appendix/hb9dfz/Mathcad_Coil_calc_w_Medhurst_et_G3YNH_131014.pdf</t>
      </text>
    </comment>
    <comment authorId="0" ref="S48">
      <text>
        <t xml:space="preserve">http://g3ynh.info/zdocs/magnetics/appendix/hb9dfz/Mathcad_Coil_calc_w_Medhurst_et_G3YNH_131014.pdf</t>
      </text>
    </comment>
    <comment authorId="0" ref="T48">
      <text>
        <t xml:space="preserve">http://g3ynh.info/zdocs/magnetics/SolenoidZ.pdf</t>
      </text>
    </comment>
    <comment authorId="0" ref="U48">
      <text>
        <t xml:space="preserve">From table 4.1 on page 8:
proximity factor is roughly 3 for all secondary coils of aspect ratio 4:1 to 6:1 and with close wound coil of f.ex. pitch/diameter (0,75+0,075)/0,75 = 1,1
http://g3ynh.info/zdocs/magnetics/SolenoidZ.pdf</t>
      </text>
    </comment>
    <comment authorId="0" ref="V48">
      <text>
        <t xml:space="preserve">http://g3ynh.info/zdocs/magnetics/SolenoidZ.pdf</t>
      </text>
    </comment>
    <comment authorId="0" ref="R107">
      <text>
        <t xml:space="preserve">http://g3ynh.info/zdocs/magnetics/appendix/hb9dfz/Mathcad_Coil_calc_w_Medhurst_et_G3YNH_131014.pdf</t>
      </text>
    </comment>
    <comment authorId="0" ref="S107">
      <text>
        <t xml:space="preserve">http://g3ynh.info/zdocs/magnetics/appendix/hb9dfz/Mathcad_Coil_calc_w_Medhurst_et_G3YNH_131014.pdf</t>
      </text>
    </comment>
    <comment authorId="0" ref="T107">
      <text>
        <t xml:space="preserve">http://g3ynh.info/zdocs/magnetics/SolenoidZ.pdf</t>
      </text>
    </comment>
    <comment authorId="0" ref="U107">
      <text>
        <t xml:space="preserve">From table 4.1 on page 8:
proximity factor is roughly 3 for all secondary coils of aspect ratio 4:1 to 6:1 and with close wound coil of f.ex. pitch/diameter (0,75+0,075)/0,75 = 1,1
http://g3ynh.info/zdocs/magnetics/SolenoidZ.pdf</t>
      </text>
    </comment>
    <comment authorId="0" ref="V107">
      <text>
        <t xml:space="preserve">http://g3ynh.info/zdocs/magnetics/SolenoidZ.pdf</t>
      </text>
    </comment>
  </commentList>
</comments>
</file>

<file path=xl/sharedStrings.xml><?xml version="1.0" encoding="utf-8"?>
<sst xmlns="http://schemas.openxmlformats.org/spreadsheetml/2006/main" count="201" uniqueCount="54">
  <si>
    <t>Micro DRSSTC (less than 0.5 kW) and Mini DRSSTC (less than 2 kW)</t>
  </si>
  <si>
    <t>Table, data and calculations by Mads Barnkob / www.kaizerpowerelectronics.dk - 2016</t>
  </si>
  <si>
    <t>(mm)</t>
  </si>
  <si>
    <t>Secondary coil</t>
  </si>
  <si>
    <t>H/W</t>
  </si>
  <si>
    <t>Toroid topload</t>
  </si>
  <si>
    <t>Secondary system</t>
  </si>
  <si>
    <t>Max frequency for 100%</t>
  </si>
  <si>
    <t>Wire dia.</t>
  </si>
  <si>
    <t>Wire spacing</t>
  </si>
  <si>
    <t>Turns</t>
  </si>
  <si>
    <t>Coil dia.</t>
  </si>
  <si>
    <t>Coil length</t>
  </si>
  <si>
    <t>Inductance (uH)</t>
  </si>
  <si>
    <t>ratio</t>
  </si>
  <si>
    <t>major (inch)</t>
  </si>
  <si>
    <t>minor (inch)</t>
  </si>
  <si>
    <t>Cap. (pF)</t>
  </si>
  <si>
    <t>Fres (kHz)</t>
  </si>
  <si>
    <t>impedance (Ohm)</t>
  </si>
  <si>
    <t>skin depth of wire</t>
  </si>
  <si>
    <t>Skin depth (m)</t>
  </si>
  <si>
    <t>Resistance DC</t>
  </si>
  <si>
    <t>skin effect factor</t>
  </si>
  <si>
    <t>Resistance AC</t>
  </si>
  <si>
    <t>Q unloaded</t>
  </si>
  <si>
    <t>skin effect factor (rev2)</t>
  </si>
  <si>
    <t>2250 kHz</t>
  </si>
  <si>
    <t>1750 kHz</t>
  </si>
  <si>
    <t>1100 kHz</t>
  </si>
  <si>
    <t>870 kHz</t>
  </si>
  <si>
    <t>690 kHz</t>
  </si>
  <si>
    <t>430 kHz</t>
  </si>
  <si>
    <t>270 kHz</t>
  </si>
  <si>
    <t>170 kHz</t>
  </si>
  <si>
    <t>130 kHz</t>
  </si>
  <si>
    <t>http://g3ynh.info/zdocs/comps/Zint.pdf</t>
  </si>
  <si>
    <t>http://g3ynh.info/zdocs/magnetics/appendix/hb9dfz/Mathcad_Coil_calc_w_Medhurst_et_G3YNH_131014.pdf</t>
  </si>
  <si>
    <t>http://g3ynh.info/zdocs/magnetics/SolenoidZ.pdf</t>
  </si>
  <si>
    <t>Medium DRSSTC (less than 10 kW) and Large DRSSTC (less than 20 kW)</t>
  </si>
  <si>
    <t>Max frequency for</t>
  </si>
  <si>
    <t>surge imp. (Ohm)</t>
  </si>
  <si>
    <t xml:space="preserve"> 100% skin depth</t>
  </si>
  <si>
    <t>107 kHz</t>
  </si>
  <si>
    <t>68 kHz</t>
  </si>
  <si>
    <t>51 kHz</t>
  </si>
  <si>
    <t>34 kHz</t>
  </si>
  <si>
    <t>Large DRSSTC (less than 20 kW) and Very large DRSSTC (above 20 kW)</t>
  </si>
  <si>
    <t>31 kHz</t>
  </si>
  <si>
    <t>27 kHz</t>
  </si>
  <si>
    <t>21 kHz</t>
  </si>
  <si>
    <t>17 kHz</t>
  </si>
  <si>
    <t>12 kHz</t>
  </si>
  <si>
    <t>9 kHz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</si>
</sst>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"/>
    <numFmt numFmtId="166" formatCode="0.0"/>
  </numFmts>
  <fonts count="9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000000"/>
      <name val="Arial"/>
    </font>
    <font>
      <b/>
    </font>
    <font>
      <sz val="11.0"/>
      <color rgb="FF000000"/>
      <name val="Inconsolata"/>
    </font>
    <font>
      <u/>
      <sz val="11.0"/>
      <color rgb="FF000000"/>
      <name val="Calibri"/>
    </font>
    <font>
      <sz val="15.0"/>
      <name val="Serif"/>
    </font>
    <font>
      <sz val="9.0"/>
      <name val="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0" fillId="0" fontId="1" numFmtId="164" xfId="0" applyFont="1" applyNumberFormat="1"/>
    <xf borderId="0" fillId="0" fontId="1" numFmtId="165" xfId="0" applyFont="1" applyNumberFormat="1"/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2" fillId="0" fontId="0" numFmtId="0" xfId="0" applyAlignment="1" applyBorder="1" applyFont="1">
      <alignment shrinkToFit="0" wrapText="0"/>
    </xf>
    <xf borderId="2" fillId="0" fontId="4" numFmtId="0" xfId="0" applyAlignment="1" applyBorder="1" applyFont="1">
      <alignment readingOrder="0"/>
    </xf>
    <xf borderId="3" fillId="0" fontId="0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shrinkToFit="0" wrapText="0"/>
    </xf>
    <xf borderId="3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0"/>
    </xf>
    <xf borderId="4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readingOrder="0" shrinkToFit="0" wrapText="0"/>
    </xf>
    <xf borderId="5" fillId="0" fontId="0" numFmtId="0" xfId="0" applyAlignment="1" applyBorder="1" applyFont="1">
      <alignment readingOrder="0" shrinkToFit="0" wrapText="0"/>
    </xf>
    <xf borderId="4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0"/>
    </xf>
    <xf borderId="6" fillId="0" fontId="0" numFmtId="0" xfId="0" applyAlignment="1" applyBorder="1" applyFont="1">
      <alignment shrinkToFit="0" wrapText="0"/>
    </xf>
    <xf borderId="7" fillId="0" fontId="0" numFmtId="0" xfId="0" applyAlignment="1" applyBorder="1" applyFont="1">
      <alignment shrinkToFit="0" wrapText="0"/>
    </xf>
    <xf borderId="8" fillId="0" fontId="0" numFmtId="0" xfId="0" applyAlignment="1" applyBorder="1" applyFont="1">
      <alignment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0" numFmtId="165" xfId="0" applyAlignment="1" applyFont="1" applyNumberFormat="1">
      <alignment readingOrder="0" shrinkToFit="0" wrapText="0"/>
    </xf>
    <xf borderId="0" fillId="0" fontId="1" numFmtId="0" xfId="0" applyAlignment="1" applyFont="1">
      <alignment readingOrder="0"/>
    </xf>
    <xf borderId="2" fillId="0" fontId="0" numFmtId="1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66" xfId="0" applyAlignment="1" applyBorder="1" applyFont="1" applyNumberFormat="1">
      <alignment shrinkToFit="0" wrapText="0"/>
    </xf>
    <xf borderId="2" fillId="0" fontId="0" numFmtId="165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164" xfId="0" applyAlignment="1" applyFont="1" applyNumberFormat="1">
      <alignment readingOrder="0" shrinkToFit="0" wrapText="0"/>
    </xf>
    <xf borderId="0" fillId="2" fontId="5" numFmtId="0" xfId="0" applyAlignment="1" applyFill="1" applyFont="1">
      <alignment readingOrder="0"/>
    </xf>
    <xf borderId="0" fillId="0" fontId="0" numFmtId="1" xfId="0" applyAlignment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0" numFmtId="166" xfId="0" applyAlignment="1" applyFont="1" applyNumberFormat="1">
      <alignment shrinkToFit="0" wrapText="0"/>
    </xf>
    <xf borderId="0" fillId="0" fontId="0" numFmtId="165" xfId="0" applyAlignment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7" fillId="0" fontId="0" numFmtId="1" xfId="0" applyAlignment="1" applyBorder="1" applyFont="1" applyNumberFormat="1">
      <alignment shrinkToFit="0" wrapText="0"/>
    </xf>
    <xf borderId="7" fillId="0" fontId="0" numFmtId="2" xfId="0" applyAlignment="1" applyBorder="1" applyFont="1" applyNumberFormat="1">
      <alignment shrinkToFit="0" wrapText="0"/>
    </xf>
    <xf borderId="7" fillId="0" fontId="0" numFmtId="166" xfId="0" applyAlignment="1" applyBorder="1" applyFont="1" applyNumberFormat="1">
      <alignment shrinkToFit="0" wrapText="0"/>
    </xf>
    <xf borderId="7" fillId="0" fontId="0" numFmtId="165" xfId="0" applyAlignment="1" applyBorder="1" applyFont="1" applyNumberFormat="1">
      <alignment shrinkToFit="0" wrapText="0"/>
    </xf>
    <xf borderId="8" fillId="0" fontId="0" numFmtId="1" xfId="0" applyAlignment="1" applyBorder="1" applyFont="1" applyNumberFormat="1">
      <alignment shrinkToFit="0" wrapText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1" fillId="0" fontId="0" numFmtId="0" xfId="0" applyAlignment="1" applyBorder="1" applyFont="1">
      <alignment readingOrder="0" shrinkToFit="0" wrapText="0"/>
    </xf>
    <xf borderId="0" fillId="0" fontId="8" numFmtId="0" xfId="0" applyAlignment="1" applyFont="1">
      <alignment readingOrder="0"/>
    </xf>
    <xf borderId="8" fillId="0" fontId="0" numFmtId="0" xfId="0" applyAlignment="1" applyBorder="1" applyFont="1">
      <alignment readingOrder="0" shrinkToFit="0" wrapText="0"/>
    </xf>
    <xf borderId="6" fillId="0" fontId="0" numFmtId="0" xfId="0" applyAlignment="1" applyBorder="1" applyFont="1">
      <alignment readingOrder="0" shrinkToFit="0" wrapText="0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alignment shrinkToFit="0" wrapTex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g3ynh.info/zdocs/comps/Zint.pdf" TargetMode="External"/><Relationship Id="rId3" Type="http://schemas.openxmlformats.org/officeDocument/2006/relationships/hyperlink" Target="http://g3ynh.info/zdocs/magnetics/appendix/hb9dfz/Mathcad_Coil_calc_w_Medhurst_et_G3YNH_131014.pdf" TargetMode="External"/><Relationship Id="rId4" Type="http://schemas.openxmlformats.org/officeDocument/2006/relationships/hyperlink" Target="http://g3ynh.info/zdocs/magnetics/SolenoidZ.pdf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.57"/>
    <col customWidth="1" min="2" max="2" width="9.57"/>
    <col customWidth="1" min="3" max="3" width="12.29"/>
    <col customWidth="1" min="4" max="4" width="5.86"/>
    <col customWidth="1" min="5" max="5" width="8.57"/>
    <col customWidth="1" min="6" max="6" width="10.14"/>
    <col customWidth="1" min="7" max="7" width="14.57"/>
    <col customWidth="1" min="8" max="8" width="7.29"/>
    <col customWidth="1" min="9" max="9" width="11.86"/>
    <col customWidth="1" min="10" max="10" width="10.57"/>
    <col customWidth="1" min="11" max="11" width="8.0"/>
    <col customWidth="1" min="12" max="12" width="10.57"/>
    <col customWidth="1" min="13" max="13" width="15.29"/>
    <col customWidth="1" min="14" max="14" width="8.71"/>
    <col customWidth="1" min="15" max="15" width="8.29"/>
    <col customWidth="1" min="16" max="16" width="1.14"/>
    <col customWidth="1" min="17" max="17" width="1.86"/>
    <col customWidth="1" min="18" max="18" width="13.29"/>
    <col customWidth="1" min="19" max="19" width="12.57"/>
    <col customWidth="1" min="20" max="20" width="14.71"/>
    <col customWidth="1" min="21" max="21" width="12.43"/>
    <col customWidth="1" min="22" max="22" width="11.86"/>
    <col customWidth="1" min="23" max="23" width="13.57"/>
    <col customWidth="1" min="24" max="24" width="11.57"/>
    <col customWidth="1" min="25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P1" s="1"/>
      <c r="R1" s="2"/>
      <c r="S1" s="3"/>
      <c r="T1" s="4"/>
      <c r="U1" s="3"/>
      <c r="V1" s="5"/>
    </row>
    <row r="2">
      <c r="A2" s="1"/>
      <c r="B2" s="6" t="s">
        <v>0</v>
      </c>
      <c r="C2" s="1"/>
      <c r="D2" s="1"/>
      <c r="E2" s="1"/>
      <c r="F2" s="1"/>
      <c r="G2" s="1"/>
      <c r="H2" s="1"/>
      <c r="I2" s="7" t="s">
        <v>1</v>
      </c>
      <c r="J2" s="1"/>
      <c r="K2" s="1"/>
      <c r="L2" s="1"/>
      <c r="M2" s="1"/>
      <c r="P2" s="1"/>
      <c r="R2" s="2"/>
      <c r="S2" s="3"/>
      <c r="T2" s="4"/>
      <c r="U2" s="3"/>
      <c r="V2" s="5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P3" s="1"/>
      <c r="R3" s="2"/>
      <c r="S3" s="3"/>
      <c r="T3" s="4"/>
      <c r="U3" s="3"/>
      <c r="V3" s="5"/>
    </row>
    <row r="4">
      <c r="A4" s="1"/>
      <c r="B4" s="8" t="s">
        <v>2</v>
      </c>
      <c r="C4" s="9" t="s">
        <v>2</v>
      </c>
      <c r="D4" s="10"/>
      <c r="E4" s="9" t="s">
        <v>2</v>
      </c>
      <c r="F4" s="9" t="s">
        <v>2</v>
      </c>
      <c r="G4" s="11" t="s">
        <v>3</v>
      </c>
      <c r="H4" s="12" t="s">
        <v>4</v>
      </c>
      <c r="I4" s="13" t="s">
        <v>5</v>
      </c>
      <c r="J4" s="10"/>
      <c r="K4" s="14"/>
      <c r="L4" s="13" t="s">
        <v>6</v>
      </c>
      <c r="M4" s="14"/>
      <c r="N4" s="15" t="s">
        <v>7</v>
      </c>
      <c r="O4" s="10"/>
      <c r="P4" s="14"/>
      <c r="R4" s="2"/>
      <c r="S4" s="3"/>
      <c r="T4" s="4"/>
      <c r="U4" s="3"/>
      <c r="V4" s="5"/>
    </row>
    <row r="5">
      <c r="A5" s="1"/>
      <c r="B5" s="16" t="s">
        <v>8</v>
      </c>
      <c r="C5" s="17" t="s">
        <v>9</v>
      </c>
      <c r="D5" s="17" t="s">
        <v>10</v>
      </c>
      <c r="E5" s="18" t="s">
        <v>11</v>
      </c>
      <c r="F5" s="18" t="s">
        <v>12</v>
      </c>
      <c r="G5" s="17" t="s">
        <v>13</v>
      </c>
      <c r="H5" s="19" t="s">
        <v>14</v>
      </c>
      <c r="I5" s="20" t="s">
        <v>15</v>
      </c>
      <c r="J5" s="17" t="s">
        <v>16</v>
      </c>
      <c r="K5" s="19" t="s">
        <v>17</v>
      </c>
      <c r="L5" s="16" t="s">
        <v>18</v>
      </c>
      <c r="M5" s="21" t="s">
        <v>19</v>
      </c>
      <c r="N5" s="22" t="s">
        <v>20</v>
      </c>
      <c r="O5" s="23"/>
      <c r="P5" s="24"/>
      <c r="R5" s="25" t="s">
        <v>21</v>
      </c>
      <c r="S5" s="26" t="s">
        <v>22</v>
      </c>
      <c r="T5" s="25" t="s">
        <v>23</v>
      </c>
      <c r="U5" s="26" t="s">
        <v>24</v>
      </c>
      <c r="V5" s="26" t="s">
        <v>25</v>
      </c>
      <c r="X5" s="27" t="s">
        <v>26</v>
      </c>
    </row>
    <row r="6">
      <c r="A6" s="1"/>
      <c r="B6" s="15">
        <v>0.09</v>
      </c>
      <c r="C6" s="10">
        <f t="shared" ref="C6:C35" si="1">B6/10</f>
        <v>0.009</v>
      </c>
      <c r="D6" s="10">
        <v>1600.0</v>
      </c>
      <c r="E6" s="10">
        <v>40.0</v>
      </c>
      <c r="F6" s="28">
        <f t="shared" ref="F6:F35" si="2">D6*(B6+C6)</f>
        <v>158.4</v>
      </c>
      <c r="G6" s="29">
        <f t="shared" ref="G6:G35" si="3">((D6^2)*(((E6/25.4)/2)^2))/((9*((E6/25.4)/2))+(10*(F6/25.4)))</f>
        <v>22854.28607</v>
      </c>
      <c r="H6" s="30">
        <f t="shared" ref="H6:H35" si="4">F6/E6</f>
        <v>3.96</v>
      </c>
      <c r="I6" s="31">
        <f t="shared" ref="I6:I35" si="5">F6/25.4</f>
        <v>6.236220472</v>
      </c>
      <c r="J6" s="31">
        <f t="shared" ref="J6:J35" si="6">E6/25.4</f>
        <v>1.57480315</v>
      </c>
      <c r="K6" s="31">
        <f t="shared" ref="K6:K35" si="7">2.8*(1.2781-(J6/I6))*SQRT(((2*(PI()*PI())*(I6-J6)*(J6/2))/(4*PI())))</f>
        <v>6.895129401</v>
      </c>
      <c r="L6" s="28">
        <f t="shared" ref="L6:L35" si="8">(1/(2*PI()*SQRT((G6/1000000)*(K6/1000000000000))))/1000</f>
        <v>400.9268035</v>
      </c>
      <c r="M6" s="32">
        <f t="shared" ref="M6:M35" si="9">SQRT((G6/1000000)/(K6/1000000000000))</f>
        <v>57572.17265</v>
      </c>
      <c r="N6" s="15"/>
      <c r="O6" s="10" t="s">
        <v>27</v>
      </c>
      <c r="P6" s="14"/>
      <c r="R6" s="2">
        <f t="shared" ref="R6:R35" si="10">SQRT((0.0179*10^-6)/(PI()*(4*PI()*10^-7)))*(1/(SQRT((L6*1000))))</f>
        <v>0.0001063442717</v>
      </c>
      <c r="S6" s="3">
        <f t="shared" ref="S6:S35" si="11">(4*(E6/1000)*D6*(0.0179*10^-6))/((B6/1000)^2)</f>
        <v>565.7283951</v>
      </c>
      <c r="T6" s="33">
        <f t="shared" ref="T6:T35" si="12">if((R6*1000)&gt;(B6/2),1,(((B6/1000)^2)/(4*(((B6/1000)*R6)-(R6^2)))))</f>
        <v>1</v>
      </c>
      <c r="U6" s="3">
        <f t="shared" ref="U6:U35" si="13">S6*T6*3</f>
        <v>1697.185185</v>
      </c>
      <c r="V6" s="3">
        <f t="shared" ref="V6:V35" si="14">(2*PI()*(L6*1000)*(G6/1000000))/U6</f>
        <v>33.92215131</v>
      </c>
      <c r="X6" s="33">
        <f t="shared" ref="X6:X35" si="15">if((R6*1000)&gt;(B6/2),1,((pi()*((B6/2)^2))/((pi()*((B6/2)^2-(((B6/2)-(R6*1000))^2))))))</f>
        <v>1</v>
      </c>
      <c r="Y6" s="34"/>
      <c r="Z6" s="34"/>
    </row>
    <row r="7">
      <c r="A7" s="1"/>
      <c r="B7" s="20">
        <v>0.09</v>
      </c>
      <c r="C7" s="17">
        <f t="shared" si="1"/>
        <v>0.009</v>
      </c>
      <c r="D7" s="17">
        <v>2000.0</v>
      </c>
      <c r="E7" s="17">
        <v>40.0</v>
      </c>
      <c r="F7" s="35">
        <f t="shared" si="2"/>
        <v>198</v>
      </c>
      <c r="G7" s="36">
        <f t="shared" si="3"/>
        <v>29163.02129</v>
      </c>
      <c r="H7" s="37">
        <f t="shared" si="4"/>
        <v>4.95</v>
      </c>
      <c r="I7" s="38">
        <f t="shared" si="5"/>
        <v>7.795275591</v>
      </c>
      <c r="J7" s="38">
        <f t="shared" si="6"/>
        <v>1.57480315</v>
      </c>
      <c r="K7" s="38">
        <f t="shared" si="7"/>
        <v>8.357420859</v>
      </c>
      <c r="L7" s="35">
        <f t="shared" si="8"/>
        <v>322.3797379</v>
      </c>
      <c r="M7" s="39">
        <f t="shared" si="9"/>
        <v>59071.78864</v>
      </c>
      <c r="N7" s="20"/>
      <c r="O7" s="17" t="s">
        <v>27</v>
      </c>
      <c r="P7" s="21"/>
      <c r="R7" s="2">
        <f t="shared" si="10"/>
        <v>0.0001185940166</v>
      </c>
      <c r="S7" s="3">
        <f t="shared" si="11"/>
        <v>707.1604938</v>
      </c>
      <c r="T7" s="33">
        <f t="shared" si="12"/>
        <v>1</v>
      </c>
      <c r="U7" s="3">
        <f t="shared" si="13"/>
        <v>2121.481481</v>
      </c>
      <c r="V7" s="3">
        <f t="shared" si="14"/>
        <v>27.84459311</v>
      </c>
      <c r="X7" s="33">
        <f t="shared" si="15"/>
        <v>1</v>
      </c>
      <c r="Y7" s="34"/>
      <c r="Z7" s="34"/>
    </row>
    <row r="8">
      <c r="A8" s="1"/>
      <c r="B8" s="20">
        <v>0.1</v>
      </c>
      <c r="C8" s="17">
        <f t="shared" si="1"/>
        <v>0.01</v>
      </c>
      <c r="D8" s="17">
        <v>1460.0</v>
      </c>
      <c r="E8" s="17">
        <v>40.0</v>
      </c>
      <c r="F8" s="35">
        <f t="shared" si="2"/>
        <v>160.6</v>
      </c>
      <c r="G8" s="36">
        <f t="shared" si="3"/>
        <v>18795.35495</v>
      </c>
      <c r="H8" s="37">
        <f t="shared" si="4"/>
        <v>4.015</v>
      </c>
      <c r="I8" s="38">
        <f t="shared" si="5"/>
        <v>6.322834646</v>
      </c>
      <c r="J8" s="38">
        <f t="shared" si="6"/>
        <v>1.57480315</v>
      </c>
      <c r="K8" s="38">
        <f t="shared" si="7"/>
        <v>6.982366297</v>
      </c>
      <c r="L8" s="35">
        <f t="shared" si="8"/>
        <v>439.3327224</v>
      </c>
      <c r="M8" s="39">
        <f t="shared" si="9"/>
        <v>51882.8652</v>
      </c>
      <c r="N8" s="20"/>
      <c r="O8" s="17" t="s">
        <v>28</v>
      </c>
      <c r="P8" s="21"/>
      <c r="R8" s="2">
        <f t="shared" si="10"/>
        <v>0.0001015897453</v>
      </c>
      <c r="S8" s="3">
        <f t="shared" si="11"/>
        <v>418.144</v>
      </c>
      <c r="T8" s="33">
        <f t="shared" si="12"/>
        <v>1</v>
      </c>
      <c r="U8" s="3">
        <f t="shared" si="13"/>
        <v>1254.432</v>
      </c>
      <c r="V8" s="3">
        <f t="shared" si="14"/>
        <v>41.35964739</v>
      </c>
      <c r="X8" s="33">
        <f t="shared" si="15"/>
        <v>1</v>
      </c>
      <c r="Y8" s="34"/>
      <c r="Z8" s="34"/>
    </row>
    <row r="9">
      <c r="A9" s="1"/>
      <c r="B9" s="20">
        <v>0.1</v>
      </c>
      <c r="C9" s="17">
        <f t="shared" si="1"/>
        <v>0.01</v>
      </c>
      <c r="D9" s="17">
        <v>1830.0</v>
      </c>
      <c r="E9" s="17">
        <v>40.0</v>
      </c>
      <c r="F9" s="35">
        <f t="shared" si="2"/>
        <v>201.3</v>
      </c>
      <c r="G9" s="36">
        <f t="shared" si="3"/>
        <v>24048.60131</v>
      </c>
      <c r="H9" s="37">
        <f t="shared" si="4"/>
        <v>5.0325</v>
      </c>
      <c r="I9" s="38">
        <f t="shared" si="5"/>
        <v>7.92519685</v>
      </c>
      <c r="J9" s="38">
        <f t="shared" si="6"/>
        <v>1.57480315</v>
      </c>
      <c r="K9" s="38">
        <f t="shared" si="7"/>
        <v>8.470235213</v>
      </c>
      <c r="L9" s="35">
        <f t="shared" si="8"/>
        <v>352.6366808</v>
      </c>
      <c r="M9" s="39">
        <f t="shared" si="9"/>
        <v>53284.04372</v>
      </c>
      <c r="N9" s="20"/>
      <c r="O9" s="17" t="s">
        <v>28</v>
      </c>
      <c r="P9" s="21"/>
      <c r="R9" s="2">
        <f t="shared" si="10"/>
        <v>0.0001133921277</v>
      </c>
      <c r="S9" s="3">
        <f t="shared" si="11"/>
        <v>524.112</v>
      </c>
      <c r="T9" s="33">
        <f t="shared" si="12"/>
        <v>1</v>
      </c>
      <c r="U9" s="3">
        <f t="shared" si="13"/>
        <v>1572.336</v>
      </c>
      <c r="V9" s="3">
        <f t="shared" si="14"/>
        <v>33.88845878</v>
      </c>
      <c r="X9" s="33">
        <f t="shared" si="15"/>
        <v>1</v>
      </c>
      <c r="Y9" s="34"/>
      <c r="Z9" s="34"/>
    </row>
    <row r="10">
      <c r="A10" s="1"/>
      <c r="B10" s="20">
        <v>0.127</v>
      </c>
      <c r="C10" s="17">
        <f t="shared" si="1"/>
        <v>0.0127</v>
      </c>
      <c r="D10" s="17">
        <v>1150.0</v>
      </c>
      <c r="E10" s="17">
        <v>40.0</v>
      </c>
      <c r="F10" s="35">
        <f t="shared" si="2"/>
        <v>160.655</v>
      </c>
      <c r="G10" s="36">
        <f t="shared" si="3"/>
        <v>11657.5364</v>
      </c>
      <c r="H10" s="37">
        <f t="shared" si="4"/>
        <v>4.016375</v>
      </c>
      <c r="I10" s="38">
        <f t="shared" si="5"/>
        <v>6.325</v>
      </c>
      <c r="J10" s="38">
        <f t="shared" si="6"/>
        <v>1.57480315</v>
      </c>
      <c r="K10" s="38">
        <f t="shared" si="7"/>
        <v>6.984536982</v>
      </c>
      <c r="L10" s="35">
        <f t="shared" si="8"/>
        <v>557.7607263</v>
      </c>
      <c r="M10" s="39">
        <f t="shared" si="9"/>
        <v>40853.99952</v>
      </c>
      <c r="N10" s="20"/>
      <c r="O10" s="17" t="s">
        <v>29</v>
      </c>
      <c r="P10" s="21"/>
      <c r="R10" s="2">
        <f t="shared" si="10"/>
        <v>0.00009016182247</v>
      </c>
      <c r="S10" s="3">
        <f t="shared" si="11"/>
        <v>204.2036084</v>
      </c>
      <c r="T10" s="33">
        <f t="shared" si="12"/>
        <v>1</v>
      </c>
      <c r="U10" s="3">
        <f t="shared" si="13"/>
        <v>612.6108252</v>
      </c>
      <c r="V10" s="3">
        <f t="shared" si="14"/>
        <v>66.68834085</v>
      </c>
      <c r="X10" s="33">
        <f t="shared" si="15"/>
        <v>1</v>
      </c>
      <c r="Y10" s="34"/>
      <c r="Z10" s="34"/>
    </row>
    <row r="11">
      <c r="A11" s="1"/>
      <c r="B11" s="20">
        <v>0.127</v>
      </c>
      <c r="C11" s="17">
        <f t="shared" si="1"/>
        <v>0.0127</v>
      </c>
      <c r="D11" s="17">
        <v>1430.0</v>
      </c>
      <c r="E11" s="17">
        <v>40.0</v>
      </c>
      <c r="F11" s="35">
        <f t="shared" si="2"/>
        <v>199.771</v>
      </c>
      <c r="G11" s="36">
        <f t="shared" si="3"/>
        <v>14787.62076</v>
      </c>
      <c r="H11" s="37">
        <f t="shared" si="4"/>
        <v>4.994275</v>
      </c>
      <c r="I11" s="38">
        <f t="shared" si="5"/>
        <v>7.865</v>
      </c>
      <c r="J11" s="38">
        <f t="shared" si="6"/>
        <v>1.57480315</v>
      </c>
      <c r="K11" s="38">
        <f t="shared" si="7"/>
        <v>8.418116068</v>
      </c>
      <c r="L11" s="35">
        <f t="shared" si="8"/>
        <v>451.0903378</v>
      </c>
      <c r="M11" s="39">
        <f t="shared" si="9"/>
        <v>41912.31962</v>
      </c>
      <c r="N11" s="20"/>
      <c r="O11" s="17" t="s">
        <v>29</v>
      </c>
      <c r="P11" s="21"/>
      <c r="R11" s="2">
        <f t="shared" si="10"/>
        <v>0.0001002570415</v>
      </c>
      <c r="S11" s="3">
        <f t="shared" si="11"/>
        <v>253.9227478</v>
      </c>
      <c r="T11" s="33">
        <f t="shared" si="12"/>
        <v>1</v>
      </c>
      <c r="U11" s="3">
        <f t="shared" si="13"/>
        <v>761.7682435</v>
      </c>
      <c r="V11" s="3">
        <f t="shared" si="14"/>
        <v>55.01977797</v>
      </c>
      <c r="X11" s="33">
        <f t="shared" si="15"/>
        <v>1</v>
      </c>
      <c r="Y11" s="34"/>
      <c r="Z11" s="34"/>
    </row>
    <row r="12">
      <c r="A12" s="1"/>
      <c r="B12" s="20">
        <v>0.143</v>
      </c>
      <c r="C12" s="17">
        <f t="shared" si="1"/>
        <v>0.0143</v>
      </c>
      <c r="D12" s="17">
        <v>1020.0</v>
      </c>
      <c r="E12" s="17">
        <v>40.0</v>
      </c>
      <c r="F12" s="35">
        <f t="shared" si="2"/>
        <v>160.446</v>
      </c>
      <c r="G12" s="36">
        <f t="shared" si="3"/>
        <v>9181.630279</v>
      </c>
      <c r="H12" s="37">
        <f t="shared" si="4"/>
        <v>4.01115</v>
      </c>
      <c r="I12" s="38">
        <f t="shared" si="5"/>
        <v>6.316771654</v>
      </c>
      <c r="J12" s="38">
        <f t="shared" si="6"/>
        <v>1.57480315</v>
      </c>
      <c r="K12" s="38">
        <f t="shared" si="7"/>
        <v>6.976285742</v>
      </c>
      <c r="L12" s="35">
        <f t="shared" si="8"/>
        <v>628.8514996</v>
      </c>
      <c r="M12" s="39">
        <f t="shared" si="9"/>
        <v>36278.37036</v>
      </c>
      <c r="N12" s="20"/>
      <c r="O12" s="17" t="s">
        <v>30</v>
      </c>
      <c r="P12" s="21"/>
      <c r="R12" s="2">
        <f t="shared" si="10"/>
        <v>0.00008491268947</v>
      </c>
      <c r="S12" s="3">
        <f t="shared" si="11"/>
        <v>142.8568634</v>
      </c>
      <c r="T12" s="33">
        <f t="shared" si="12"/>
        <v>1</v>
      </c>
      <c r="U12" s="3">
        <f t="shared" si="13"/>
        <v>428.5705902</v>
      </c>
      <c r="V12" s="3">
        <f t="shared" si="14"/>
        <v>84.64969642</v>
      </c>
      <c r="X12" s="33">
        <f t="shared" si="15"/>
        <v>1</v>
      </c>
      <c r="Y12" s="34"/>
      <c r="Z12" s="34"/>
    </row>
    <row r="13">
      <c r="A13" s="1"/>
      <c r="B13" s="20">
        <v>0.143</v>
      </c>
      <c r="C13" s="17">
        <f t="shared" si="1"/>
        <v>0.0143</v>
      </c>
      <c r="D13" s="17">
        <v>1280.0</v>
      </c>
      <c r="E13" s="17">
        <v>40.0</v>
      </c>
      <c r="F13" s="35">
        <f t="shared" si="2"/>
        <v>201.344</v>
      </c>
      <c r="G13" s="36">
        <f t="shared" si="3"/>
        <v>11763.06386</v>
      </c>
      <c r="H13" s="37">
        <f t="shared" si="4"/>
        <v>5.0336</v>
      </c>
      <c r="I13" s="38">
        <f t="shared" si="5"/>
        <v>7.926929134</v>
      </c>
      <c r="J13" s="38">
        <f t="shared" si="6"/>
        <v>1.57480315</v>
      </c>
      <c r="K13" s="38">
        <f t="shared" si="7"/>
        <v>8.47173121</v>
      </c>
      <c r="L13" s="35">
        <f t="shared" si="8"/>
        <v>504.1663086</v>
      </c>
      <c r="M13" s="39">
        <f t="shared" si="9"/>
        <v>37262.68485</v>
      </c>
      <c r="N13" s="20"/>
      <c r="O13" s="17" t="s">
        <v>30</v>
      </c>
      <c r="P13" s="21"/>
      <c r="R13" s="2">
        <f t="shared" si="10"/>
        <v>0.00009483305406</v>
      </c>
      <c r="S13" s="3">
        <f t="shared" si="11"/>
        <v>179.271358</v>
      </c>
      <c r="T13" s="33">
        <f t="shared" si="12"/>
        <v>1</v>
      </c>
      <c r="U13" s="3">
        <f t="shared" si="13"/>
        <v>537.814074</v>
      </c>
      <c r="V13" s="3">
        <f t="shared" si="14"/>
        <v>69.28544016</v>
      </c>
      <c r="X13" s="33">
        <f t="shared" si="15"/>
        <v>1</v>
      </c>
      <c r="Y13" s="34"/>
      <c r="Z13" s="34"/>
    </row>
    <row r="14">
      <c r="A14" s="1"/>
      <c r="B14" s="20">
        <v>0.16</v>
      </c>
      <c r="C14" s="17">
        <f t="shared" si="1"/>
        <v>0.016</v>
      </c>
      <c r="D14" s="17">
        <v>900.0</v>
      </c>
      <c r="E14" s="17">
        <v>40.0</v>
      </c>
      <c r="F14" s="35">
        <f t="shared" si="2"/>
        <v>158.4</v>
      </c>
      <c r="G14" s="36">
        <f t="shared" si="3"/>
        <v>7231.238952</v>
      </c>
      <c r="H14" s="37">
        <f t="shared" si="4"/>
        <v>3.96</v>
      </c>
      <c r="I14" s="38">
        <f t="shared" si="5"/>
        <v>6.236220472</v>
      </c>
      <c r="J14" s="38">
        <f t="shared" si="6"/>
        <v>1.57480315</v>
      </c>
      <c r="K14" s="38">
        <f t="shared" si="7"/>
        <v>6.895129401</v>
      </c>
      <c r="L14" s="35">
        <f t="shared" si="8"/>
        <v>712.7587618</v>
      </c>
      <c r="M14" s="39">
        <f t="shared" si="9"/>
        <v>32384.34712</v>
      </c>
      <c r="N14" s="20"/>
      <c r="O14" s="17" t="s">
        <v>31</v>
      </c>
      <c r="P14" s="21"/>
      <c r="R14" s="2">
        <f t="shared" si="10"/>
        <v>0.00007975820378</v>
      </c>
      <c r="S14" s="3">
        <f t="shared" si="11"/>
        <v>100.6875</v>
      </c>
      <c r="T14" s="33">
        <f t="shared" si="12"/>
        <v>1.000009135</v>
      </c>
      <c r="U14" s="3">
        <f t="shared" si="13"/>
        <v>302.0652594</v>
      </c>
      <c r="V14" s="3">
        <f t="shared" si="14"/>
        <v>107.2097704</v>
      </c>
      <c r="X14" s="33">
        <f t="shared" si="15"/>
        <v>1.000009135</v>
      </c>
      <c r="Y14" s="34"/>
      <c r="Z14" s="34"/>
    </row>
    <row r="15">
      <c r="A15" s="1"/>
      <c r="B15" s="22">
        <v>0.16</v>
      </c>
      <c r="C15" s="23">
        <f t="shared" si="1"/>
        <v>0.016</v>
      </c>
      <c r="D15" s="23">
        <v>1130.0</v>
      </c>
      <c r="E15" s="23">
        <v>40.0</v>
      </c>
      <c r="F15" s="40">
        <f t="shared" si="2"/>
        <v>198.88</v>
      </c>
      <c r="G15" s="41">
        <f t="shared" si="3"/>
        <v>9271.791506</v>
      </c>
      <c r="H15" s="42">
        <f t="shared" si="4"/>
        <v>4.972</v>
      </c>
      <c r="I15" s="43">
        <f t="shared" si="5"/>
        <v>7.82992126</v>
      </c>
      <c r="J15" s="43">
        <f t="shared" si="6"/>
        <v>1.57480315</v>
      </c>
      <c r="K15" s="43">
        <f t="shared" si="7"/>
        <v>8.387624151</v>
      </c>
      <c r="L15" s="40">
        <f t="shared" si="8"/>
        <v>570.7143891</v>
      </c>
      <c r="M15" s="44">
        <f t="shared" si="9"/>
        <v>33247.7567</v>
      </c>
      <c r="N15" s="22"/>
      <c r="O15" s="23" t="s">
        <v>31</v>
      </c>
      <c r="P15" s="24"/>
      <c r="R15" s="2">
        <f t="shared" si="10"/>
        <v>0.00008913273564</v>
      </c>
      <c r="S15" s="3">
        <f t="shared" si="11"/>
        <v>126.41875</v>
      </c>
      <c r="T15" s="33">
        <f t="shared" si="12"/>
        <v>1</v>
      </c>
      <c r="U15" s="3">
        <f t="shared" si="13"/>
        <v>379.25625</v>
      </c>
      <c r="V15" s="3">
        <f t="shared" si="14"/>
        <v>87.66567907</v>
      </c>
      <c r="X15" s="33">
        <f t="shared" si="15"/>
        <v>1</v>
      </c>
      <c r="Y15" s="34"/>
      <c r="Z15" s="34"/>
    </row>
    <row r="16">
      <c r="A16" s="1"/>
      <c r="B16" s="20">
        <v>0.1</v>
      </c>
      <c r="C16" s="17">
        <f t="shared" si="1"/>
        <v>0.01</v>
      </c>
      <c r="D16" s="17">
        <v>1800.0</v>
      </c>
      <c r="E16" s="17">
        <v>50.0</v>
      </c>
      <c r="F16" s="35">
        <f t="shared" si="2"/>
        <v>198</v>
      </c>
      <c r="G16" s="36">
        <f t="shared" si="3"/>
        <v>36156.19476</v>
      </c>
      <c r="H16" s="37">
        <f t="shared" si="4"/>
        <v>3.96</v>
      </c>
      <c r="I16" s="38">
        <f t="shared" si="5"/>
        <v>7.795275591</v>
      </c>
      <c r="J16" s="38">
        <f t="shared" si="6"/>
        <v>1.968503937</v>
      </c>
      <c r="K16" s="38">
        <f t="shared" si="7"/>
        <v>8.618911752</v>
      </c>
      <c r="L16" s="35">
        <f t="shared" si="8"/>
        <v>285.1035047</v>
      </c>
      <c r="M16" s="39">
        <f t="shared" si="9"/>
        <v>64768.69423</v>
      </c>
      <c r="N16" s="15"/>
      <c r="O16" s="10" t="s">
        <v>28</v>
      </c>
      <c r="P16" s="14"/>
      <c r="R16" s="2">
        <f t="shared" si="10"/>
        <v>0.000126108793</v>
      </c>
      <c r="S16" s="3">
        <f t="shared" si="11"/>
        <v>644.4</v>
      </c>
      <c r="T16" s="33">
        <f t="shared" si="12"/>
        <v>1</v>
      </c>
      <c r="U16" s="3">
        <f t="shared" si="13"/>
        <v>1933.2</v>
      </c>
      <c r="V16" s="3">
        <f t="shared" si="14"/>
        <v>33.50335932</v>
      </c>
      <c r="X16" s="33">
        <f t="shared" si="15"/>
        <v>1</v>
      </c>
      <c r="Y16" s="34"/>
      <c r="Z16" s="34"/>
    </row>
    <row r="17">
      <c r="A17" s="1"/>
      <c r="B17" s="20">
        <v>0.1</v>
      </c>
      <c r="C17" s="17">
        <f t="shared" si="1"/>
        <v>0.01</v>
      </c>
      <c r="D17" s="17">
        <v>2290.0</v>
      </c>
      <c r="E17" s="17">
        <v>50.0</v>
      </c>
      <c r="F17" s="35">
        <f t="shared" si="2"/>
        <v>251.9</v>
      </c>
      <c r="G17" s="36">
        <f t="shared" si="3"/>
        <v>47025.47147</v>
      </c>
      <c r="H17" s="37">
        <f t="shared" si="4"/>
        <v>5.038</v>
      </c>
      <c r="I17" s="38">
        <f t="shared" si="5"/>
        <v>9.917322835</v>
      </c>
      <c r="J17" s="38">
        <f t="shared" si="6"/>
        <v>1.968503937</v>
      </c>
      <c r="K17" s="38">
        <f t="shared" si="7"/>
        <v>10.59714133</v>
      </c>
      <c r="L17" s="35">
        <f t="shared" si="8"/>
        <v>225.454646</v>
      </c>
      <c r="M17" s="39">
        <f t="shared" si="9"/>
        <v>66615.02819</v>
      </c>
      <c r="N17" s="20"/>
      <c r="O17" s="17" t="s">
        <v>28</v>
      </c>
      <c r="P17" s="21"/>
      <c r="R17" s="2">
        <f t="shared" si="10"/>
        <v>0.0001418133292</v>
      </c>
      <c r="S17" s="3">
        <f t="shared" si="11"/>
        <v>819.82</v>
      </c>
      <c r="T17" s="33">
        <f t="shared" si="12"/>
        <v>1</v>
      </c>
      <c r="U17" s="3">
        <f t="shared" si="13"/>
        <v>2459.46</v>
      </c>
      <c r="V17" s="3">
        <f t="shared" si="14"/>
        <v>27.08522529</v>
      </c>
      <c r="X17" s="33">
        <f t="shared" si="15"/>
        <v>1</v>
      </c>
      <c r="Y17" s="34"/>
      <c r="Z17" s="34"/>
    </row>
    <row r="18">
      <c r="A18" s="1"/>
      <c r="B18" s="20">
        <v>0.127</v>
      </c>
      <c r="C18" s="17">
        <f t="shared" si="1"/>
        <v>0.0127</v>
      </c>
      <c r="D18" s="17">
        <v>1440.0</v>
      </c>
      <c r="E18" s="17">
        <v>50.0</v>
      </c>
      <c r="F18" s="35">
        <f t="shared" si="2"/>
        <v>201.168</v>
      </c>
      <c r="G18" s="36">
        <f t="shared" si="3"/>
        <v>22812.21366</v>
      </c>
      <c r="H18" s="37">
        <f t="shared" si="4"/>
        <v>4.02336</v>
      </c>
      <c r="I18" s="38">
        <f t="shared" si="5"/>
        <v>7.92</v>
      </c>
      <c r="J18" s="38">
        <f t="shared" si="6"/>
        <v>1.968503937</v>
      </c>
      <c r="K18" s="38">
        <f t="shared" si="7"/>
        <v>8.744445526</v>
      </c>
      <c r="L18" s="35">
        <f t="shared" si="8"/>
        <v>356.3446789</v>
      </c>
      <c r="M18" s="39">
        <f t="shared" si="9"/>
        <v>51076.08217</v>
      </c>
      <c r="N18" s="20"/>
      <c r="O18" s="17" t="s">
        <v>29</v>
      </c>
      <c r="P18" s="21"/>
      <c r="R18" s="2">
        <f t="shared" si="10"/>
        <v>0.0001128006256</v>
      </c>
      <c r="S18" s="3">
        <f t="shared" si="11"/>
        <v>319.6230392</v>
      </c>
      <c r="T18" s="33">
        <f t="shared" si="12"/>
        <v>1</v>
      </c>
      <c r="U18" s="3">
        <f t="shared" si="13"/>
        <v>958.8691177</v>
      </c>
      <c r="V18" s="3">
        <f t="shared" si="14"/>
        <v>53.26700091</v>
      </c>
      <c r="X18" s="33">
        <f t="shared" si="15"/>
        <v>1</v>
      </c>
      <c r="Y18" s="34"/>
      <c r="Z18" s="34"/>
    </row>
    <row r="19">
      <c r="A19" s="1"/>
      <c r="B19" s="20">
        <v>0.127</v>
      </c>
      <c r="C19" s="17">
        <f t="shared" si="1"/>
        <v>0.0127</v>
      </c>
      <c r="D19" s="17">
        <v>1800.0</v>
      </c>
      <c r="E19" s="17">
        <v>50.0</v>
      </c>
      <c r="F19" s="35">
        <f t="shared" si="2"/>
        <v>251.46</v>
      </c>
      <c r="G19" s="36">
        <f t="shared" si="3"/>
        <v>29100.74808</v>
      </c>
      <c r="H19" s="37">
        <f t="shared" si="4"/>
        <v>5.0292</v>
      </c>
      <c r="I19" s="38">
        <f t="shared" si="5"/>
        <v>9.9</v>
      </c>
      <c r="J19" s="38">
        <f t="shared" si="6"/>
        <v>1.968503937</v>
      </c>
      <c r="K19" s="38">
        <f t="shared" si="7"/>
        <v>10.58218243</v>
      </c>
      <c r="L19" s="35">
        <f t="shared" si="8"/>
        <v>286.8008492</v>
      </c>
      <c r="M19" s="39">
        <f t="shared" si="9"/>
        <v>52440.21392</v>
      </c>
      <c r="N19" s="20"/>
      <c r="O19" s="17" t="s">
        <v>29</v>
      </c>
      <c r="P19" s="21"/>
      <c r="R19" s="2">
        <f t="shared" si="10"/>
        <v>0.0001257350708</v>
      </c>
      <c r="S19" s="3">
        <f t="shared" si="11"/>
        <v>399.5287991</v>
      </c>
      <c r="T19" s="33">
        <f t="shared" si="12"/>
        <v>1</v>
      </c>
      <c r="U19" s="3">
        <f t="shared" si="13"/>
        <v>1198.586397</v>
      </c>
      <c r="V19" s="3">
        <f t="shared" si="14"/>
        <v>43.7517179</v>
      </c>
      <c r="X19" s="33">
        <f t="shared" si="15"/>
        <v>1</v>
      </c>
      <c r="Y19" s="34"/>
      <c r="Z19" s="34"/>
    </row>
    <row r="20">
      <c r="A20" s="1"/>
      <c r="B20" s="20">
        <v>0.143</v>
      </c>
      <c r="C20" s="17">
        <f t="shared" si="1"/>
        <v>0.0143</v>
      </c>
      <c r="D20" s="17">
        <v>1280.0</v>
      </c>
      <c r="E20" s="17">
        <v>50.0</v>
      </c>
      <c r="F20" s="35">
        <f t="shared" si="2"/>
        <v>201.344</v>
      </c>
      <c r="G20" s="36">
        <f t="shared" si="3"/>
        <v>18010.29316</v>
      </c>
      <c r="H20" s="37">
        <f t="shared" si="4"/>
        <v>4.02688</v>
      </c>
      <c r="I20" s="38">
        <f t="shared" si="5"/>
        <v>7.926929134</v>
      </c>
      <c r="J20" s="38">
        <f t="shared" si="6"/>
        <v>1.968503937</v>
      </c>
      <c r="K20" s="38">
        <f t="shared" si="7"/>
        <v>8.751380866</v>
      </c>
      <c r="L20" s="35">
        <f t="shared" si="8"/>
        <v>400.8865153</v>
      </c>
      <c r="M20" s="39">
        <f t="shared" si="9"/>
        <v>45365.12361</v>
      </c>
      <c r="N20" s="20"/>
      <c r="O20" s="17" t="s">
        <v>30</v>
      </c>
      <c r="P20" s="21"/>
      <c r="R20" s="2">
        <f t="shared" si="10"/>
        <v>0.0001063496153</v>
      </c>
      <c r="S20" s="3">
        <f t="shared" si="11"/>
        <v>224.0891975</v>
      </c>
      <c r="T20" s="33">
        <f t="shared" si="12"/>
        <v>1</v>
      </c>
      <c r="U20" s="3">
        <f t="shared" si="13"/>
        <v>672.2675925</v>
      </c>
      <c r="V20" s="3">
        <f t="shared" si="14"/>
        <v>67.48075336</v>
      </c>
      <c r="X20" s="33">
        <f t="shared" si="15"/>
        <v>1</v>
      </c>
      <c r="Y20" s="34"/>
      <c r="Z20" s="34"/>
    </row>
    <row r="21">
      <c r="A21" s="1"/>
      <c r="B21" s="20">
        <v>0.143</v>
      </c>
      <c r="C21" s="17">
        <f t="shared" si="1"/>
        <v>0.0143</v>
      </c>
      <c r="D21" s="17">
        <v>1600.0</v>
      </c>
      <c r="E21" s="17">
        <v>50.0</v>
      </c>
      <c r="F21" s="35">
        <f t="shared" si="2"/>
        <v>251.68</v>
      </c>
      <c r="G21" s="36">
        <f t="shared" si="3"/>
        <v>22974.73411</v>
      </c>
      <c r="H21" s="37">
        <f t="shared" si="4"/>
        <v>5.0336</v>
      </c>
      <c r="I21" s="38">
        <f t="shared" si="5"/>
        <v>9.908661417</v>
      </c>
      <c r="J21" s="38">
        <f t="shared" si="6"/>
        <v>1.968503937</v>
      </c>
      <c r="K21" s="38">
        <f t="shared" si="7"/>
        <v>10.58966401</v>
      </c>
      <c r="L21" s="35">
        <f t="shared" si="8"/>
        <v>322.6664375</v>
      </c>
      <c r="M21" s="39">
        <f t="shared" si="9"/>
        <v>46578.35606</v>
      </c>
      <c r="N21" s="20"/>
      <c r="O21" s="17" t="s">
        <v>30</v>
      </c>
      <c r="P21" s="21"/>
      <c r="R21" s="2">
        <f t="shared" si="10"/>
        <v>0.0001185413176</v>
      </c>
      <c r="S21" s="3">
        <f t="shared" si="11"/>
        <v>280.1114969</v>
      </c>
      <c r="T21" s="33">
        <f t="shared" si="12"/>
        <v>1</v>
      </c>
      <c r="U21" s="3">
        <f t="shared" si="13"/>
        <v>840.3344907</v>
      </c>
      <c r="V21" s="3">
        <f t="shared" si="14"/>
        <v>55.42835213</v>
      </c>
      <c r="X21" s="33">
        <f t="shared" si="15"/>
        <v>1</v>
      </c>
      <c r="Y21" s="34"/>
      <c r="Z21" s="34"/>
    </row>
    <row r="22">
      <c r="A22" s="1"/>
      <c r="B22" s="20">
        <v>0.16</v>
      </c>
      <c r="C22" s="17">
        <f t="shared" si="1"/>
        <v>0.016</v>
      </c>
      <c r="D22" s="17">
        <v>1150.0</v>
      </c>
      <c r="E22" s="17">
        <v>50.0</v>
      </c>
      <c r="F22" s="35">
        <f t="shared" si="2"/>
        <v>202.4</v>
      </c>
      <c r="G22" s="36">
        <f t="shared" si="3"/>
        <v>14469.46674</v>
      </c>
      <c r="H22" s="37">
        <f t="shared" si="4"/>
        <v>4.048</v>
      </c>
      <c r="I22" s="38">
        <f t="shared" si="5"/>
        <v>7.968503937</v>
      </c>
      <c r="J22" s="38">
        <f t="shared" si="6"/>
        <v>1.968503937</v>
      </c>
      <c r="K22" s="38">
        <f t="shared" si="7"/>
        <v>8.792908309</v>
      </c>
      <c r="L22" s="35">
        <f t="shared" si="8"/>
        <v>446.1979765</v>
      </c>
      <c r="M22" s="39">
        <f t="shared" si="9"/>
        <v>40565.79492</v>
      </c>
      <c r="N22" s="20"/>
      <c r="O22" s="17" t="s">
        <v>31</v>
      </c>
      <c r="P22" s="21"/>
      <c r="R22" s="2">
        <f t="shared" si="10"/>
        <v>0.0001008051799</v>
      </c>
      <c r="S22" s="3">
        <f t="shared" si="11"/>
        <v>160.8203125</v>
      </c>
      <c r="T22" s="33">
        <f t="shared" si="12"/>
        <v>1</v>
      </c>
      <c r="U22" s="3">
        <f t="shared" si="13"/>
        <v>482.4609375</v>
      </c>
      <c r="V22" s="3">
        <f t="shared" si="14"/>
        <v>84.08099344</v>
      </c>
      <c r="X22" s="33">
        <f t="shared" si="15"/>
        <v>1</v>
      </c>
      <c r="Y22" s="34"/>
      <c r="Z22" s="34"/>
    </row>
    <row r="23">
      <c r="A23" s="1"/>
      <c r="B23" s="20">
        <v>0.16</v>
      </c>
      <c r="C23" s="17">
        <f t="shared" si="1"/>
        <v>0.016</v>
      </c>
      <c r="D23" s="17">
        <v>1430.0</v>
      </c>
      <c r="E23" s="17">
        <v>50.0</v>
      </c>
      <c r="F23" s="35">
        <f t="shared" si="2"/>
        <v>251.68</v>
      </c>
      <c r="G23" s="36">
        <f t="shared" si="3"/>
        <v>18351.96632</v>
      </c>
      <c r="H23" s="37">
        <f t="shared" si="4"/>
        <v>5.0336</v>
      </c>
      <c r="I23" s="38">
        <f t="shared" si="5"/>
        <v>9.908661417</v>
      </c>
      <c r="J23" s="38">
        <f t="shared" si="6"/>
        <v>1.968503937</v>
      </c>
      <c r="K23" s="38">
        <f t="shared" si="7"/>
        <v>10.58966401</v>
      </c>
      <c r="L23" s="35">
        <f t="shared" si="8"/>
        <v>361.0253846</v>
      </c>
      <c r="M23" s="39">
        <f t="shared" si="9"/>
        <v>41629.40573</v>
      </c>
      <c r="N23" s="20"/>
      <c r="O23" s="17" t="s">
        <v>31</v>
      </c>
      <c r="P23" s="21"/>
      <c r="R23" s="2">
        <f t="shared" si="10"/>
        <v>0.0001120670081</v>
      </c>
      <c r="S23" s="3">
        <f t="shared" si="11"/>
        <v>199.9765625</v>
      </c>
      <c r="T23" s="33">
        <f t="shared" si="12"/>
        <v>1</v>
      </c>
      <c r="U23" s="3">
        <f t="shared" si="13"/>
        <v>599.9296875</v>
      </c>
      <c r="V23" s="3">
        <f t="shared" si="14"/>
        <v>69.39047457</v>
      </c>
      <c r="X23" s="33">
        <f t="shared" si="15"/>
        <v>1</v>
      </c>
      <c r="Y23" s="34"/>
      <c r="Z23" s="34"/>
    </row>
    <row r="24">
      <c r="A24" s="1"/>
      <c r="B24" s="20">
        <v>0.2</v>
      </c>
      <c r="C24" s="17">
        <f t="shared" si="1"/>
        <v>0.02</v>
      </c>
      <c r="D24" s="17">
        <v>910.0</v>
      </c>
      <c r="E24" s="17">
        <v>50.0</v>
      </c>
      <c r="F24" s="35">
        <f t="shared" si="2"/>
        <v>200.2</v>
      </c>
      <c r="G24" s="36">
        <f t="shared" si="3"/>
        <v>9149.742424</v>
      </c>
      <c r="H24" s="37">
        <f t="shared" si="4"/>
        <v>4.004</v>
      </c>
      <c r="I24" s="38">
        <f t="shared" si="5"/>
        <v>7.881889764</v>
      </c>
      <c r="J24" s="38">
        <f t="shared" si="6"/>
        <v>1.968503937</v>
      </c>
      <c r="K24" s="38">
        <f t="shared" si="7"/>
        <v>8.706228692</v>
      </c>
      <c r="L24" s="35">
        <f t="shared" si="8"/>
        <v>563.89814</v>
      </c>
      <c r="M24" s="39">
        <f t="shared" si="9"/>
        <v>32418.23743</v>
      </c>
      <c r="N24" s="20"/>
      <c r="O24" s="17" t="s">
        <v>32</v>
      </c>
      <c r="P24" s="21"/>
      <c r="R24" s="2">
        <f t="shared" si="10"/>
        <v>0.00008966982374</v>
      </c>
      <c r="S24" s="3">
        <f t="shared" si="11"/>
        <v>81.445</v>
      </c>
      <c r="T24" s="33">
        <f t="shared" si="12"/>
        <v>1.010786358</v>
      </c>
      <c r="U24" s="3">
        <f t="shared" si="13"/>
        <v>246.9704848</v>
      </c>
      <c r="V24" s="3">
        <f t="shared" si="14"/>
        <v>131.2636101</v>
      </c>
      <c r="X24" s="33">
        <f t="shared" si="15"/>
        <v>1.010786358</v>
      </c>
      <c r="Y24" s="34"/>
      <c r="Z24" s="34"/>
    </row>
    <row r="25">
      <c r="A25" s="1"/>
      <c r="B25" s="22">
        <v>0.2</v>
      </c>
      <c r="C25" s="23">
        <f t="shared" si="1"/>
        <v>0.02</v>
      </c>
      <c r="D25" s="23">
        <v>1140.0</v>
      </c>
      <c r="E25" s="23">
        <v>50.0</v>
      </c>
      <c r="F25" s="40">
        <f t="shared" si="2"/>
        <v>250.8</v>
      </c>
      <c r="G25" s="41">
        <f t="shared" si="3"/>
        <v>11700.82197</v>
      </c>
      <c r="H25" s="42">
        <f t="shared" si="4"/>
        <v>5.016</v>
      </c>
      <c r="I25" s="43">
        <f t="shared" si="5"/>
        <v>9.874015748</v>
      </c>
      <c r="J25" s="43">
        <f t="shared" si="6"/>
        <v>1.968503937</v>
      </c>
      <c r="K25" s="43">
        <f t="shared" si="7"/>
        <v>10.55971198</v>
      </c>
      <c r="L25" s="40">
        <f t="shared" si="8"/>
        <v>452.7786179</v>
      </c>
      <c r="M25" s="44">
        <f t="shared" si="9"/>
        <v>33287.57435</v>
      </c>
      <c r="N25" s="22"/>
      <c r="O25" s="23" t="s">
        <v>32</v>
      </c>
      <c r="P25" s="24"/>
      <c r="R25" s="2">
        <f t="shared" si="10"/>
        <v>0.0001000699522</v>
      </c>
      <c r="S25" s="3">
        <f t="shared" si="11"/>
        <v>102.03</v>
      </c>
      <c r="T25" s="33">
        <f t="shared" si="12"/>
        <v>1</v>
      </c>
      <c r="U25" s="3">
        <f t="shared" si="13"/>
        <v>306.09</v>
      </c>
      <c r="V25" s="3">
        <f t="shared" si="14"/>
        <v>108.7509371</v>
      </c>
      <c r="X25" s="33">
        <f t="shared" si="15"/>
        <v>1</v>
      </c>
      <c r="Y25" s="34"/>
      <c r="Z25" s="34"/>
    </row>
    <row r="26">
      <c r="A26" s="1"/>
      <c r="B26" s="15">
        <v>0.16</v>
      </c>
      <c r="C26" s="10">
        <f t="shared" si="1"/>
        <v>0.016</v>
      </c>
      <c r="D26" s="10">
        <v>1700.0</v>
      </c>
      <c r="E26" s="10">
        <v>75.0</v>
      </c>
      <c r="F26" s="28">
        <f t="shared" si="2"/>
        <v>299.2</v>
      </c>
      <c r="G26" s="29">
        <f t="shared" si="3"/>
        <v>48056.00259</v>
      </c>
      <c r="H26" s="30">
        <f t="shared" si="4"/>
        <v>3.989333333</v>
      </c>
      <c r="I26" s="31">
        <f t="shared" si="5"/>
        <v>11.77952756</v>
      </c>
      <c r="J26" s="31">
        <f t="shared" si="6"/>
        <v>2.952755906</v>
      </c>
      <c r="K26" s="31">
        <f t="shared" si="7"/>
        <v>13.01579169</v>
      </c>
      <c r="L26" s="28">
        <f t="shared" si="8"/>
        <v>201.2384742</v>
      </c>
      <c r="M26" s="32">
        <f t="shared" si="9"/>
        <v>60762.90468</v>
      </c>
      <c r="N26" s="15"/>
      <c r="O26" s="10" t="s">
        <v>31</v>
      </c>
      <c r="P26" s="14"/>
      <c r="R26" s="2">
        <f t="shared" si="10"/>
        <v>0.0001501036107</v>
      </c>
      <c r="S26" s="3">
        <f t="shared" si="11"/>
        <v>356.6015625</v>
      </c>
      <c r="T26" s="33">
        <f t="shared" si="12"/>
        <v>1</v>
      </c>
      <c r="U26" s="3">
        <f t="shared" si="13"/>
        <v>1069.804688</v>
      </c>
      <c r="V26" s="3">
        <f t="shared" si="14"/>
        <v>56.79812904</v>
      </c>
      <c r="X26" s="33">
        <f t="shared" si="15"/>
        <v>1</v>
      </c>
      <c r="Y26" s="34"/>
      <c r="Z26" s="34"/>
    </row>
    <row r="27">
      <c r="A27" s="1"/>
      <c r="B27" s="20">
        <v>0.16</v>
      </c>
      <c r="C27" s="17">
        <f t="shared" si="1"/>
        <v>0.016</v>
      </c>
      <c r="D27" s="17">
        <v>2150.0</v>
      </c>
      <c r="E27" s="17">
        <v>75.0</v>
      </c>
      <c r="F27" s="35">
        <f t="shared" si="2"/>
        <v>378.4</v>
      </c>
      <c r="G27" s="36">
        <f t="shared" si="3"/>
        <v>62094.11398</v>
      </c>
      <c r="H27" s="37">
        <f t="shared" si="4"/>
        <v>5.045333333</v>
      </c>
      <c r="I27" s="38">
        <f t="shared" si="5"/>
        <v>14.8976378</v>
      </c>
      <c r="J27" s="38">
        <f t="shared" si="6"/>
        <v>2.952755906</v>
      </c>
      <c r="K27" s="38">
        <f t="shared" si="7"/>
        <v>15.91439108</v>
      </c>
      <c r="L27" s="35">
        <f t="shared" si="8"/>
        <v>160.1031591</v>
      </c>
      <c r="M27" s="39">
        <f t="shared" si="9"/>
        <v>62464.05933</v>
      </c>
      <c r="N27" s="20"/>
      <c r="O27" s="17" t="s">
        <v>31</v>
      </c>
      <c r="P27" s="21"/>
      <c r="R27" s="2">
        <f t="shared" si="10"/>
        <v>0.0001682854996</v>
      </c>
      <c r="S27" s="3">
        <f t="shared" si="11"/>
        <v>450.9960938</v>
      </c>
      <c r="T27" s="33">
        <f t="shared" si="12"/>
        <v>1</v>
      </c>
      <c r="U27" s="3">
        <f t="shared" si="13"/>
        <v>1352.988281</v>
      </c>
      <c r="V27" s="3">
        <f t="shared" si="14"/>
        <v>46.16747994</v>
      </c>
      <c r="X27" s="33">
        <f t="shared" si="15"/>
        <v>1</v>
      </c>
      <c r="Y27" s="34"/>
      <c r="Z27" s="34"/>
    </row>
    <row r="28">
      <c r="A28" s="1"/>
      <c r="B28" s="20">
        <v>0.2</v>
      </c>
      <c r="C28" s="17">
        <f t="shared" si="1"/>
        <v>0.02</v>
      </c>
      <c r="D28" s="17">
        <v>1370.0</v>
      </c>
      <c r="E28" s="17">
        <v>75.0</v>
      </c>
      <c r="F28" s="35">
        <f t="shared" si="2"/>
        <v>301.4</v>
      </c>
      <c r="G28" s="36">
        <f t="shared" si="3"/>
        <v>31004.92816</v>
      </c>
      <c r="H28" s="37">
        <f t="shared" si="4"/>
        <v>4.018666667</v>
      </c>
      <c r="I28" s="38">
        <f t="shared" si="5"/>
        <v>11.86614173</v>
      </c>
      <c r="J28" s="38">
        <f t="shared" si="6"/>
        <v>2.952755906</v>
      </c>
      <c r="K28" s="38">
        <f t="shared" si="7"/>
        <v>13.10278817</v>
      </c>
      <c r="L28" s="35">
        <f t="shared" si="8"/>
        <v>249.7025095</v>
      </c>
      <c r="M28" s="39">
        <f t="shared" si="9"/>
        <v>48644.47323</v>
      </c>
      <c r="N28" s="20"/>
      <c r="O28" s="17" t="s">
        <v>32</v>
      </c>
      <c r="P28" s="21"/>
      <c r="R28" s="2">
        <f t="shared" si="10"/>
        <v>0.0001347519919</v>
      </c>
      <c r="S28" s="3">
        <f t="shared" si="11"/>
        <v>183.9225</v>
      </c>
      <c r="T28" s="33">
        <f t="shared" si="12"/>
        <v>1</v>
      </c>
      <c r="U28" s="3">
        <f t="shared" si="13"/>
        <v>551.7675</v>
      </c>
      <c r="V28" s="3">
        <f t="shared" si="14"/>
        <v>88.1611788</v>
      </c>
      <c r="X28" s="33">
        <f t="shared" si="15"/>
        <v>1</v>
      </c>
      <c r="Y28" s="34"/>
      <c r="Z28" s="34"/>
    </row>
    <row r="29">
      <c r="A29" s="1"/>
      <c r="B29" s="20">
        <v>0.2</v>
      </c>
      <c r="C29" s="17">
        <f t="shared" si="1"/>
        <v>0.02</v>
      </c>
      <c r="D29" s="17">
        <v>1700.0</v>
      </c>
      <c r="E29" s="17">
        <v>75.0</v>
      </c>
      <c r="F29" s="35">
        <f t="shared" si="2"/>
        <v>374</v>
      </c>
      <c r="G29" s="36">
        <f t="shared" si="3"/>
        <v>39240.33369</v>
      </c>
      <c r="H29" s="37">
        <f t="shared" si="4"/>
        <v>4.986666667</v>
      </c>
      <c r="I29" s="38">
        <f t="shared" si="5"/>
        <v>14.72440945</v>
      </c>
      <c r="J29" s="38">
        <f t="shared" si="6"/>
        <v>2.952755906</v>
      </c>
      <c r="K29" s="38">
        <f t="shared" si="7"/>
        <v>15.76445841</v>
      </c>
      <c r="L29" s="35">
        <f t="shared" si="8"/>
        <v>202.3551483</v>
      </c>
      <c r="M29" s="39">
        <f t="shared" si="9"/>
        <v>49891.52954</v>
      </c>
      <c r="N29" s="20"/>
      <c r="O29" s="17" t="s">
        <v>32</v>
      </c>
      <c r="P29" s="21"/>
      <c r="R29" s="2">
        <f t="shared" si="10"/>
        <v>0.0001496888728</v>
      </c>
      <c r="S29" s="3">
        <f t="shared" si="11"/>
        <v>228.225</v>
      </c>
      <c r="T29" s="33">
        <f t="shared" si="12"/>
        <v>1</v>
      </c>
      <c r="U29" s="3">
        <f t="shared" si="13"/>
        <v>684.675</v>
      </c>
      <c r="V29" s="3">
        <f t="shared" si="14"/>
        <v>72.86892254</v>
      </c>
      <c r="X29" s="33">
        <f t="shared" si="15"/>
        <v>1</v>
      </c>
    </row>
    <row r="30">
      <c r="A30" s="1"/>
      <c r="B30" s="20">
        <v>0.25</v>
      </c>
      <c r="C30" s="17">
        <f t="shared" si="1"/>
        <v>0.025</v>
      </c>
      <c r="D30" s="17">
        <v>1080.0</v>
      </c>
      <c r="E30" s="17">
        <v>75.0</v>
      </c>
      <c r="F30" s="35">
        <f t="shared" si="2"/>
        <v>297</v>
      </c>
      <c r="G30" s="36">
        <f t="shared" si="3"/>
        <v>19524.34517</v>
      </c>
      <c r="H30" s="37">
        <f t="shared" si="4"/>
        <v>3.96</v>
      </c>
      <c r="I30" s="38">
        <f t="shared" si="5"/>
        <v>11.69291339</v>
      </c>
      <c r="J30" s="38">
        <f t="shared" si="6"/>
        <v>2.952755906</v>
      </c>
      <c r="K30" s="38">
        <f t="shared" si="7"/>
        <v>12.92836763</v>
      </c>
      <c r="L30" s="35">
        <f t="shared" si="8"/>
        <v>316.7816719</v>
      </c>
      <c r="M30" s="39">
        <f t="shared" si="9"/>
        <v>38861.21654</v>
      </c>
      <c r="N30" s="20"/>
      <c r="O30" s="17" t="s">
        <v>33</v>
      </c>
      <c r="P30" s="21"/>
      <c r="R30" s="2">
        <f t="shared" si="10"/>
        <v>0.0001196373057</v>
      </c>
      <c r="S30" s="3">
        <f t="shared" si="11"/>
        <v>92.7936</v>
      </c>
      <c r="T30" s="33">
        <f t="shared" si="12"/>
        <v>1.001843937</v>
      </c>
      <c r="U30" s="3">
        <f t="shared" si="13"/>
        <v>278.8941167</v>
      </c>
      <c r="V30" s="3">
        <f t="shared" si="14"/>
        <v>139.3403955</v>
      </c>
      <c r="X30" s="33">
        <f t="shared" si="15"/>
        <v>1.001843937</v>
      </c>
    </row>
    <row r="31">
      <c r="A31" s="1"/>
      <c r="B31" s="20">
        <v>0.25</v>
      </c>
      <c r="C31" s="17">
        <f t="shared" si="1"/>
        <v>0.025</v>
      </c>
      <c r="D31" s="17">
        <v>1370.0</v>
      </c>
      <c r="E31" s="17">
        <v>75.0</v>
      </c>
      <c r="F31" s="35">
        <f t="shared" si="2"/>
        <v>376.75</v>
      </c>
      <c r="G31" s="36">
        <f t="shared" si="3"/>
        <v>25313.76778</v>
      </c>
      <c r="H31" s="37">
        <f t="shared" si="4"/>
        <v>5.023333333</v>
      </c>
      <c r="I31" s="38">
        <f t="shared" si="5"/>
        <v>14.83267717</v>
      </c>
      <c r="J31" s="38">
        <f t="shared" si="6"/>
        <v>2.952755906</v>
      </c>
      <c r="K31" s="38">
        <f t="shared" si="7"/>
        <v>15.85830048</v>
      </c>
      <c r="L31" s="35">
        <f t="shared" si="8"/>
        <v>251.196402</v>
      </c>
      <c r="M31" s="39">
        <f t="shared" si="9"/>
        <v>39953.06249</v>
      </c>
      <c r="N31" s="20"/>
      <c r="O31" s="17" t="s">
        <v>33</v>
      </c>
      <c r="P31" s="21"/>
      <c r="R31" s="2">
        <f t="shared" si="10"/>
        <v>0.000134350702</v>
      </c>
      <c r="S31" s="3">
        <f t="shared" si="11"/>
        <v>117.7104</v>
      </c>
      <c r="T31" s="33">
        <f t="shared" si="12"/>
        <v>1</v>
      </c>
      <c r="U31" s="3">
        <f t="shared" si="13"/>
        <v>353.1312</v>
      </c>
      <c r="V31" s="3">
        <f t="shared" si="14"/>
        <v>113.1394294</v>
      </c>
      <c r="X31" s="33">
        <f t="shared" si="15"/>
        <v>1</v>
      </c>
    </row>
    <row r="32">
      <c r="A32" s="1"/>
      <c r="B32" s="20">
        <v>0.3</v>
      </c>
      <c r="C32" s="17">
        <f t="shared" si="1"/>
        <v>0.03</v>
      </c>
      <c r="D32" s="17">
        <v>900.0</v>
      </c>
      <c r="E32" s="17">
        <v>75.0</v>
      </c>
      <c r="F32" s="35">
        <f t="shared" si="2"/>
        <v>297</v>
      </c>
      <c r="G32" s="36">
        <f t="shared" si="3"/>
        <v>13558.57304</v>
      </c>
      <c r="H32" s="37">
        <f t="shared" si="4"/>
        <v>3.96</v>
      </c>
      <c r="I32" s="38">
        <f t="shared" si="5"/>
        <v>11.69291339</v>
      </c>
      <c r="J32" s="38">
        <f t="shared" si="6"/>
        <v>2.952755906</v>
      </c>
      <c r="K32" s="38">
        <f t="shared" si="7"/>
        <v>12.92836763</v>
      </c>
      <c r="L32" s="35">
        <f t="shared" si="8"/>
        <v>380.1380063</v>
      </c>
      <c r="M32" s="39">
        <f t="shared" si="9"/>
        <v>32384.34712</v>
      </c>
      <c r="N32" s="20"/>
      <c r="O32" s="17" t="s">
        <v>34</v>
      </c>
      <c r="P32" s="21"/>
      <c r="R32" s="2">
        <f t="shared" si="10"/>
        <v>0.0001092134184</v>
      </c>
      <c r="S32" s="3">
        <f t="shared" si="11"/>
        <v>53.7</v>
      </c>
      <c r="T32" s="33">
        <f t="shared" si="12"/>
        <v>1.079838209</v>
      </c>
      <c r="U32" s="3">
        <f t="shared" si="13"/>
        <v>173.9619355</v>
      </c>
      <c r="V32" s="3">
        <f t="shared" si="14"/>
        <v>186.1576615</v>
      </c>
      <c r="X32" s="33">
        <f t="shared" si="15"/>
        <v>1.079838209</v>
      </c>
    </row>
    <row r="33">
      <c r="A33" s="1"/>
      <c r="B33" s="20">
        <v>0.3</v>
      </c>
      <c r="C33" s="17">
        <f t="shared" si="1"/>
        <v>0.03</v>
      </c>
      <c r="D33" s="17">
        <v>1130.0</v>
      </c>
      <c r="E33" s="17">
        <v>75.0</v>
      </c>
      <c r="F33" s="35">
        <f t="shared" si="2"/>
        <v>372.9</v>
      </c>
      <c r="G33" s="36">
        <f t="shared" si="3"/>
        <v>17384.60907</v>
      </c>
      <c r="H33" s="37">
        <f t="shared" si="4"/>
        <v>4.972</v>
      </c>
      <c r="I33" s="38">
        <f t="shared" si="5"/>
        <v>14.68110236</v>
      </c>
      <c r="J33" s="38">
        <f t="shared" si="6"/>
        <v>2.952755906</v>
      </c>
      <c r="K33" s="38">
        <f t="shared" si="7"/>
        <v>15.72679528</v>
      </c>
      <c r="L33" s="35">
        <f t="shared" si="8"/>
        <v>304.3810075</v>
      </c>
      <c r="M33" s="39">
        <f t="shared" si="9"/>
        <v>33247.7567</v>
      </c>
      <c r="N33" s="20"/>
      <c r="O33" s="17" t="s">
        <v>34</v>
      </c>
      <c r="P33" s="21"/>
      <c r="R33" s="2">
        <f t="shared" si="10"/>
        <v>0.0001220500248</v>
      </c>
      <c r="S33" s="3">
        <f t="shared" si="11"/>
        <v>67.42333333</v>
      </c>
      <c r="T33" s="33">
        <f t="shared" si="12"/>
        <v>1.035968891</v>
      </c>
      <c r="U33" s="3">
        <f t="shared" si="13"/>
        <v>209.5454276</v>
      </c>
      <c r="V33" s="3">
        <f t="shared" si="14"/>
        <v>158.6661044</v>
      </c>
      <c r="X33" s="33">
        <f t="shared" si="15"/>
        <v>1.035968891</v>
      </c>
    </row>
    <row r="34">
      <c r="A34" s="1"/>
      <c r="B34" s="20">
        <v>0.35</v>
      </c>
      <c r="C34" s="17">
        <f t="shared" si="1"/>
        <v>0.035</v>
      </c>
      <c r="D34" s="17">
        <v>770.0</v>
      </c>
      <c r="E34" s="17">
        <v>75.0</v>
      </c>
      <c r="F34" s="35">
        <f t="shared" si="2"/>
        <v>296.45</v>
      </c>
      <c r="G34" s="36">
        <f t="shared" si="3"/>
        <v>9941.071565</v>
      </c>
      <c r="H34" s="37">
        <f t="shared" si="4"/>
        <v>3.952666667</v>
      </c>
      <c r="I34" s="38">
        <f t="shared" si="5"/>
        <v>11.67125984</v>
      </c>
      <c r="J34" s="38">
        <f t="shared" si="6"/>
        <v>2.952755906</v>
      </c>
      <c r="K34" s="38">
        <f t="shared" si="7"/>
        <v>12.90644416</v>
      </c>
      <c r="L34" s="35">
        <f t="shared" si="8"/>
        <v>444.3244665</v>
      </c>
      <c r="M34" s="39">
        <f t="shared" si="9"/>
        <v>27753.21478</v>
      </c>
      <c r="N34" s="20"/>
      <c r="O34" s="17" t="s">
        <v>35</v>
      </c>
      <c r="P34" s="21"/>
      <c r="R34" s="2">
        <f t="shared" si="10"/>
        <v>0.0001010174806</v>
      </c>
      <c r="S34" s="3">
        <f t="shared" si="11"/>
        <v>33.75428571</v>
      </c>
      <c r="T34" s="33">
        <f t="shared" si="12"/>
        <v>1.217617012</v>
      </c>
      <c r="U34" s="3">
        <f t="shared" si="13"/>
        <v>123.2993775</v>
      </c>
      <c r="V34" s="3">
        <f t="shared" si="14"/>
        <v>225.0880365</v>
      </c>
      <c r="X34" s="33">
        <f t="shared" si="15"/>
        <v>1.217617012</v>
      </c>
    </row>
    <row r="35">
      <c r="A35" s="1"/>
      <c r="B35" s="22">
        <v>0.35</v>
      </c>
      <c r="C35" s="23">
        <f t="shared" si="1"/>
        <v>0.035</v>
      </c>
      <c r="D35" s="23">
        <v>980.0</v>
      </c>
      <c r="E35" s="23">
        <v>75.0</v>
      </c>
      <c r="F35" s="40">
        <f t="shared" si="2"/>
        <v>377.3</v>
      </c>
      <c r="G35" s="41">
        <f t="shared" si="3"/>
        <v>12935.59226</v>
      </c>
      <c r="H35" s="42">
        <f t="shared" si="4"/>
        <v>5.030666667</v>
      </c>
      <c r="I35" s="43">
        <f t="shared" si="5"/>
        <v>14.85433071</v>
      </c>
      <c r="J35" s="43">
        <f t="shared" si="6"/>
        <v>2.952755906</v>
      </c>
      <c r="K35" s="43">
        <f t="shared" si="7"/>
        <v>15.87701514</v>
      </c>
      <c r="L35" s="40">
        <f t="shared" si="8"/>
        <v>351.1903253</v>
      </c>
      <c r="M35" s="44">
        <f t="shared" si="9"/>
        <v>28543.59886</v>
      </c>
      <c r="N35" s="22"/>
      <c r="O35" s="23" t="s">
        <v>35</v>
      </c>
      <c r="P35" s="24"/>
      <c r="R35" s="2">
        <f t="shared" si="10"/>
        <v>0.000113625387</v>
      </c>
      <c r="S35" s="3">
        <f t="shared" si="11"/>
        <v>42.96</v>
      </c>
      <c r="T35" s="33">
        <f t="shared" si="12"/>
        <v>1.140249502</v>
      </c>
      <c r="U35" s="3">
        <f t="shared" si="13"/>
        <v>146.9553558</v>
      </c>
      <c r="V35" s="3">
        <f t="shared" si="14"/>
        <v>194.2331309</v>
      </c>
      <c r="X35" s="33">
        <f t="shared" si="15"/>
        <v>1.140249502</v>
      </c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O36" s="1"/>
      <c r="R36" s="2"/>
      <c r="S36" s="3"/>
      <c r="T36" s="4"/>
      <c r="U36" s="3"/>
      <c r="V36" s="5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s="1"/>
      <c r="R37" s="2"/>
      <c r="S37" s="3"/>
      <c r="T37" s="4"/>
      <c r="U37" s="3"/>
      <c r="V37" s="5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O38" s="1"/>
      <c r="R38" s="2"/>
      <c r="S38" s="3"/>
      <c r="T38" s="4"/>
      <c r="U38" s="3"/>
      <c r="V38" s="5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R39" s="2"/>
      <c r="S39" s="3"/>
      <c r="T39" s="4"/>
      <c r="U39" s="3"/>
      <c r="V39" s="5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O40" s="1"/>
      <c r="R40" s="4"/>
      <c r="S40" s="3"/>
      <c r="T40" s="4"/>
      <c r="U40" s="3"/>
      <c r="V40" s="5"/>
      <c r="X40" s="45" t="s">
        <v>36</v>
      </c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R41" s="4"/>
      <c r="S41" s="3"/>
      <c r="T41" s="4"/>
      <c r="U41" s="3"/>
      <c r="V41" s="5"/>
      <c r="X41" s="45" t="s">
        <v>37</v>
      </c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O42" s="1"/>
      <c r="R42" s="4"/>
      <c r="S42" s="3"/>
      <c r="T42" s="4"/>
      <c r="U42" s="3"/>
      <c r="V42" s="5"/>
      <c r="X42" s="45" t="s">
        <v>38</v>
      </c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O43" s="1"/>
      <c r="R43" s="2"/>
      <c r="S43" s="3"/>
      <c r="T43" s="4"/>
      <c r="U43" s="3"/>
      <c r="V43" s="5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O44" s="1"/>
      <c r="R44" s="4"/>
      <c r="S44" s="3"/>
      <c r="T44" s="4"/>
      <c r="U44" s="3"/>
      <c r="V44" s="5"/>
    </row>
    <row r="45">
      <c r="A45" s="1"/>
      <c r="B45" s="6" t="s">
        <v>39</v>
      </c>
      <c r="C45" s="1"/>
      <c r="D45" s="1"/>
      <c r="E45" s="1"/>
      <c r="F45" s="1"/>
      <c r="G45" s="1"/>
      <c r="H45" s="1"/>
      <c r="I45" s="7" t="s">
        <v>1</v>
      </c>
      <c r="J45" s="1"/>
      <c r="K45" s="1"/>
      <c r="L45" s="1"/>
      <c r="M45" s="1"/>
      <c r="O45" s="1"/>
      <c r="R45" s="4"/>
      <c r="S45" s="3"/>
      <c r="T45" s="4"/>
      <c r="U45" s="3"/>
      <c r="V45" s="5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O46" s="1"/>
      <c r="R46" s="4"/>
      <c r="S46" s="3"/>
      <c r="T46" s="4"/>
      <c r="U46" s="3"/>
      <c r="V46" s="5"/>
      <c r="W46" s="46"/>
    </row>
    <row r="47">
      <c r="A47" s="1"/>
      <c r="B47" s="8" t="s">
        <v>2</v>
      </c>
      <c r="C47" s="9" t="s">
        <v>2</v>
      </c>
      <c r="D47" s="10"/>
      <c r="E47" s="9" t="s">
        <v>2</v>
      </c>
      <c r="F47" s="9" t="s">
        <v>2</v>
      </c>
      <c r="G47" s="11" t="s">
        <v>3</v>
      </c>
      <c r="H47" s="12" t="s">
        <v>4</v>
      </c>
      <c r="I47" s="13" t="s">
        <v>5</v>
      </c>
      <c r="J47" s="10"/>
      <c r="K47" s="14"/>
      <c r="L47" s="13" t="s">
        <v>6</v>
      </c>
      <c r="M47" s="14"/>
      <c r="N47" s="47" t="s">
        <v>40</v>
      </c>
      <c r="O47" s="10"/>
      <c r="P47" s="14"/>
      <c r="R47" s="2"/>
      <c r="S47" s="3"/>
      <c r="T47" s="4"/>
      <c r="U47" s="3"/>
      <c r="V47" s="5"/>
      <c r="W47" s="48"/>
    </row>
    <row r="48">
      <c r="A48" s="1"/>
      <c r="B48" s="16" t="s">
        <v>8</v>
      </c>
      <c r="C48" s="17" t="s">
        <v>9</v>
      </c>
      <c r="D48" s="17" t="s">
        <v>10</v>
      </c>
      <c r="E48" s="18" t="s">
        <v>11</v>
      </c>
      <c r="F48" s="18" t="s">
        <v>12</v>
      </c>
      <c r="G48" s="17" t="s">
        <v>13</v>
      </c>
      <c r="H48" s="19" t="s">
        <v>14</v>
      </c>
      <c r="I48" s="22" t="s">
        <v>15</v>
      </c>
      <c r="J48" s="23" t="s">
        <v>16</v>
      </c>
      <c r="K48" s="49" t="s">
        <v>17</v>
      </c>
      <c r="L48" s="50" t="s">
        <v>18</v>
      </c>
      <c r="M48" s="24" t="s">
        <v>41</v>
      </c>
      <c r="N48" s="50" t="s">
        <v>42</v>
      </c>
      <c r="O48" s="23"/>
      <c r="P48" s="24"/>
      <c r="R48" s="25" t="s">
        <v>21</v>
      </c>
      <c r="S48" s="26" t="s">
        <v>22</v>
      </c>
      <c r="T48" s="25" t="s">
        <v>23</v>
      </c>
      <c r="U48" s="26" t="s">
        <v>24</v>
      </c>
      <c r="V48" s="26" t="s">
        <v>25</v>
      </c>
      <c r="W48" s="18"/>
      <c r="X48" s="27"/>
    </row>
    <row r="49">
      <c r="A49" s="1"/>
      <c r="B49" s="15">
        <v>0.2</v>
      </c>
      <c r="C49" s="10">
        <f t="shared" ref="C49:C83" si="16">B49/10</f>
        <v>0.02</v>
      </c>
      <c r="D49" s="10">
        <v>2000.0</v>
      </c>
      <c r="E49" s="10">
        <v>110.0</v>
      </c>
      <c r="F49" s="28">
        <f t="shared" ref="F49:F83" si="17">D49*(B49+C49)</f>
        <v>440</v>
      </c>
      <c r="G49" s="29">
        <f t="shared" ref="G49:G83" si="18">((D49^2)*(((E49/25.4)/2)^2))/((9*((E49/25.4)/2))+(10*(F49/25.4)))</f>
        <v>97319.29576</v>
      </c>
      <c r="H49" s="30">
        <f t="shared" ref="H49:H83" si="19">F49/E49</f>
        <v>4</v>
      </c>
      <c r="I49" s="31">
        <f t="shared" ref="I49:I83" si="20">F49/25.4</f>
        <v>17.32283465</v>
      </c>
      <c r="J49" s="31">
        <f t="shared" ref="J49:J83" si="21">E49/25.4</f>
        <v>4.330708661</v>
      </c>
      <c r="K49" s="31">
        <f t="shared" ref="K49:K83" si="22">2.8*(1.2781-(J49/I49))*SQRT(((2*(PI()*PI())*(I49-J49)*(J49/2))/(4*PI())))</f>
        <v>19.13629807</v>
      </c>
      <c r="L49" s="28">
        <f t="shared" ref="L49:L83" si="23">(1/(2*PI()*SQRT((G49/1000000)*(K49/1000000000000))))/1000</f>
        <v>116.6250087</v>
      </c>
      <c r="M49" s="32">
        <f t="shared" ref="M49:M83" si="24">SQRT((G49/1000000)/(K49/1000000000000))</f>
        <v>71313.29696</v>
      </c>
      <c r="N49" s="15"/>
      <c r="O49" s="10" t="s">
        <v>32</v>
      </c>
      <c r="P49" s="14"/>
      <c r="R49" s="2">
        <f t="shared" ref="R49:R83" si="25">SQRT((0.0179*10^-6)/(PI()*(4*PI()*10^-7)))*(1/(SQRT((L49*1000))))</f>
        <v>0.0001971745246</v>
      </c>
      <c r="S49" s="3">
        <f t="shared" ref="S49:S83" si="26">(4*(E49/1000)*D49*(0.0179*10^-6))/((B49/1000)^2)</f>
        <v>393.8</v>
      </c>
      <c r="T49" s="33">
        <f t="shared" ref="T49:T83" si="27">if((R49*1000)&gt;(B49/2),1,(((B49/1000)^2)/(4*(((B49/1000)*R49)-(R49^2)))))</f>
        <v>1</v>
      </c>
      <c r="U49" s="3">
        <f t="shared" ref="U49:U83" si="28">S49*T49*3</f>
        <v>1181.4</v>
      </c>
      <c r="V49" s="3">
        <f t="shared" ref="V49:V83" si="29">(2*PI()*(L49*1000)*(G49/1000000))/U49</f>
        <v>60.36337986</v>
      </c>
      <c r="W49" s="48"/>
    </row>
    <row r="50">
      <c r="A50" s="1"/>
      <c r="B50" s="20">
        <v>0.2</v>
      </c>
      <c r="C50" s="17">
        <f t="shared" si="16"/>
        <v>0.02</v>
      </c>
      <c r="D50" s="17">
        <v>2500.0</v>
      </c>
      <c r="E50" s="17">
        <v>110.0</v>
      </c>
      <c r="F50" s="35">
        <f t="shared" si="17"/>
        <v>550</v>
      </c>
      <c r="G50" s="36">
        <f t="shared" si="18"/>
        <v>124160.2254</v>
      </c>
      <c r="H50" s="37">
        <f t="shared" si="19"/>
        <v>5</v>
      </c>
      <c r="I50" s="38">
        <f t="shared" si="20"/>
        <v>21.65354331</v>
      </c>
      <c r="J50" s="38">
        <f t="shared" si="21"/>
        <v>4.330708661</v>
      </c>
      <c r="K50" s="38">
        <f t="shared" si="22"/>
        <v>23.17133106</v>
      </c>
      <c r="L50" s="35">
        <f t="shared" si="23"/>
        <v>93.83252309</v>
      </c>
      <c r="M50" s="39">
        <f t="shared" si="24"/>
        <v>73200.78779</v>
      </c>
      <c r="N50" s="20"/>
      <c r="O50" s="17" t="s">
        <v>32</v>
      </c>
      <c r="P50" s="21"/>
      <c r="R50" s="2">
        <f t="shared" si="25"/>
        <v>0.0002198213901</v>
      </c>
      <c r="S50" s="3">
        <f t="shared" si="26"/>
        <v>492.25</v>
      </c>
      <c r="T50" s="33">
        <f t="shared" si="27"/>
        <v>1</v>
      </c>
      <c r="U50" s="3">
        <f t="shared" si="28"/>
        <v>1476.75</v>
      </c>
      <c r="V50" s="3">
        <f t="shared" si="29"/>
        <v>49.56884225</v>
      </c>
      <c r="W50" s="46"/>
    </row>
    <row r="51">
      <c r="A51" s="1"/>
      <c r="B51" s="20">
        <v>0.25</v>
      </c>
      <c r="C51" s="17">
        <f t="shared" si="16"/>
        <v>0.025</v>
      </c>
      <c r="D51" s="17">
        <v>1600.0</v>
      </c>
      <c r="E51" s="17">
        <v>110.0</v>
      </c>
      <c r="F51" s="35">
        <f t="shared" si="17"/>
        <v>440</v>
      </c>
      <c r="G51" s="36">
        <f t="shared" si="18"/>
        <v>62284.34929</v>
      </c>
      <c r="H51" s="37">
        <f t="shared" si="19"/>
        <v>4</v>
      </c>
      <c r="I51" s="38">
        <f t="shared" si="20"/>
        <v>17.32283465</v>
      </c>
      <c r="J51" s="38">
        <f t="shared" si="21"/>
        <v>4.330708661</v>
      </c>
      <c r="K51" s="38">
        <f t="shared" si="22"/>
        <v>19.13629807</v>
      </c>
      <c r="L51" s="35">
        <f t="shared" si="23"/>
        <v>145.7812609</v>
      </c>
      <c r="M51" s="39">
        <f t="shared" si="24"/>
        <v>57050.63757</v>
      </c>
      <c r="N51" s="20"/>
      <c r="O51" s="17" t="s">
        <v>33</v>
      </c>
      <c r="P51" s="21"/>
      <c r="R51" s="2">
        <f t="shared" si="25"/>
        <v>0.0001763582562</v>
      </c>
      <c r="S51" s="3">
        <f t="shared" si="26"/>
        <v>201.6256</v>
      </c>
      <c r="T51" s="33">
        <f t="shared" si="27"/>
        <v>1</v>
      </c>
      <c r="U51" s="3">
        <f t="shared" si="28"/>
        <v>604.8768</v>
      </c>
      <c r="V51" s="3">
        <f t="shared" si="29"/>
        <v>94.31778102</v>
      </c>
    </row>
    <row r="52">
      <c r="A52" s="1"/>
      <c r="B52" s="20">
        <v>0.25</v>
      </c>
      <c r="C52" s="17">
        <f t="shared" si="16"/>
        <v>0.025</v>
      </c>
      <c r="D52" s="17">
        <v>2000.0</v>
      </c>
      <c r="E52" s="17">
        <v>110.0</v>
      </c>
      <c r="F52" s="35">
        <f t="shared" si="17"/>
        <v>550</v>
      </c>
      <c r="G52" s="36">
        <f t="shared" si="18"/>
        <v>79462.54425</v>
      </c>
      <c r="H52" s="37">
        <f t="shared" si="19"/>
        <v>5</v>
      </c>
      <c r="I52" s="38">
        <f t="shared" si="20"/>
        <v>21.65354331</v>
      </c>
      <c r="J52" s="38">
        <f t="shared" si="21"/>
        <v>4.330708661</v>
      </c>
      <c r="K52" s="38">
        <f t="shared" si="22"/>
        <v>23.17133106</v>
      </c>
      <c r="L52" s="35">
        <f t="shared" si="23"/>
        <v>117.2906539</v>
      </c>
      <c r="M52" s="39">
        <f t="shared" si="24"/>
        <v>58560.63024</v>
      </c>
      <c r="N52" s="20"/>
      <c r="O52" s="17" t="s">
        <v>33</v>
      </c>
      <c r="P52" s="21"/>
      <c r="R52" s="2">
        <f t="shared" si="25"/>
        <v>0.0001966142285</v>
      </c>
      <c r="S52" s="3">
        <f t="shared" si="26"/>
        <v>252.032</v>
      </c>
      <c r="T52" s="33">
        <f t="shared" si="27"/>
        <v>1</v>
      </c>
      <c r="U52" s="3">
        <f t="shared" si="28"/>
        <v>756.096</v>
      </c>
      <c r="V52" s="3">
        <f t="shared" si="29"/>
        <v>77.45131602</v>
      </c>
    </row>
    <row r="53">
      <c r="A53" s="1"/>
      <c r="B53" s="20">
        <v>0.3</v>
      </c>
      <c r="C53" s="17">
        <f t="shared" si="16"/>
        <v>0.03</v>
      </c>
      <c r="D53" s="17">
        <v>1330.0</v>
      </c>
      <c r="E53" s="17">
        <v>110.0</v>
      </c>
      <c r="F53" s="35">
        <f t="shared" si="17"/>
        <v>438.9</v>
      </c>
      <c r="G53" s="36">
        <f t="shared" si="18"/>
        <v>43133.95581</v>
      </c>
      <c r="H53" s="37">
        <f t="shared" si="19"/>
        <v>3.99</v>
      </c>
      <c r="I53" s="38">
        <f t="shared" si="20"/>
        <v>17.27952756</v>
      </c>
      <c r="J53" s="38">
        <f t="shared" si="21"/>
        <v>4.330708661</v>
      </c>
      <c r="K53" s="38">
        <f t="shared" si="22"/>
        <v>19.09273463</v>
      </c>
      <c r="L53" s="35">
        <f t="shared" si="23"/>
        <v>175.3785273</v>
      </c>
      <c r="M53" s="39">
        <f t="shared" si="24"/>
        <v>47530.8495</v>
      </c>
      <c r="N53" s="20"/>
      <c r="O53" s="17" t="s">
        <v>34</v>
      </c>
      <c r="P53" s="21"/>
      <c r="R53" s="2">
        <f t="shared" si="25"/>
        <v>0.0001607897788</v>
      </c>
      <c r="S53" s="3">
        <f t="shared" si="26"/>
        <v>116.3897778</v>
      </c>
      <c r="T53" s="33">
        <f t="shared" si="27"/>
        <v>1</v>
      </c>
      <c r="U53" s="3">
        <f t="shared" si="28"/>
        <v>349.1693333</v>
      </c>
      <c r="V53" s="3">
        <f t="shared" si="29"/>
        <v>136.1254983</v>
      </c>
    </row>
    <row r="54">
      <c r="A54" s="1"/>
      <c r="B54" s="20">
        <v>0.3</v>
      </c>
      <c r="C54" s="17">
        <f t="shared" si="16"/>
        <v>0.03</v>
      </c>
      <c r="D54" s="17">
        <v>1650.0</v>
      </c>
      <c r="E54" s="17">
        <v>110.0</v>
      </c>
      <c r="F54" s="35">
        <f t="shared" si="17"/>
        <v>544.5</v>
      </c>
      <c r="G54" s="36">
        <f t="shared" si="18"/>
        <v>54584.97375</v>
      </c>
      <c r="H54" s="37">
        <f t="shared" si="19"/>
        <v>4.95</v>
      </c>
      <c r="I54" s="38">
        <f t="shared" si="20"/>
        <v>21.43700787</v>
      </c>
      <c r="J54" s="38">
        <f t="shared" si="21"/>
        <v>4.330708661</v>
      </c>
      <c r="K54" s="38">
        <f t="shared" si="22"/>
        <v>22.98290736</v>
      </c>
      <c r="L54" s="35">
        <f t="shared" si="23"/>
        <v>142.0957522</v>
      </c>
      <c r="M54" s="39">
        <f t="shared" si="24"/>
        <v>48734.22563</v>
      </c>
      <c r="N54" s="20"/>
      <c r="O54" s="17" t="s">
        <v>34</v>
      </c>
      <c r="P54" s="21"/>
      <c r="R54" s="2">
        <f t="shared" si="25"/>
        <v>0.0001786306997</v>
      </c>
      <c r="S54" s="3">
        <f t="shared" si="26"/>
        <v>144.3933333</v>
      </c>
      <c r="T54" s="33">
        <f t="shared" si="27"/>
        <v>1</v>
      </c>
      <c r="U54" s="3">
        <f t="shared" si="28"/>
        <v>433.18</v>
      </c>
      <c r="V54" s="3">
        <f t="shared" si="29"/>
        <v>112.5034065</v>
      </c>
    </row>
    <row r="55">
      <c r="A55" s="1"/>
      <c r="B55" s="20">
        <v>0.35</v>
      </c>
      <c r="C55" s="17">
        <f t="shared" si="16"/>
        <v>0.035</v>
      </c>
      <c r="D55" s="17">
        <v>1150.0</v>
      </c>
      <c r="E55" s="17">
        <v>110.0</v>
      </c>
      <c r="F55" s="35">
        <f t="shared" si="17"/>
        <v>442.75</v>
      </c>
      <c r="G55" s="36">
        <f t="shared" si="18"/>
        <v>31996.4369</v>
      </c>
      <c r="H55" s="37">
        <f t="shared" si="19"/>
        <v>4.025</v>
      </c>
      <c r="I55" s="38">
        <f t="shared" si="20"/>
        <v>17.43110236</v>
      </c>
      <c r="J55" s="38">
        <f t="shared" si="21"/>
        <v>4.330708661</v>
      </c>
      <c r="K55" s="38">
        <f t="shared" si="22"/>
        <v>19.24488999</v>
      </c>
      <c r="L55" s="35">
        <f t="shared" si="23"/>
        <v>202.8203866</v>
      </c>
      <c r="M55" s="39">
        <f t="shared" si="24"/>
        <v>40774.91766</v>
      </c>
      <c r="N55" s="20"/>
      <c r="O55" s="17" t="s">
        <v>35</v>
      </c>
      <c r="P55" s="21"/>
      <c r="R55" s="2">
        <f t="shared" si="25"/>
        <v>0.0001495170928</v>
      </c>
      <c r="S55" s="3">
        <f t="shared" si="26"/>
        <v>73.93795918</v>
      </c>
      <c r="T55" s="33">
        <f t="shared" si="27"/>
        <v>1.021663556</v>
      </c>
      <c r="U55" s="3">
        <f t="shared" si="28"/>
        <v>226.6191549</v>
      </c>
      <c r="V55" s="3">
        <f t="shared" si="29"/>
        <v>179.9270572</v>
      </c>
    </row>
    <row r="56">
      <c r="A56" s="1"/>
      <c r="B56" s="20">
        <v>0.35</v>
      </c>
      <c r="C56" s="17">
        <f t="shared" si="16"/>
        <v>0.035</v>
      </c>
      <c r="D56" s="17">
        <v>1420.0</v>
      </c>
      <c r="E56" s="17">
        <v>110.0</v>
      </c>
      <c r="F56" s="35">
        <f t="shared" si="17"/>
        <v>546.7</v>
      </c>
      <c r="G56" s="36">
        <f t="shared" si="18"/>
        <v>40278.78665</v>
      </c>
      <c r="H56" s="37">
        <f t="shared" si="19"/>
        <v>4.97</v>
      </c>
      <c r="I56" s="38">
        <f t="shared" si="20"/>
        <v>21.52362205</v>
      </c>
      <c r="J56" s="38">
        <f t="shared" si="21"/>
        <v>4.330708661</v>
      </c>
      <c r="K56" s="38">
        <f t="shared" si="22"/>
        <v>23.05842554</v>
      </c>
      <c r="L56" s="35">
        <f t="shared" si="23"/>
        <v>165.1456418</v>
      </c>
      <c r="M56" s="39">
        <f t="shared" si="24"/>
        <v>41794.90716</v>
      </c>
      <c r="N56" s="20"/>
      <c r="O56" s="17" t="s">
        <v>35</v>
      </c>
      <c r="P56" s="21"/>
      <c r="R56" s="2">
        <f t="shared" si="25"/>
        <v>0.000165696406</v>
      </c>
      <c r="S56" s="3">
        <f t="shared" si="26"/>
        <v>91.29730612</v>
      </c>
      <c r="T56" s="33">
        <f t="shared" si="27"/>
        <v>1.002834357</v>
      </c>
      <c r="U56" s="3">
        <f t="shared" si="28"/>
        <v>274.6682259</v>
      </c>
      <c r="V56" s="3">
        <f t="shared" si="29"/>
        <v>152.1650603</v>
      </c>
    </row>
    <row r="57">
      <c r="A57" s="1"/>
      <c r="B57" s="16">
        <v>0.4</v>
      </c>
      <c r="C57" s="17">
        <f t="shared" si="16"/>
        <v>0.04</v>
      </c>
      <c r="D57" s="18">
        <v>1000.0</v>
      </c>
      <c r="E57" s="17">
        <v>110.0</v>
      </c>
      <c r="F57" s="35">
        <f t="shared" si="17"/>
        <v>440</v>
      </c>
      <c r="G57" s="36">
        <f t="shared" si="18"/>
        <v>24329.82394</v>
      </c>
      <c r="H57" s="37">
        <f t="shared" si="19"/>
        <v>4</v>
      </c>
      <c r="I57" s="38">
        <f t="shared" si="20"/>
        <v>17.32283465</v>
      </c>
      <c r="J57" s="38">
        <f t="shared" si="21"/>
        <v>4.330708661</v>
      </c>
      <c r="K57" s="38">
        <f t="shared" si="22"/>
        <v>19.13629807</v>
      </c>
      <c r="L57" s="35">
        <f t="shared" si="23"/>
        <v>233.2500175</v>
      </c>
      <c r="M57" s="39">
        <f t="shared" si="24"/>
        <v>35656.64848</v>
      </c>
      <c r="N57" s="20"/>
      <c r="O57" s="17" t="s">
        <v>43</v>
      </c>
      <c r="P57" s="21"/>
      <c r="R57" s="2">
        <f t="shared" si="25"/>
        <v>0.0001394234434</v>
      </c>
      <c r="S57" s="3">
        <f t="shared" si="26"/>
        <v>49.225</v>
      </c>
      <c r="T57" s="33">
        <f t="shared" si="27"/>
        <v>1.101003871</v>
      </c>
      <c r="U57" s="3">
        <f t="shared" si="28"/>
        <v>162.5907467</v>
      </c>
      <c r="V57" s="3">
        <f t="shared" si="29"/>
        <v>219.3030613</v>
      </c>
    </row>
    <row r="58">
      <c r="A58" s="1"/>
      <c r="B58" s="20">
        <v>0.4</v>
      </c>
      <c r="C58" s="17">
        <f t="shared" si="16"/>
        <v>0.04</v>
      </c>
      <c r="D58" s="17">
        <v>1250.0</v>
      </c>
      <c r="E58" s="17">
        <v>110.0</v>
      </c>
      <c r="F58" s="35">
        <f t="shared" si="17"/>
        <v>550</v>
      </c>
      <c r="G58" s="36">
        <f t="shared" si="18"/>
        <v>31040.05635</v>
      </c>
      <c r="H58" s="37">
        <f t="shared" si="19"/>
        <v>5</v>
      </c>
      <c r="I58" s="38">
        <f t="shared" si="20"/>
        <v>21.65354331</v>
      </c>
      <c r="J58" s="38">
        <f t="shared" si="21"/>
        <v>4.330708661</v>
      </c>
      <c r="K58" s="38">
        <f t="shared" si="22"/>
        <v>23.17133106</v>
      </c>
      <c r="L58" s="35">
        <f t="shared" si="23"/>
        <v>187.6650462</v>
      </c>
      <c r="M58" s="39">
        <f t="shared" si="24"/>
        <v>36600.3939</v>
      </c>
      <c r="N58" s="22"/>
      <c r="O58" s="23" t="s">
        <v>43</v>
      </c>
      <c r="P58" s="24"/>
      <c r="R58" s="2">
        <f t="shared" si="25"/>
        <v>0.0001554371956</v>
      </c>
      <c r="S58" s="3">
        <f t="shared" si="26"/>
        <v>61.53125</v>
      </c>
      <c r="T58" s="33">
        <f t="shared" si="27"/>
        <v>1.052239579</v>
      </c>
      <c r="U58" s="3">
        <f t="shared" si="28"/>
        <v>194.2368498</v>
      </c>
      <c r="V58" s="3">
        <f t="shared" si="29"/>
        <v>188.4317725</v>
      </c>
    </row>
    <row r="59">
      <c r="A59" s="1"/>
      <c r="B59" s="15">
        <v>0.3</v>
      </c>
      <c r="C59" s="10">
        <f t="shared" si="16"/>
        <v>0.03</v>
      </c>
      <c r="D59" s="10">
        <v>1950.0</v>
      </c>
      <c r="E59" s="10">
        <v>160.0</v>
      </c>
      <c r="F59" s="28">
        <f t="shared" si="17"/>
        <v>643.5</v>
      </c>
      <c r="G59" s="29">
        <f t="shared" si="18"/>
        <v>133907.7898</v>
      </c>
      <c r="H59" s="30">
        <f t="shared" si="19"/>
        <v>4.021875</v>
      </c>
      <c r="I59" s="31">
        <f t="shared" si="20"/>
        <v>25.33464567</v>
      </c>
      <c r="J59" s="31">
        <f t="shared" si="21"/>
        <v>6.299212598</v>
      </c>
      <c r="K59" s="31">
        <f t="shared" si="22"/>
        <v>27.97285909</v>
      </c>
      <c r="L59" s="28">
        <f t="shared" si="23"/>
        <v>82.23350129</v>
      </c>
      <c r="M59" s="32">
        <f t="shared" si="24"/>
        <v>69188.59191</v>
      </c>
      <c r="N59" s="15"/>
      <c r="O59" s="10" t="s">
        <v>33</v>
      </c>
      <c r="P59" s="14"/>
      <c r="R59" s="2">
        <f t="shared" si="25"/>
        <v>0.0002348130644</v>
      </c>
      <c r="S59" s="3">
        <f t="shared" si="26"/>
        <v>248.2133333</v>
      </c>
      <c r="T59" s="33">
        <f t="shared" si="27"/>
        <v>1</v>
      </c>
      <c r="U59" s="3">
        <f t="shared" si="28"/>
        <v>744.64</v>
      </c>
      <c r="V59" s="3">
        <f t="shared" si="29"/>
        <v>92.91549193</v>
      </c>
    </row>
    <row r="60">
      <c r="A60" s="1"/>
      <c r="B60" s="20">
        <v>0.3</v>
      </c>
      <c r="C60" s="17">
        <f t="shared" si="16"/>
        <v>0.03</v>
      </c>
      <c r="D60" s="17">
        <v>2400.0</v>
      </c>
      <c r="E60" s="17">
        <v>160.0</v>
      </c>
      <c r="F60" s="35">
        <f t="shared" si="17"/>
        <v>792</v>
      </c>
      <c r="G60" s="36">
        <f t="shared" si="18"/>
        <v>167979.0026</v>
      </c>
      <c r="H60" s="37">
        <f t="shared" si="19"/>
        <v>4.95</v>
      </c>
      <c r="I60" s="38">
        <f t="shared" si="20"/>
        <v>31.18110236</v>
      </c>
      <c r="J60" s="38">
        <f t="shared" si="21"/>
        <v>6.299212598</v>
      </c>
      <c r="K60" s="38">
        <f t="shared" si="22"/>
        <v>33.42968343</v>
      </c>
      <c r="L60" s="35">
        <f t="shared" si="23"/>
        <v>67.16244539</v>
      </c>
      <c r="M60" s="39">
        <f t="shared" si="24"/>
        <v>70886.14637</v>
      </c>
      <c r="N60" s="20"/>
      <c r="O60" s="17" t="s">
        <v>33</v>
      </c>
      <c r="P60" s="21"/>
      <c r="R60" s="2">
        <f t="shared" si="25"/>
        <v>0.0002598264723</v>
      </c>
      <c r="S60" s="3">
        <f t="shared" si="26"/>
        <v>305.4933333</v>
      </c>
      <c r="T60" s="33">
        <f t="shared" si="27"/>
        <v>1</v>
      </c>
      <c r="U60" s="3">
        <f t="shared" si="28"/>
        <v>916.48</v>
      </c>
      <c r="V60" s="3">
        <f t="shared" si="29"/>
        <v>77.34609197</v>
      </c>
    </row>
    <row r="61">
      <c r="A61" s="1"/>
      <c r="B61" s="20">
        <v>0.35</v>
      </c>
      <c r="C61" s="17">
        <f t="shared" si="16"/>
        <v>0.035</v>
      </c>
      <c r="D61" s="17">
        <v>1650.0</v>
      </c>
      <c r="E61" s="17">
        <v>160.0</v>
      </c>
      <c r="F61" s="35">
        <f t="shared" si="17"/>
        <v>635.25</v>
      </c>
      <c r="G61" s="36">
        <f t="shared" si="18"/>
        <v>96993.17808</v>
      </c>
      <c r="H61" s="37">
        <f t="shared" si="19"/>
        <v>3.9703125</v>
      </c>
      <c r="I61" s="38">
        <f t="shared" si="20"/>
        <v>25.00984252</v>
      </c>
      <c r="J61" s="38">
        <f t="shared" si="21"/>
        <v>6.299212598</v>
      </c>
      <c r="K61" s="38">
        <f t="shared" si="22"/>
        <v>27.64619035</v>
      </c>
      <c r="L61" s="35">
        <f t="shared" si="23"/>
        <v>97.19230677</v>
      </c>
      <c r="M61" s="39">
        <f t="shared" si="24"/>
        <v>59231.52957</v>
      </c>
      <c r="N61" s="20"/>
      <c r="O61" s="17" t="s">
        <v>34</v>
      </c>
      <c r="P61" s="21"/>
      <c r="R61" s="2">
        <f t="shared" si="25"/>
        <v>0.0002159885367</v>
      </c>
      <c r="S61" s="3">
        <f t="shared" si="26"/>
        <v>154.3053061</v>
      </c>
      <c r="T61" s="33">
        <f t="shared" si="27"/>
        <v>1</v>
      </c>
      <c r="U61" s="3">
        <f t="shared" si="28"/>
        <v>462.9159184</v>
      </c>
      <c r="V61" s="3">
        <f t="shared" si="29"/>
        <v>127.953106</v>
      </c>
    </row>
    <row r="62">
      <c r="A62" s="1"/>
      <c r="B62" s="20">
        <v>0.35</v>
      </c>
      <c r="C62" s="17">
        <f t="shared" si="16"/>
        <v>0.035</v>
      </c>
      <c r="D62" s="17">
        <v>2080.0</v>
      </c>
      <c r="E62" s="17">
        <v>160.0</v>
      </c>
      <c r="F62" s="35">
        <f t="shared" si="17"/>
        <v>800.8</v>
      </c>
      <c r="G62" s="36">
        <f t="shared" si="18"/>
        <v>124898.7781</v>
      </c>
      <c r="H62" s="37">
        <f t="shared" si="19"/>
        <v>5.005</v>
      </c>
      <c r="I62" s="38">
        <f t="shared" si="20"/>
        <v>31.52755906</v>
      </c>
      <c r="J62" s="38">
        <f t="shared" si="21"/>
        <v>6.299212598</v>
      </c>
      <c r="K62" s="38">
        <f t="shared" si="22"/>
        <v>33.73106263</v>
      </c>
      <c r="L62" s="35">
        <f t="shared" si="23"/>
        <v>77.54004082</v>
      </c>
      <c r="M62" s="39">
        <f t="shared" si="24"/>
        <v>60850.4905</v>
      </c>
      <c r="N62" s="20"/>
      <c r="O62" s="17" t="s">
        <v>34</v>
      </c>
      <c r="P62" s="21"/>
      <c r="R62" s="2">
        <f t="shared" si="25"/>
        <v>0.0002418152213</v>
      </c>
      <c r="S62" s="3">
        <f t="shared" si="26"/>
        <v>194.5182041</v>
      </c>
      <c r="T62" s="33">
        <f t="shared" si="27"/>
        <v>1</v>
      </c>
      <c r="U62" s="3">
        <f t="shared" si="28"/>
        <v>583.5546122</v>
      </c>
      <c r="V62" s="3">
        <f t="shared" si="29"/>
        <v>104.2755712</v>
      </c>
    </row>
    <row r="63">
      <c r="A63" s="1"/>
      <c r="B63" s="20">
        <v>0.4</v>
      </c>
      <c r="C63" s="17">
        <f t="shared" si="16"/>
        <v>0.04</v>
      </c>
      <c r="D63" s="17">
        <v>1450.0</v>
      </c>
      <c r="E63" s="17">
        <v>160.0</v>
      </c>
      <c r="F63" s="35">
        <f t="shared" si="17"/>
        <v>638</v>
      </c>
      <c r="G63" s="36">
        <f t="shared" si="18"/>
        <v>74614.61683</v>
      </c>
      <c r="H63" s="37">
        <f t="shared" si="19"/>
        <v>3.9875</v>
      </c>
      <c r="I63" s="38">
        <f t="shared" si="20"/>
        <v>25.11811024</v>
      </c>
      <c r="J63" s="38">
        <f t="shared" si="21"/>
        <v>6.299212598</v>
      </c>
      <c r="K63" s="38">
        <f t="shared" si="22"/>
        <v>27.75539257</v>
      </c>
      <c r="L63" s="35">
        <f t="shared" si="23"/>
        <v>110.5947441</v>
      </c>
      <c r="M63" s="39">
        <f t="shared" si="24"/>
        <v>51848.74746</v>
      </c>
      <c r="N63" s="20"/>
      <c r="O63" s="17" t="s">
        <v>35</v>
      </c>
      <c r="P63" s="21"/>
      <c r="R63" s="2">
        <f t="shared" si="25"/>
        <v>0.0002024787277</v>
      </c>
      <c r="S63" s="3">
        <f t="shared" si="26"/>
        <v>103.82</v>
      </c>
      <c r="T63" s="33">
        <f t="shared" si="27"/>
        <v>1</v>
      </c>
      <c r="U63" s="3">
        <f t="shared" si="28"/>
        <v>311.46</v>
      </c>
      <c r="V63" s="3">
        <f t="shared" si="29"/>
        <v>166.4700041</v>
      </c>
    </row>
    <row r="64">
      <c r="A64" s="1"/>
      <c r="B64" s="20">
        <v>0.4</v>
      </c>
      <c r="C64" s="17">
        <f t="shared" si="16"/>
        <v>0.04</v>
      </c>
      <c r="D64" s="17">
        <v>1800.0</v>
      </c>
      <c r="E64" s="17">
        <v>160.0</v>
      </c>
      <c r="F64" s="35">
        <f t="shared" si="17"/>
        <v>792</v>
      </c>
      <c r="G64" s="36">
        <f t="shared" si="18"/>
        <v>94488.18898</v>
      </c>
      <c r="H64" s="37">
        <f t="shared" si="19"/>
        <v>4.95</v>
      </c>
      <c r="I64" s="38">
        <f t="shared" si="20"/>
        <v>31.18110236</v>
      </c>
      <c r="J64" s="38">
        <f t="shared" si="21"/>
        <v>6.299212598</v>
      </c>
      <c r="K64" s="38">
        <f t="shared" si="22"/>
        <v>33.42968343</v>
      </c>
      <c r="L64" s="35">
        <f t="shared" si="23"/>
        <v>89.54992719</v>
      </c>
      <c r="M64" s="39">
        <f t="shared" si="24"/>
        <v>53164.60978</v>
      </c>
      <c r="N64" s="20"/>
      <c r="O64" s="17" t="s">
        <v>35</v>
      </c>
      <c r="P64" s="21"/>
      <c r="R64" s="2">
        <f t="shared" si="25"/>
        <v>0.0002250163256</v>
      </c>
      <c r="S64" s="3">
        <f t="shared" si="26"/>
        <v>128.88</v>
      </c>
      <c r="T64" s="33">
        <f t="shared" si="27"/>
        <v>1</v>
      </c>
      <c r="U64" s="3">
        <f t="shared" si="28"/>
        <v>386.64</v>
      </c>
      <c r="V64" s="3">
        <f t="shared" si="29"/>
        <v>137.5041635</v>
      </c>
    </row>
    <row r="65">
      <c r="A65" s="1"/>
      <c r="B65" s="20">
        <v>0.45</v>
      </c>
      <c r="C65" s="17">
        <f t="shared" si="16"/>
        <v>0.045</v>
      </c>
      <c r="D65" s="17">
        <v>1300.0</v>
      </c>
      <c r="E65" s="17">
        <v>160.0</v>
      </c>
      <c r="F65" s="35">
        <f t="shared" si="17"/>
        <v>643.5</v>
      </c>
      <c r="G65" s="36">
        <f t="shared" si="18"/>
        <v>59514.57326</v>
      </c>
      <c r="H65" s="37">
        <f t="shared" si="19"/>
        <v>4.021875</v>
      </c>
      <c r="I65" s="38">
        <f t="shared" si="20"/>
        <v>25.33464567</v>
      </c>
      <c r="J65" s="38">
        <f t="shared" si="21"/>
        <v>6.299212598</v>
      </c>
      <c r="K65" s="38">
        <f t="shared" si="22"/>
        <v>27.97285909</v>
      </c>
      <c r="L65" s="35">
        <f t="shared" si="23"/>
        <v>123.3502519</v>
      </c>
      <c r="M65" s="39">
        <f t="shared" si="24"/>
        <v>46125.72794</v>
      </c>
      <c r="N65" s="20"/>
      <c r="O65" s="17" t="s">
        <v>43</v>
      </c>
      <c r="P65" s="21"/>
      <c r="R65" s="2">
        <f t="shared" si="25"/>
        <v>0.0001917240642</v>
      </c>
      <c r="S65" s="3">
        <f t="shared" si="26"/>
        <v>73.54469136</v>
      </c>
      <c r="T65" s="33">
        <f t="shared" si="27"/>
        <v>1.022361451</v>
      </c>
      <c r="U65" s="3">
        <f t="shared" si="28"/>
        <v>225.5677722</v>
      </c>
      <c r="V65" s="3">
        <f t="shared" si="29"/>
        <v>204.4872257</v>
      </c>
    </row>
    <row r="66">
      <c r="A66" s="1"/>
      <c r="B66" s="20">
        <v>0.45</v>
      </c>
      <c r="C66" s="17">
        <f t="shared" si="16"/>
        <v>0.045</v>
      </c>
      <c r="D66" s="17">
        <v>1600.0</v>
      </c>
      <c r="E66" s="17">
        <v>160.0</v>
      </c>
      <c r="F66" s="35">
        <f t="shared" si="17"/>
        <v>792</v>
      </c>
      <c r="G66" s="36">
        <f t="shared" si="18"/>
        <v>74657.3345</v>
      </c>
      <c r="H66" s="37">
        <f t="shared" si="19"/>
        <v>4.95</v>
      </c>
      <c r="I66" s="38">
        <f t="shared" si="20"/>
        <v>31.18110236</v>
      </c>
      <c r="J66" s="38">
        <f t="shared" si="21"/>
        <v>6.299212598</v>
      </c>
      <c r="K66" s="38">
        <f t="shared" si="22"/>
        <v>33.42968343</v>
      </c>
      <c r="L66" s="35">
        <f t="shared" si="23"/>
        <v>100.7436681</v>
      </c>
      <c r="M66" s="39">
        <f t="shared" si="24"/>
        <v>47257.43091</v>
      </c>
      <c r="N66" s="20"/>
      <c r="O66" s="17" t="s">
        <v>43</v>
      </c>
      <c r="P66" s="21"/>
      <c r="R66" s="2">
        <f t="shared" si="25"/>
        <v>0.0002121474263</v>
      </c>
      <c r="S66" s="3">
        <f t="shared" si="26"/>
        <v>90.51654321</v>
      </c>
      <c r="T66" s="33">
        <f t="shared" si="27"/>
        <v>1.003273668</v>
      </c>
      <c r="U66" s="3">
        <f t="shared" si="28"/>
        <v>272.4385929</v>
      </c>
      <c r="V66" s="3">
        <f t="shared" si="29"/>
        <v>173.4608537</v>
      </c>
    </row>
    <row r="67">
      <c r="A67" s="1"/>
      <c r="B67" s="20">
        <v>0.5</v>
      </c>
      <c r="C67" s="17">
        <f t="shared" si="16"/>
        <v>0.05</v>
      </c>
      <c r="D67" s="17">
        <v>1150.0</v>
      </c>
      <c r="E67" s="17">
        <v>160.0</v>
      </c>
      <c r="F67" s="35">
        <f t="shared" si="17"/>
        <v>632.5</v>
      </c>
      <c r="G67" s="36">
        <f t="shared" si="18"/>
        <v>47299.97821</v>
      </c>
      <c r="H67" s="37">
        <f t="shared" si="19"/>
        <v>3.953125</v>
      </c>
      <c r="I67" s="38">
        <f t="shared" si="20"/>
        <v>24.9015748</v>
      </c>
      <c r="J67" s="38">
        <f t="shared" si="21"/>
        <v>6.299212598</v>
      </c>
      <c r="K67" s="38">
        <f t="shared" si="22"/>
        <v>27.53667237</v>
      </c>
      <c r="L67" s="35">
        <f t="shared" si="23"/>
        <v>139.4549495</v>
      </c>
      <c r="M67" s="39">
        <f t="shared" si="24"/>
        <v>41445.2479</v>
      </c>
      <c r="N67" s="20"/>
      <c r="O67" s="17" t="s">
        <v>44</v>
      </c>
      <c r="P67" s="21"/>
      <c r="R67" s="2">
        <f t="shared" si="25"/>
        <v>0.0001803140968</v>
      </c>
      <c r="S67" s="3">
        <f t="shared" si="26"/>
        <v>52.6976</v>
      </c>
      <c r="T67" s="33">
        <f t="shared" si="27"/>
        <v>1.084243558</v>
      </c>
      <c r="U67" s="3">
        <f t="shared" si="28"/>
        <v>171.4110999</v>
      </c>
      <c r="V67" s="3">
        <f t="shared" si="29"/>
        <v>241.7885885</v>
      </c>
    </row>
    <row r="68">
      <c r="A68" s="1"/>
      <c r="B68" s="20">
        <v>0.5</v>
      </c>
      <c r="C68" s="17">
        <f t="shared" si="16"/>
        <v>0.05</v>
      </c>
      <c r="D68" s="17">
        <v>1450.0</v>
      </c>
      <c r="E68" s="17">
        <v>160.0</v>
      </c>
      <c r="F68" s="35">
        <f t="shared" si="17"/>
        <v>797.5</v>
      </c>
      <c r="G68" s="36">
        <f t="shared" si="18"/>
        <v>60927.4042</v>
      </c>
      <c r="H68" s="37">
        <f t="shared" si="19"/>
        <v>4.984375</v>
      </c>
      <c r="I68" s="38">
        <f t="shared" si="20"/>
        <v>31.3976378</v>
      </c>
      <c r="J68" s="38">
        <f t="shared" si="21"/>
        <v>6.299212598</v>
      </c>
      <c r="K68" s="38">
        <f t="shared" si="22"/>
        <v>33.61830042</v>
      </c>
      <c r="L68" s="35">
        <f t="shared" si="23"/>
        <v>111.2054103</v>
      </c>
      <c r="M68" s="39">
        <f t="shared" si="24"/>
        <v>42571.45178</v>
      </c>
      <c r="N68" s="22"/>
      <c r="O68" s="23" t="s">
        <v>44</v>
      </c>
      <c r="P68" s="24"/>
      <c r="R68" s="2">
        <f t="shared" si="25"/>
        <v>0.000201922023</v>
      </c>
      <c r="S68" s="3">
        <f t="shared" si="26"/>
        <v>66.4448</v>
      </c>
      <c r="T68" s="33">
        <f t="shared" si="27"/>
        <v>1.038404206</v>
      </c>
      <c r="U68" s="3">
        <f t="shared" si="28"/>
        <v>206.9896794</v>
      </c>
      <c r="V68" s="3">
        <f t="shared" si="29"/>
        <v>205.6694416</v>
      </c>
    </row>
    <row r="69">
      <c r="A69" s="1"/>
      <c r="B69" s="15">
        <v>0.4</v>
      </c>
      <c r="C69" s="10">
        <f t="shared" si="16"/>
        <v>0.04</v>
      </c>
      <c r="D69" s="10">
        <v>1800.0</v>
      </c>
      <c r="E69" s="10">
        <v>200.0</v>
      </c>
      <c r="F69" s="28">
        <f t="shared" si="17"/>
        <v>792</v>
      </c>
      <c r="G69" s="29">
        <f t="shared" si="18"/>
        <v>144624.779</v>
      </c>
      <c r="H69" s="30">
        <f t="shared" si="19"/>
        <v>3.96</v>
      </c>
      <c r="I69" s="31">
        <f t="shared" si="20"/>
        <v>31.18110236</v>
      </c>
      <c r="J69" s="31">
        <f t="shared" si="21"/>
        <v>7.874015748</v>
      </c>
      <c r="K69" s="31">
        <f t="shared" si="22"/>
        <v>34.47564701</v>
      </c>
      <c r="L69" s="28">
        <f t="shared" si="23"/>
        <v>71.27587618</v>
      </c>
      <c r="M69" s="32">
        <f t="shared" si="24"/>
        <v>64768.69423</v>
      </c>
      <c r="N69" s="15"/>
      <c r="O69" s="10" t="s">
        <v>35</v>
      </c>
      <c r="P69" s="14"/>
      <c r="R69" s="2">
        <f t="shared" si="25"/>
        <v>0.000252217586</v>
      </c>
      <c r="S69" s="3">
        <f t="shared" si="26"/>
        <v>161.1</v>
      </c>
      <c r="T69" s="33">
        <f t="shared" si="27"/>
        <v>1</v>
      </c>
      <c r="U69" s="3">
        <f t="shared" si="28"/>
        <v>483.3</v>
      </c>
      <c r="V69" s="3">
        <f t="shared" si="29"/>
        <v>134.0134373</v>
      </c>
    </row>
    <row r="70">
      <c r="A70" s="1"/>
      <c r="B70" s="20">
        <v>0.4</v>
      </c>
      <c r="C70" s="17">
        <f t="shared" si="16"/>
        <v>0.04</v>
      </c>
      <c r="D70" s="17">
        <v>2250.0</v>
      </c>
      <c r="E70" s="17">
        <v>200.0</v>
      </c>
      <c r="F70" s="35">
        <f t="shared" si="17"/>
        <v>990</v>
      </c>
      <c r="G70" s="36">
        <f t="shared" si="18"/>
        <v>184547.2441</v>
      </c>
      <c r="H70" s="37">
        <f t="shared" si="19"/>
        <v>4.95</v>
      </c>
      <c r="I70" s="38">
        <f t="shared" si="20"/>
        <v>38.97637795</v>
      </c>
      <c r="J70" s="38">
        <f t="shared" si="21"/>
        <v>7.874015748</v>
      </c>
      <c r="K70" s="38">
        <f t="shared" si="22"/>
        <v>41.78710429</v>
      </c>
      <c r="L70" s="35">
        <f t="shared" si="23"/>
        <v>57.3119534</v>
      </c>
      <c r="M70" s="39">
        <f t="shared" si="24"/>
        <v>66455.76222</v>
      </c>
      <c r="N70" s="20"/>
      <c r="O70" s="17" t="s">
        <v>35</v>
      </c>
      <c r="P70" s="21"/>
      <c r="R70" s="2">
        <f t="shared" si="25"/>
        <v>0.000281270407</v>
      </c>
      <c r="S70" s="3">
        <f t="shared" si="26"/>
        <v>201.375</v>
      </c>
      <c r="T70" s="33">
        <f t="shared" si="27"/>
        <v>1</v>
      </c>
      <c r="U70" s="3">
        <f t="shared" si="28"/>
        <v>604.125</v>
      </c>
      <c r="V70" s="3">
        <f t="shared" si="29"/>
        <v>110.0033308</v>
      </c>
    </row>
    <row r="71">
      <c r="A71" s="1"/>
      <c r="B71" s="20">
        <v>0.4</v>
      </c>
      <c r="C71" s="17">
        <f t="shared" si="16"/>
        <v>0.04</v>
      </c>
      <c r="D71" s="17">
        <v>2730.0</v>
      </c>
      <c r="E71" s="17">
        <v>200.0</v>
      </c>
      <c r="F71" s="35">
        <f t="shared" si="17"/>
        <v>1201.2</v>
      </c>
      <c r="G71" s="36">
        <f t="shared" si="18"/>
        <v>227246.9485</v>
      </c>
      <c r="H71" s="37">
        <f t="shared" si="19"/>
        <v>6.006</v>
      </c>
      <c r="I71" s="38">
        <f t="shared" si="20"/>
        <v>47.29133858</v>
      </c>
      <c r="J71" s="38">
        <f t="shared" si="21"/>
        <v>7.874015748</v>
      </c>
      <c r="K71" s="38">
        <f t="shared" si="22"/>
        <v>48.59517459</v>
      </c>
      <c r="L71" s="35">
        <f t="shared" si="23"/>
        <v>47.89327418</v>
      </c>
      <c r="M71" s="39">
        <f t="shared" si="24"/>
        <v>68383.67818</v>
      </c>
      <c r="N71" s="20"/>
      <c r="O71" s="17" t="s">
        <v>35</v>
      </c>
      <c r="P71" s="21"/>
      <c r="R71" s="2">
        <f t="shared" si="25"/>
        <v>0.0003076871669</v>
      </c>
      <c r="S71" s="3">
        <f t="shared" si="26"/>
        <v>244.335</v>
      </c>
      <c r="T71" s="33">
        <f t="shared" si="27"/>
        <v>1</v>
      </c>
      <c r="U71" s="3">
        <f t="shared" si="28"/>
        <v>733.005</v>
      </c>
      <c r="V71" s="3">
        <f t="shared" si="29"/>
        <v>93.29223973</v>
      </c>
    </row>
    <row r="72">
      <c r="A72" s="1"/>
      <c r="B72" s="20">
        <v>0.45</v>
      </c>
      <c r="C72" s="17">
        <f t="shared" si="16"/>
        <v>0.045</v>
      </c>
      <c r="D72" s="17">
        <v>1600.0</v>
      </c>
      <c r="E72" s="17">
        <v>200.0</v>
      </c>
      <c r="F72" s="35">
        <f t="shared" si="17"/>
        <v>792</v>
      </c>
      <c r="G72" s="36">
        <f t="shared" si="18"/>
        <v>114271.4304</v>
      </c>
      <c r="H72" s="37">
        <f t="shared" si="19"/>
        <v>3.96</v>
      </c>
      <c r="I72" s="38">
        <f t="shared" si="20"/>
        <v>31.18110236</v>
      </c>
      <c r="J72" s="38">
        <f t="shared" si="21"/>
        <v>7.874015748</v>
      </c>
      <c r="K72" s="38">
        <f t="shared" si="22"/>
        <v>34.47564701</v>
      </c>
      <c r="L72" s="35">
        <f t="shared" si="23"/>
        <v>80.18536071</v>
      </c>
      <c r="M72" s="39">
        <f t="shared" si="24"/>
        <v>57572.17265</v>
      </c>
      <c r="N72" s="20"/>
      <c r="O72" s="17" t="s">
        <v>43</v>
      </c>
      <c r="P72" s="21"/>
      <c r="R72" s="2">
        <f t="shared" si="25"/>
        <v>0.0002377930206</v>
      </c>
      <c r="S72" s="3">
        <f t="shared" si="26"/>
        <v>113.145679</v>
      </c>
      <c r="T72" s="33">
        <f t="shared" si="27"/>
        <v>1</v>
      </c>
      <c r="U72" s="3">
        <f t="shared" si="28"/>
        <v>339.437037</v>
      </c>
      <c r="V72" s="3">
        <f t="shared" si="29"/>
        <v>169.6107565</v>
      </c>
    </row>
    <row r="73">
      <c r="A73" s="1"/>
      <c r="B73" s="20">
        <v>0.45</v>
      </c>
      <c r="C73" s="17">
        <f t="shared" si="16"/>
        <v>0.045</v>
      </c>
      <c r="D73" s="17">
        <v>2030.0</v>
      </c>
      <c r="E73" s="17">
        <v>200.0</v>
      </c>
      <c r="F73" s="35">
        <f t="shared" si="17"/>
        <v>1004.85</v>
      </c>
      <c r="G73" s="36">
        <f t="shared" si="18"/>
        <v>148184.8267</v>
      </c>
      <c r="H73" s="37">
        <f t="shared" si="19"/>
        <v>5.02425</v>
      </c>
      <c r="I73" s="38">
        <f t="shared" si="20"/>
        <v>39.56102362</v>
      </c>
      <c r="J73" s="38">
        <f t="shared" si="21"/>
        <v>7.874015748</v>
      </c>
      <c r="K73" s="38">
        <f t="shared" si="22"/>
        <v>42.29504211</v>
      </c>
      <c r="L73" s="35">
        <f t="shared" si="23"/>
        <v>63.57312096</v>
      </c>
      <c r="M73" s="39">
        <f t="shared" si="24"/>
        <v>59191.19901</v>
      </c>
      <c r="N73" s="20"/>
      <c r="O73" s="17" t="s">
        <v>43</v>
      </c>
      <c r="P73" s="21"/>
      <c r="R73" s="2">
        <f t="shared" si="25"/>
        <v>0.0002670606372</v>
      </c>
      <c r="S73" s="3">
        <f t="shared" si="26"/>
        <v>143.5535802</v>
      </c>
      <c r="T73" s="33">
        <f t="shared" si="27"/>
        <v>1</v>
      </c>
      <c r="U73" s="3">
        <f t="shared" si="28"/>
        <v>430.6607407</v>
      </c>
      <c r="V73" s="3">
        <f t="shared" si="29"/>
        <v>137.4427558</v>
      </c>
    </row>
    <row r="74">
      <c r="A74" s="1"/>
      <c r="B74" s="20">
        <v>0.45</v>
      </c>
      <c r="C74" s="17">
        <f t="shared" si="16"/>
        <v>0.045</v>
      </c>
      <c r="D74" s="17">
        <v>2420.0</v>
      </c>
      <c r="E74" s="17">
        <v>200.0</v>
      </c>
      <c r="F74" s="35">
        <f t="shared" si="17"/>
        <v>1197.9</v>
      </c>
      <c r="G74" s="36">
        <f t="shared" si="18"/>
        <v>179025.4904</v>
      </c>
      <c r="H74" s="37">
        <f t="shared" si="19"/>
        <v>5.9895</v>
      </c>
      <c r="I74" s="38">
        <f t="shared" si="20"/>
        <v>47.16141732</v>
      </c>
      <c r="J74" s="38">
        <f t="shared" si="21"/>
        <v>7.874015748</v>
      </c>
      <c r="K74" s="38">
        <f t="shared" si="22"/>
        <v>48.49500386</v>
      </c>
      <c r="L74" s="35">
        <f t="shared" si="23"/>
        <v>54.01497712</v>
      </c>
      <c r="M74" s="39">
        <f t="shared" si="24"/>
        <v>60758.7649</v>
      </c>
      <c r="N74" s="20"/>
      <c r="O74" s="17" t="s">
        <v>43</v>
      </c>
      <c r="P74" s="21"/>
      <c r="R74" s="2">
        <f t="shared" si="25"/>
        <v>0.0002897273865</v>
      </c>
      <c r="S74" s="3">
        <f t="shared" si="26"/>
        <v>171.1328395</v>
      </c>
      <c r="T74" s="33">
        <f t="shared" si="27"/>
        <v>1</v>
      </c>
      <c r="U74" s="3">
        <f t="shared" si="28"/>
        <v>513.3985185</v>
      </c>
      <c r="V74" s="3">
        <f t="shared" si="29"/>
        <v>118.3462022</v>
      </c>
    </row>
    <row r="75">
      <c r="A75" s="1"/>
      <c r="B75" s="20">
        <v>0.5</v>
      </c>
      <c r="C75" s="17">
        <f t="shared" si="16"/>
        <v>0.05</v>
      </c>
      <c r="D75" s="17">
        <v>1450.0</v>
      </c>
      <c r="E75" s="17">
        <v>200.0</v>
      </c>
      <c r="F75" s="35">
        <f t="shared" si="17"/>
        <v>797.5</v>
      </c>
      <c r="G75" s="36">
        <f t="shared" si="18"/>
        <v>93268.27104</v>
      </c>
      <c r="H75" s="37">
        <f t="shared" si="19"/>
        <v>3.9875</v>
      </c>
      <c r="I75" s="38">
        <f t="shared" si="20"/>
        <v>31.3976378</v>
      </c>
      <c r="J75" s="38">
        <f t="shared" si="21"/>
        <v>7.874015748</v>
      </c>
      <c r="K75" s="38">
        <f t="shared" si="22"/>
        <v>34.69424072</v>
      </c>
      <c r="L75" s="35">
        <f t="shared" si="23"/>
        <v>88.47579525</v>
      </c>
      <c r="M75" s="39">
        <f t="shared" si="24"/>
        <v>51848.74746</v>
      </c>
      <c r="N75" s="20"/>
      <c r="O75" s="17" t="s">
        <v>44</v>
      </c>
      <c r="P75" s="21"/>
      <c r="R75" s="2">
        <f t="shared" si="25"/>
        <v>0.0002263780996</v>
      </c>
      <c r="S75" s="3">
        <f t="shared" si="26"/>
        <v>83.056</v>
      </c>
      <c r="T75" s="33">
        <f t="shared" si="27"/>
        <v>1.009008332</v>
      </c>
      <c r="U75" s="3">
        <f t="shared" si="28"/>
        <v>251.4125882</v>
      </c>
      <c r="V75" s="3">
        <f t="shared" si="29"/>
        <v>206.2297192</v>
      </c>
    </row>
    <row r="76">
      <c r="A76" s="1"/>
      <c r="B76" s="20">
        <v>0.5</v>
      </c>
      <c r="C76" s="17">
        <f t="shared" si="16"/>
        <v>0.05</v>
      </c>
      <c r="D76" s="17">
        <v>1800.0</v>
      </c>
      <c r="E76" s="17">
        <v>200.0</v>
      </c>
      <c r="F76" s="35">
        <f t="shared" si="17"/>
        <v>990</v>
      </c>
      <c r="G76" s="36">
        <f t="shared" si="18"/>
        <v>118110.2362</v>
      </c>
      <c r="H76" s="37">
        <f t="shared" si="19"/>
        <v>4.95</v>
      </c>
      <c r="I76" s="38">
        <f t="shared" si="20"/>
        <v>38.97637795</v>
      </c>
      <c r="J76" s="38">
        <f t="shared" si="21"/>
        <v>7.874015748</v>
      </c>
      <c r="K76" s="38">
        <f t="shared" si="22"/>
        <v>41.78710429</v>
      </c>
      <c r="L76" s="35">
        <f t="shared" si="23"/>
        <v>71.63994175</v>
      </c>
      <c r="M76" s="39">
        <f t="shared" si="24"/>
        <v>53164.60978</v>
      </c>
      <c r="N76" s="20"/>
      <c r="O76" s="17" t="s">
        <v>44</v>
      </c>
      <c r="P76" s="21"/>
      <c r="R76" s="2">
        <f t="shared" si="25"/>
        <v>0.0002515759</v>
      </c>
      <c r="S76" s="3">
        <f t="shared" si="26"/>
        <v>103.104</v>
      </c>
      <c r="T76" s="33">
        <f t="shared" si="27"/>
        <v>1</v>
      </c>
      <c r="U76" s="3">
        <f t="shared" si="28"/>
        <v>309.312</v>
      </c>
      <c r="V76" s="3">
        <f t="shared" si="29"/>
        <v>171.8802044</v>
      </c>
    </row>
    <row r="77">
      <c r="A77" s="1"/>
      <c r="B77" s="20">
        <v>0.5</v>
      </c>
      <c r="C77" s="17">
        <f t="shared" si="16"/>
        <v>0.05</v>
      </c>
      <c r="D77" s="17">
        <v>2170.0</v>
      </c>
      <c r="E77" s="17">
        <v>200.0</v>
      </c>
      <c r="F77" s="35">
        <f t="shared" si="17"/>
        <v>1193.5</v>
      </c>
      <c r="G77" s="36">
        <f t="shared" si="18"/>
        <v>144440.7976</v>
      </c>
      <c r="H77" s="37">
        <f t="shared" si="19"/>
        <v>5.9675</v>
      </c>
      <c r="I77" s="38">
        <f t="shared" si="20"/>
        <v>46.98818898</v>
      </c>
      <c r="J77" s="38">
        <f t="shared" si="21"/>
        <v>7.874015748</v>
      </c>
      <c r="K77" s="38">
        <f t="shared" si="22"/>
        <v>48.36116771</v>
      </c>
      <c r="L77" s="35">
        <f t="shared" si="23"/>
        <v>60.218066</v>
      </c>
      <c r="M77" s="39">
        <f t="shared" si="24"/>
        <v>54650.80328</v>
      </c>
      <c r="N77" s="20"/>
      <c r="O77" s="17" t="s">
        <v>44</v>
      </c>
      <c r="P77" s="21"/>
      <c r="R77" s="2">
        <f t="shared" si="25"/>
        <v>0.0002743994556</v>
      </c>
      <c r="S77" s="3">
        <f t="shared" si="26"/>
        <v>124.2976</v>
      </c>
      <c r="T77" s="33">
        <f t="shared" si="27"/>
        <v>1</v>
      </c>
      <c r="U77" s="3">
        <f t="shared" si="28"/>
        <v>372.8928</v>
      </c>
      <c r="V77" s="3">
        <f t="shared" si="29"/>
        <v>146.5590198</v>
      </c>
    </row>
    <row r="78">
      <c r="A78" s="1"/>
      <c r="B78" s="20">
        <v>0.6</v>
      </c>
      <c r="C78" s="17">
        <f t="shared" si="16"/>
        <v>0.06</v>
      </c>
      <c r="D78" s="17">
        <v>1200.0</v>
      </c>
      <c r="E78" s="17">
        <v>200.0</v>
      </c>
      <c r="F78" s="35">
        <f t="shared" si="17"/>
        <v>792</v>
      </c>
      <c r="G78" s="36">
        <f t="shared" si="18"/>
        <v>64277.67958</v>
      </c>
      <c r="H78" s="37">
        <f t="shared" si="19"/>
        <v>3.96</v>
      </c>
      <c r="I78" s="38">
        <f t="shared" si="20"/>
        <v>31.18110236</v>
      </c>
      <c r="J78" s="38">
        <f t="shared" si="21"/>
        <v>7.874015748</v>
      </c>
      <c r="K78" s="38">
        <f t="shared" si="22"/>
        <v>34.47564701</v>
      </c>
      <c r="L78" s="35">
        <f t="shared" si="23"/>
        <v>106.9138143</v>
      </c>
      <c r="M78" s="39">
        <f t="shared" si="24"/>
        <v>43179.12949</v>
      </c>
      <c r="N78" s="20"/>
      <c r="O78" s="17" t="s">
        <v>45</v>
      </c>
      <c r="P78" s="21"/>
      <c r="R78" s="2">
        <f t="shared" si="25"/>
        <v>0.0002059347967</v>
      </c>
      <c r="S78" s="3">
        <f t="shared" si="26"/>
        <v>47.73333333</v>
      </c>
      <c r="T78" s="33">
        <f t="shared" si="27"/>
        <v>1.109033556</v>
      </c>
      <c r="U78" s="3">
        <f t="shared" si="28"/>
        <v>158.8136052</v>
      </c>
      <c r="V78" s="3">
        <f t="shared" si="29"/>
        <v>271.8855821</v>
      </c>
    </row>
    <row r="79">
      <c r="A79" s="1"/>
      <c r="B79" s="20">
        <v>0.6</v>
      </c>
      <c r="C79" s="17">
        <f t="shared" si="16"/>
        <v>0.06</v>
      </c>
      <c r="D79" s="17">
        <v>1530.0</v>
      </c>
      <c r="E79" s="17">
        <v>200.0</v>
      </c>
      <c r="F79" s="35">
        <f t="shared" si="17"/>
        <v>1009.8</v>
      </c>
      <c r="G79" s="36">
        <f t="shared" si="18"/>
        <v>83798.34272</v>
      </c>
      <c r="H79" s="37">
        <f t="shared" si="19"/>
        <v>5.049</v>
      </c>
      <c r="I79" s="38">
        <f t="shared" si="20"/>
        <v>39.75590551</v>
      </c>
      <c r="J79" s="38">
        <f t="shared" si="21"/>
        <v>7.874015748</v>
      </c>
      <c r="K79" s="38">
        <f t="shared" si="22"/>
        <v>42.46326393</v>
      </c>
      <c r="L79" s="35">
        <f t="shared" si="23"/>
        <v>84.37149223</v>
      </c>
      <c r="M79" s="39">
        <f t="shared" si="24"/>
        <v>44423.3216</v>
      </c>
      <c r="N79" s="20"/>
      <c r="O79" s="17" t="s">
        <v>45</v>
      </c>
      <c r="P79" s="21"/>
      <c r="R79" s="2">
        <f t="shared" si="25"/>
        <v>0.0002318188686</v>
      </c>
      <c r="S79" s="3">
        <f t="shared" si="26"/>
        <v>60.86</v>
      </c>
      <c r="T79" s="33">
        <f t="shared" si="27"/>
        <v>1.054465074</v>
      </c>
      <c r="U79" s="3">
        <f t="shared" si="28"/>
        <v>192.5242332</v>
      </c>
      <c r="V79" s="3">
        <f t="shared" si="29"/>
        <v>230.7414546</v>
      </c>
    </row>
    <row r="80">
      <c r="A80" s="1"/>
      <c r="B80" s="20">
        <v>0.6</v>
      </c>
      <c r="C80" s="17">
        <f t="shared" si="16"/>
        <v>0.06</v>
      </c>
      <c r="D80" s="17">
        <v>1820.0</v>
      </c>
      <c r="E80" s="17">
        <v>200.0</v>
      </c>
      <c r="F80" s="35">
        <f t="shared" si="17"/>
        <v>1201.2</v>
      </c>
      <c r="G80" s="36">
        <f t="shared" si="18"/>
        <v>100998.6438</v>
      </c>
      <c r="H80" s="37">
        <f t="shared" si="19"/>
        <v>6.006</v>
      </c>
      <c r="I80" s="38">
        <f t="shared" si="20"/>
        <v>47.29133858</v>
      </c>
      <c r="J80" s="38">
        <f t="shared" si="21"/>
        <v>7.874015748</v>
      </c>
      <c r="K80" s="38">
        <f t="shared" si="22"/>
        <v>48.59517459</v>
      </c>
      <c r="L80" s="35">
        <f t="shared" si="23"/>
        <v>71.83991127</v>
      </c>
      <c r="M80" s="39">
        <f t="shared" si="24"/>
        <v>45589.11879</v>
      </c>
      <c r="N80" s="20"/>
      <c r="O80" s="17" t="s">
        <v>45</v>
      </c>
      <c r="P80" s="21"/>
      <c r="R80" s="2">
        <f t="shared" si="25"/>
        <v>0.0002512255198</v>
      </c>
      <c r="S80" s="3">
        <f t="shared" si="26"/>
        <v>72.39555556</v>
      </c>
      <c r="T80" s="33">
        <f t="shared" si="27"/>
        <v>1.027150438</v>
      </c>
      <c r="U80" s="3">
        <f t="shared" si="28"/>
        <v>223.0833799</v>
      </c>
      <c r="V80" s="3">
        <f t="shared" si="29"/>
        <v>204.3591002</v>
      </c>
    </row>
    <row r="81">
      <c r="A81" s="1"/>
      <c r="B81" s="20">
        <v>0.7</v>
      </c>
      <c r="C81" s="17">
        <f t="shared" si="16"/>
        <v>0.07</v>
      </c>
      <c r="D81" s="17">
        <v>1050.0</v>
      </c>
      <c r="E81" s="17">
        <v>200.0</v>
      </c>
      <c r="F81" s="35">
        <f t="shared" si="17"/>
        <v>808.5</v>
      </c>
      <c r="G81" s="36">
        <f t="shared" si="18"/>
        <v>48308.86123</v>
      </c>
      <c r="H81" s="37">
        <f t="shared" si="19"/>
        <v>4.0425</v>
      </c>
      <c r="I81" s="38">
        <f t="shared" si="20"/>
        <v>31.83070866</v>
      </c>
      <c r="J81" s="38">
        <f t="shared" si="21"/>
        <v>7.874015748</v>
      </c>
      <c r="K81" s="38">
        <f t="shared" si="22"/>
        <v>35.12843119</v>
      </c>
      <c r="L81" s="35">
        <f t="shared" si="23"/>
        <v>122.1735952</v>
      </c>
      <c r="M81" s="39">
        <f t="shared" si="24"/>
        <v>37083.78227</v>
      </c>
      <c r="N81" s="20"/>
      <c r="O81" s="17" t="s">
        <v>46</v>
      </c>
      <c r="P81" s="21"/>
      <c r="R81" s="2">
        <f t="shared" si="25"/>
        <v>0.0001926451013</v>
      </c>
      <c r="S81" s="3">
        <f t="shared" si="26"/>
        <v>30.68571429</v>
      </c>
      <c r="T81" s="33">
        <f t="shared" si="27"/>
        <v>1.253332382</v>
      </c>
      <c r="U81" s="3">
        <f t="shared" si="28"/>
        <v>115.3781982</v>
      </c>
      <c r="V81" s="3">
        <f t="shared" si="29"/>
        <v>321.4106552</v>
      </c>
    </row>
    <row r="82">
      <c r="A82" s="1"/>
      <c r="B82" s="20">
        <v>0.7</v>
      </c>
      <c r="C82" s="17">
        <f t="shared" si="16"/>
        <v>0.07</v>
      </c>
      <c r="D82" s="17">
        <v>1300.0</v>
      </c>
      <c r="E82" s="17">
        <v>200.0</v>
      </c>
      <c r="F82" s="35">
        <f t="shared" si="17"/>
        <v>1001</v>
      </c>
      <c r="G82" s="36">
        <f t="shared" si="18"/>
        <v>60985.7315</v>
      </c>
      <c r="H82" s="37">
        <f t="shared" si="19"/>
        <v>5.005</v>
      </c>
      <c r="I82" s="38">
        <f t="shared" si="20"/>
        <v>39.40944882</v>
      </c>
      <c r="J82" s="38">
        <f t="shared" si="21"/>
        <v>7.874015748</v>
      </c>
      <c r="K82" s="38">
        <f t="shared" si="22"/>
        <v>42.16382829</v>
      </c>
      <c r="L82" s="35">
        <f t="shared" si="23"/>
        <v>99.25125225</v>
      </c>
      <c r="M82" s="39">
        <f t="shared" si="24"/>
        <v>38031.55657</v>
      </c>
      <c r="N82" s="20"/>
      <c r="O82" s="17" t="s">
        <v>46</v>
      </c>
      <c r="P82" s="21"/>
      <c r="R82" s="2">
        <f t="shared" si="25"/>
        <v>0.0002137364785</v>
      </c>
      <c r="S82" s="3">
        <f t="shared" si="26"/>
        <v>37.99183673</v>
      </c>
      <c r="T82" s="33">
        <f t="shared" si="27"/>
        <v>1.178652409</v>
      </c>
      <c r="U82" s="3">
        <f t="shared" si="28"/>
        <v>134.3375096</v>
      </c>
      <c r="V82" s="3">
        <f t="shared" si="29"/>
        <v>283.1045228</v>
      </c>
    </row>
    <row r="83">
      <c r="A83" s="1"/>
      <c r="B83" s="22">
        <v>0.7</v>
      </c>
      <c r="C83" s="23">
        <f t="shared" si="16"/>
        <v>0.07</v>
      </c>
      <c r="D83" s="23">
        <v>1550.0</v>
      </c>
      <c r="E83" s="23">
        <v>200.0</v>
      </c>
      <c r="F83" s="40">
        <f t="shared" si="17"/>
        <v>1193.5</v>
      </c>
      <c r="G83" s="41">
        <f t="shared" si="18"/>
        <v>73694.28451</v>
      </c>
      <c r="H83" s="42">
        <f t="shared" si="19"/>
        <v>5.9675</v>
      </c>
      <c r="I83" s="43">
        <f t="shared" si="20"/>
        <v>46.98818898</v>
      </c>
      <c r="J83" s="43">
        <f t="shared" si="21"/>
        <v>7.874015748</v>
      </c>
      <c r="K83" s="43">
        <f t="shared" si="22"/>
        <v>48.36116771</v>
      </c>
      <c r="L83" s="40">
        <f t="shared" si="23"/>
        <v>84.3052924</v>
      </c>
      <c r="M83" s="44">
        <f t="shared" si="24"/>
        <v>39036.28805</v>
      </c>
      <c r="N83" s="22"/>
      <c r="O83" s="23" t="s">
        <v>46</v>
      </c>
      <c r="P83" s="24"/>
      <c r="R83" s="2">
        <f t="shared" si="25"/>
        <v>0.0002319098674</v>
      </c>
      <c r="S83" s="3">
        <f t="shared" si="26"/>
        <v>45.29795918</v>
      </c>
      <c r="T83" s="33">
        <f t="shared" si="27"/>
        <v>1.128463132</v>
      </c>
      <c r="U83" s="3">
        <f t="shared" si="28"/>
        <v>153.3512307</v>
      </c>
      <c r="V83" s="3">
        <f t="shared" si="29"/>
        <v>254.5547752</v>
      </c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O84" s="1"/>
      <c r="R84" s="2"/>
      <c r="S84" s="3"/>
      <c r="T84" s="33"/>
      <c r="U84" s="3"/>
      <c r="V84" s="3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O85" s="1"/>
      <c r="R85" s="2"/>
      <c r="S85" s="3"/>
      <c r="T85" s="33"/>
      <c r="U85" s="3"/>
      <c r="V85" s="3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O86" s="1"/>
      <c r="R86" s="2"/>
      <c r="S86" s="3"/>
      <c r="T86" s="33"/>
      <c r="U86" s="3"/>
      <c r="V86" s="3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O87" s="1"/>
      <c r="R87" s="2"/>
      <c r="S87" s="3"/>
      <c r="T87" s="33"/>
      <c r="U87" s="3"/>
      <c r="V87" s="3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O88" s="1"/>
      <c r="R88" s="2"/>
      <c r="S88" s="3"/>
      <c r="T88" s="33"/>
      <c r="U88" s="3"/>
      <c r="V88" s="3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O89" s="1"/>
      <c r="R89" s="2"/>
      <c r="S89" s="3"/>
      <c r="T89" s="33"/>
      <c r="U89" s="3"/>
      <c r="V89" s="3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O90" s="1"/>
      <c r="R90" s="2"/>
      <c r="S90" s="3"/>
      <c r="T90" s="33"/>
      <c r="U90" s="3"/>
      <c r="V90" s="3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O91" s="1"/>
      <c r="R91" s="2"/>
      <c r="S91" s="3"/>
      <c r="T91" s="33"/>
      <c r="U91" s="3"/>
      <c r="V91" s="3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O92" s="1"/>
      <c r="R92" s="2"/>
      <c r="S92" s="3"/>
      <c r="T92" s="33"/>
      <c r="U92" s="3"/>
      <c r="V92" s="3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O93" s="1"/>
      <c r="R93" s="2"/>
      <c r="S93" s="3"/>
      <c r="T93" s="33"/>
      <c r="U93" s="3"/>
      <c r="V93" s="3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O94" s="1"/>
      <c r="R94" s="2"/>
      <c r="S94" s="3"/>
      <c r="T94" s="33"/>
      <c r="U94" s="3"/>
      <c r="V94" s="3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O95" s="1"/>
      <c r="R95" s="2"/>
      <c r="S95" s="3"/>
      <c r="T95" s="33"/>
      <c r="U95" s="3"/>
      <c r="V95" s="3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O96" s="1"/>
      <c r="R96" s="2"/>
      <c r="S96" s="3"/>
      <c r="T96" s="33"/>
      <c r="U96" s="3"/>
      <c r="V96" s="3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O97" s="1"/>
      <c r="R97" s="2"/>
      <c r="S97" s="3"/>
      <c r="T97" s="33"/>
      <c r="U97" s="3"/>
      <c r="V97" s="3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O98" s="1"/>
      <c r="R98" s="2"/>
      <c r="S98" s="3"/>
      <c r="T98" s="33"/>
      <c r="U98" s="3"/>
      <c r="V98" s="3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O99" s="1"/>
      <c r="R99" s="2"/>
      <c r="S99" s="3"/>
      <c r="T99" s="33"/>
      <c r="U99" s="3"/>
      <c r="V99" s="3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O100" s="1"/>
      <c r="R100" s="2"/>
      <c r="S100" s="3"/>
      <c r="T100" s="33"/>
      <c r="U100" s="3"/>
      <c r="V100" s="3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O101" s="1"/>
      <c r="R101" s="2"/>
      <c r="S101" s="3"/>
      <c r="T101" s="33"/>
      <c r="U101" s="3"/>
      <c r="V101" s="3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O102" s="1"/>
      <c r="R102" s="2"/>
      <c r="S102" s="3"/>
      <c r="T102" s="33"/>
      <c r="U102" s="3"/>
      <c r="V102" s="3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O103" s="1"/>
      <c r="R103" s="2"/>
      <c r="S103" s="3"/>
      <c r="T103" s="33"/>
      <c r="U103" s="3"/>
      <c r="V103" s="3"/>
    </row>
    <row r="104">
      <c r="A104" s="1"/>
      <c r="B104" s="6" t="s">
        <v>47</v>
      </c>
      <c r="C104" s="1"/>
      <c r="D104" s="1"/>
      <c r="E104" s="1"/>
      <c r="F104" s="1"/>
      <c r="G104" s="1"/>
      <c r="H104" s="1"/>
      <c r="I104" s="7" t="s">
        <v>1</v>
      </c>
      <c r="J104" s="1"/>
      <c r="K104" s="1"/>
      <c r="L104" s="1"/>
      <c r="M104" s="1"/>
      <c r="O104" s="1"/>
      <c r="R104" s="2"/>
      <c r="S104" s="3"/>
      <c r="T104" s="33"/>
      <c r="U104" s="3"/>
      <c r="V104" s="3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O105" s="1"/>
      <c r="R105" s="2"/>
      <c r="S105" s="3"/>
      <c r="T105" s="33"/>
      <c r="U105" s="3"/>
      <c r="V105" s="3"/>
    </row>
    <row r="106">
      <c r="A106" s="1"/>
      <c r="B106" s="8" t="s">
        <v>2</v>
      </c>
      <c r="C106" s="9" t="s">
        <v>2</v>
      </c>
      <c r="D106" s="10"/>
      <c r="E106" s="9" t="s">
        <v>2</v>
      </c>
      <c r="F106" s="9" t="s">
        <v>2</v>
      </c>
      <c r="G106" s="11" t="s">
        <v>3</v>
      </c>
      <c r="H106" s="12" t="s">
        <v>4</v>
      </c>
      <c r="I106" s="13" t="s">
        <v>5</v>
      </c>
      <c r="J106" s="10"/>
      <c r="K106" s="14"/>
      <c r="L106" s="13" t="s">
        <v>6</v>
      </c>
      <c r="M106" s="10"/>
      <c r="N106" s="15" t="s">
        <v>7</v>
      </c>
      <c r="O106" s="10"/>
      <c r="P106" s="14"/>
      <c r="R106" s="2"/>
      <c r="S106" s="3"/>
      <c r="T106" s="33"/>
      <c r="U106" s="3"/>
      <c r="V106" s="3"/>
    </row>
    <row r="107">
      <c r="A107" s="1"/>
      <c r="B107" s="16" t="s">
        <v>8</v>
      </c>
      <c r="C107" s="17" t="s">
        <v>9</v>
      </c>
      <c r="D107" s="17" t="s">
        <v>10</v>
      </c>
      <c r="E107" s="18" t="s">
        <v>11</v>
      </c>
      <c r="F107" s="18" t="s">
        <v>12</v>
      </c>
      <c r="G107" s="17" t="s">
        <v>13</v>
      </c>
      <c r="H107" s="19" t="s">
        <v>14</v>
      </c>
      <c r="I107" s="20" t="s">
        <v>15</v>
      </c>
      <c r="J107" s="17" t="s">
        <v>16</v>
      </c>
      <c r="K107" s="19" t="s">
        <v>17</v>
      </c>
      <c r="L107" s="16" t="s">
        <v>18</v>
      </c>
      <c r="M107" s="17" t="s">
        <v>19</v>
      </c>
      <c r="N107" s="22" t="s">
        <v>20</v>
      </c>
      <c r="O107" s="23"/>
      <c r="P107" s="24"/>
      <c r="R107" s="25" t="s">
        <v>21</v>
      </c>
      <c r="S107" s="26" t="s">
        <v>22</v>
      </c>
      <c r="T107" s="25" t="s">
        <v>23</v>
      </c>
      <c r="U107" s="26" t="s">
        <v>24</v>
      </c>
      <c r="V107" s="26" t="s">
        <v>25</v>
      </c>
    </row>
    <row r="108">
      <c r="A108" s="1"/>
      <c r="B108" s="15">
        <v>0.5</v>
      </c>
      <c r="C108" s="10">
        <f t="shared" ref="C108:C152" si="30">B108/10</f>
        <v>0.05</v>
      </c>
      <c r="D108" s="10">
        <v>1800.0</v>
      </c>
      <c r="E108" s="10">
        <v>250.0</v>
      </c>
      <c r="F108" s="28">
        <f t="shared" ref="F108:F152" si="31">D108*(B108+C108)</f>
        <v>990</v>
      </c>
      <c r="G108" s="29">
        <f t="shared" ref="G108:G152" si="32">((D108^2)*(((E108/25.4)/2)^2))/((9*((E108/25.4)/2))+(10*(F108/25.4)))</f>
        <v>180780.9738</v>
      </c>
      <c r="H108" s="30">
        <f t="shared" ref="H108:H152" si="33">F108/E108</f>
        <v>3.96</v>
      </c>
      <c r="I108" s="31">
        <f t="shared" ref="I108:I152" si="34">F108/25.4</f>
        <v>38.97637795</v>
      </c>
      <c r="J108" s="31">
        <f t="shared" ref="J108:J152" si="35">E108/25.4</f>
        <v>9.842519685</v>
      </c>
      <c r="K108" s="31">
        <f t="shared" ref="K108:K152" si="36">2.8*(1.2781-(J108/I108))*SQRT(((2*(PI()*PI())*(I108-J108)*(J108/2))/(4*PI())))</f>
        <v>43.09455876</v>
      </c>
      <c r="L108" s="28">
        <f t="shared" ref="L108:L152" si="37">(1/(2*PI()*SQRT((G108/1000000)*(K108/1000000000000))))/1000</f>
        <v>57.02070095</v>
      </c>
      <c r="M108" s="28">
        <f t="shared" ref="M108:M152" si="38">SQRT((G108/1000000)/(K108/1000000000000))</f>
        <v>64768.69423</v>
      </c>
      <c r="N108" s="15"/>
      <c r="O108" s="10" t="s">
        <v>44</v>
      </c>
      <c r="P108" s="14"/>
      <c r="R108" s="2">
        <f t="shared" ref="R108:R152" si="39">SQRT((0.0179*10^-6)/(PI()*(4*PI()*10^-7)))*(1/(SQRT((L108*1000))))</f>
        <v>0.0002819878338</v>
      </c>
      <c r="S108" s="3">
        <f t="shared" ref="S108:S152" si="40">(4*(E108/1000)*D108*(0.0179*10^-6))/((B108/1000)^2)</f>
        <v>128.88</v>
      </c>
      <c r="T108" s="33">
        <f t="shared" ref="T108:T152" si="41">if((R108*1000)&gt;(B108/2),1,(((B108/1000)^2)/(4*(((B108/1000)*R108)-(R108^2)))))</f>
        <v>1</v>
      </c>
      <c r="U108" s="3">
        <f t="shared" ref="U108:U152" si="42">S108*T108*3</f>
        <v>386.64</v>
      </c>
      <c r="V108" s="3">
        <f t="shared" ref="V108:V152" si="43">(2*PI()*(L108*1000)*(G108/1000000))/U108</f>
        <v>167.5167966</v>
      </c>
    </row>
    <row r="109">
      <c r="A109" s="1"/>
      <c r="B109" s="20">
        <v>0.5</v>
      </c>
      <c r="C109" s="17">
        <f t="shared" si="30"/>
        <v>0.05</v>
      </c>
      <c r="D109" s="17">
        <v>2250.0</v>
      </c>
      <c r="E109" s="17">
        <v>250.0</v>
      </c>
      <c r="F109" s="35">
        <f t="shared" si="31"/>
        <v>1237.5</v>
      </c>
      <c r="G109" s="36">
        <f t="shared" si="32"/>
        <v>230684.0551</v>
      </c>
      <c r="H109" s="37">
        <f t="shared" si="33"/>
        <v>4.95</v>
      </c>
      <c r="I109" s="38">
        <f t="shared" si="34"/>
        <v>48.72047244</v>
      </c>
      <c r="J109" s="38">
        <f t="shared" si="35"/>
        <v>9.842519685</v>
      </c>
      <c r="K109" s="38">
        <f t="shared" si="36"/>
        <v>52.23388037</v>
      </c>
      <c r="L109" s="35">
        <f t="shared" si="37"/>
        <v>45.84956272</v>
      </c>
      <c r="M109" s="35">
        <f t="shared" si="38"/>
        <v>66455.76222</v>
      </c>
      <c r="N109" s="20"/>
      <c r="O109" s="17" t="s">
        <v>44</v>
      </c>
      <c r="P109" s="21"/>
      <c r="R109" s="2">
        <f t="shared" si="39"/>
        <v>0.000314469875</v>
      </c>
      <c r="S109" s="3">
        <f t="shared" si="40"/>
        <v>161.1</v>
      </c>
      <c r="T109" s="33">
        <f t="shared" si="41"/>
        <v>1</v>
      </c>
      <c r="U109" s="3">
        <f t="shared" si="42"/>
        <v>483.3</v>
      </c>
      <c r="V109" s="3">
        <f t="shared" si="43"/>
        <v>137.5041635</v>
      </c>
    </row>
    <row r="110">
      <c r="A110" s="1"/>
      <c r="B110" s="20">
        <v>0.5</v>
      </c>
      <c r="C110" s="17">
        <f t="shared" si="30"/>
        <v>0.05</v>
      </c>
      <c r="D110" s="17">
        <v>2730.0</v>
      </c>
      <c r="E110" s="17">
        <v>250.0</v>
      </c>
      <c r="F110" s="35">
        <f t="shared" si="31"/>
        <v>1501.5</v>
      </c>
      <c r="G110" s="36">
        <f t="shared" si="32"/>
        <v>284058.6856</v>
      </c>
      <c r="H110" s="37">
        <f t="shared" si="33"/>
        <v>6.006</v>
      </c>
      <c r="I110" s="38">
        <f t="shared" si="34"/>
        <v>59.11417323</v>
      </c>
      <c r="J110" s="38">
        <f t="shared" si="35"/>
        <v>9.842519685</v>
      </c>
      <c r="K110" s="38">
        <f t="shared" si="36"/>
        <v>60.74396824</v>
      </c>
      <c r="L110" s="35">
        <f t="shared" si="37"/>
        <v>38.31461935</v>
      </c>
      <c r="M110" s="35">
        <f t="shared" si="38"/>
        <v>68383.67818</v>
      </c>
      <c r="N110" s="20"/>
      <c r="O110" s="17" t="s">
        <v>44</v>
      </c>
      <c r="P110" s="21"/>
      <c r="R110" s="2">
        <f t="shared" si="39"/>
        <v>0.0003440047106</v>
      </c>
      <c r="S110" s="3">
        <f t="shared" si="40"/>
        <v>195.468</v>
      </c>
      <c r="T110" s="33">
        <f t="shared" si="41"/>
        <v>1</v>
      </c>
      <c r="U110" s="3">
        <f t="shared" si="42"/>
        <v>586.404</v>
      </c>
      <c r="V110" s="3">
        <f t="shared" si="43"/>
        <v>116.6152997</v>
      </c>
    </row>
    <row r="111">
      <c r="A111" s="1"/>
      <c r="B111" s="20">
        <v>0.6</v>
      </c>
      <c r="C111" s="17">
        <f t="shared" si="30"/>
        <v>0.06</v>
      </c>
      <c r="D111" s="17">
        <v>1530.0</v>
      </c>
      <c r="E111" s="17">
        <v>250.0</v>
      </c>
      <c r="F111" s="35">
        <f t="shared" si="31"/>
        <v>1009.8</v>
      </c>
      <c r="G111" s="36">
        <f t="shared" si="32"/>
        <v>128309.9123</v>
      </c>
      <c r="H111" s="37">
        <f t="shared" si="33"/>
        <v>4.0392</v>
      </c>
      <c r="I111" s="38">
        <f t="shared" si="34"/>
        <v>39.75590551</v>
      </c>
      <c r="J111" s="38">
        <f t="shared" si="35"/>
        <v>9.842519685</v>
      </c>
      <c r="K111" s="38">
        <f t="shared" si="36"/>
        <v>43.87811396</v>
      </c>
      <c r="L111" s="35">
        <f t="shared" si="37"/>
        <v>67.07582943</v>
      </c>
      <c r="M111" s="35">
        <f t="shared" si="38"/>
        <v>54076.19534</v>
      </c>
      <c r="N111" s="20"/>
      <c r="O111" s="17" t="s">
        <v>45</v>
      </c>
      <c r="P111" s="21"/>
      <c r="R111" s="2">
        <f t="shared" si="39"/>
        <v>0.000259994177</v>
      </c>
      <c r="S111" s="3">
        <f t="shared" si="40"/>
        <v>76.075</v>
      </c>
      <c r="T111" s="33">
        <f t="shared" si="41"/>
        <v>1.018104913</v>
      </c>
      <c r="U111" s="3">
        <f t="shared" si="42"/>
        <v>232.3569938</v>
      </c>
      <c r="V111" s="3">
        <f t="shared" si="43"/>
        <v>232.7289334</v>
      </c>
    </row>
    <row r="112">
      <c r="A112" s="1"/>
      <c r="B112" s="20">
        <v>0.6</v>
      </c>
      <c r="C112" s="17">
        <f t="shared" si="30"/>
        <v>0.06</v>
      </c>
      <c r="D112" s="17">
        <v>1900.0</v>
      </c>
      <c r="E112" s="17">
        <v>250.0</v>
      </c>
      <c r="F112" s="35">
        <f t="shared" si="31"/>
        <v>1254</v>
      </c>
      <c r="G112" s="36">
        <f t="shared" si="32"/>
        <v>162511.4163</v>
      </c>
      <c r="H112" s="37">
        <f t="shared" si="33"/>
        <v>5.016</v>
      </c>
      <c r="I112" s="38">
        <f t="shared" si="34"/>
        <v>49.37007874</v>
      </c>
      <c r="J112" s="38">
        <f t="shared" si="35"/>
        <v>9.842519685</v>
      </c>
      <c r="K112" s="38">
        <f t="shared" si="36"/>
        <v>52.79855989</v>
      </c>
      <c r="L112" s="35">
        <f t="shared" si="37"/>
        <v>54.33343414</v>
      </c>
      <c r="M112" s="35">
        <f t="shared" si="38"/>
        <v>55479.29059</v>
      </c>
      <c r="N112" s="20"/>
      <c r="O112" s="17" t="s">
        <v>45</v>
      </c>
      <c r="P112" s="21"/>
      <c r="R112" s="2">
        <f t="shared" si="39"/>
        <v>0.0002888770693</v>
      </c>
      <c r="S112" s="3">
        <f t="shared" si="40"/>
        <v>94.47222222</v>
      </c>
      <c r="T112" s="33">
        <f t="shared" si="41"/>
        <v>1.001376554</v>
      </c>
      <c r="U112" s="3">
        <f t="shared" si="42"/>
        <v>283.8068051</v>
      </c>
      <c r="V112" s="3">
        <f t="shared" si="43"/>
        <v>195.4825944</v>
      </c>
    </row>
    <row r="113">
      <c r="A113" s="1"/>
      <c r="B113" s="20">
        <v>0.6</v>
      </c>
      <c r="C113" s="17">
        <f t="shared" si="30"/>
        <v>0.06</v>
      </c>
      <c r="D113" s="17">
        <v>2280.0</v>
      </c>
      <c r="E113" s="17">
        <v>250.0</v>
      </c>
      <c r="F113" s="35">
        <f t="shared" si="31"/>
        <v>1504.8</v>
      </c>
      <c r="G113" s="36">
        <f t="shared" si="32"/>
        <v>197726.7449</v>
      </c>
      <c r="H113" s="37">
        <f t="shared" si="33"/>
        <v>6.0192</v>
      </c>
      <c r="I113" s="38">
        <f t="shared" si="34"/>
        <v>59.24409449</v>
      </c>
      <c r="J113" s="38">
        <f t="shared" si="35"/>
        <v>9.842519685</v>
      </c>
      <c r="K113" s="38">
        <f t="shared" si="36"/>
        <v>60.84398057</v>
      </c>
      <c r="L113" s="35">
        <f t="shared" si="37"/>
        <v>45.88583232</v>
      </c>
      <c r="M113" s="35">
        <f t="shared" si="38"/>
        <v>57006.43716</v>
      </c>
      <c r="N113" s="20"/>
      <c r="O113" s="17" t="s">
        <v>45</v>
      </c>
      <c r="P113" s="21"/>
      <c r="R113" s="2">
        <f t="shared" si="39"/>
        <v>0.0003143455671</v>
      </c>
      <c r="S113" s="3">
        <f t="shared" si="40"/>
        <v>113.3666667</v>
      </c>
      <c r="T113" s="33">
        <f t="shared" si="41"/>
        <v>1</v>
      </c>
      <c r="U113" s="3">
        <f t="shared" si="42"/>
        <v>340.1</v>
      </c>
      <c r="V113" s="3">
        <f t="shared" si="43"/>
        <v>167.6166926</v>
      </c>
    </row>
    <row r="114">
      <c r="A114" s="1"/>
      <c r="B114" s="20">
        <v>0.7</v>
      </c>
      <c r="C114" s="17">
        <f t="shared" si="30"/>
        <v>0.07</v>
      </c>
      <c r="D114" s="17">
        <v>1300.0</v>
      </c>
      <c r="E114" s="17">
        <v>250.0</v>
      </c>
      <c r="F114" s="35">
        <f t="shared" si="31"/>
        <v>1001</v>
      </c>
      <c r="G114" s="36">
        <f t="shared" si="32"/>
        <v>93364.71861</v>
      </c>
      <c r="H114" s="37">
        <f t="shared" si="33"/>
        <v>4.004</v>
      </c>
      <c r="I114" s="38">
        <f t="shared" si="34"/>
        <v>39.40944882</v>
      </c>
      <c r="J114" s="38">
        <f t="shared" si="35"/>
        <v>9.842519685</v>
      </c>
      <c r="K114" s="38">
        <f t="shared" si="36"/>
        <v>43.53114346</v>
      </c>
      <c r="L114" s="35">
        <f t="shared" si="37"/>
        <v>78.9457396</v>
      </c>
      <c r="M114" s="35">
        <f t="shared" si="38"/>
        <v>46311.76776</v>
      </c>
      <c r="N114" s="20"/>
      <c r="O114" s="17" t="s">
        <v>46</v>
      </c>
      <c r="P114" s="21"/>
      <c r="R114" s="2">
        <f t="shared" si="39"/>
        <v>0.0002396526846</v>
      </c>
      <c r="S114" s="3">
        <f t="shared" si="40"/>
        <v>47.48979592</v>
      </c>
      <c r="T114" s="33">
        <f t="shared" si="41"/>
        <v>1.110371166</v>
      </c>
      <c r="U114" s="3">
        <f t="shared" si="42"/>
        <v>158.1939002</v>
      </c>
      <c r="V114" s="3">
        <f t="shared" si="43"/>
        <v>292.7531827</v>
      </c>
    </row>
    <row r="115">
      <c r="A115" s="1"/>
      <c r="B115" s="20">
        <v>0.7</v>
      </c>
      <c r="C115" s="17">
        <f t="shared" si="30"/>
        <v>0.07</v>
      </c>
      <c r="D115" s="17">
        <v>1620.0</v>
      </c>
      <c r="E115" s="17">
        <v>250.0</v>
      </c>
      <c r="F115" s="35">
        <f t="shared" si="31"/>
        <v>1247.4</v>
      </c>
      <c r="G115" s="36">
        <f t="shared" si="32"/>
        <v>118716.03</v>
      </c>
      <c r="H115" s="37">
        <f t="shared" si="33"/>
        <v>4.9896</v>
      </c>
      <c r="I115" s="38">
        <f t="shared" si="34"/>
        <v>49.11023622</v>
      </c>
      <c r="J115" s="38">
        <f t="shared" si="35"/>
        <v>9.842519685</v>
      </c>
      <c r="K115" s="38">
        <f t="shared" si="36"/>
        <v>52.57327446</v>
      </c>
      <c r="L115" s="35">
        <f t="shared" si="37"/>
        <v>63.70638115</v>
      </c>
      <c r="M115" s="35">
        <f t="shared" si="38"/>
        <v>47519.53352</v>
      </c>
      <c r="N115" s="20"/>
      <c r="O115" s="17" t="s">
        <v>46</v>
      </c>
      <c r="P115" s="21"/>
      <c r="R115" s="2">
        <f t="shared" si="39"/>
        <v>0.000266781174</v>
      </c>
      <c r="S115" s="3">
        <f t="shared" si="40"/>
        <v>59.17959184</v>
      </c>
      <c r="T115" s="33">
        <f t="shared" si="41"/>
        <v>1.059921223</v>
      </c>
      <c r="U115" s="3">
        <f t="shared" si="42"/>
        <v>188.1771161</v>
      </c>
      <c r="V115" s="3">
        <f t="shared" si="43"/>
        <v>252.5255701</v>
      </c>
    </row>
    <row r="116">
      <c r="A116" s="1"/>
      <c r="B116" s="20">
        <v>0.7</v>
      </c>
      <c r="C116" s="17">
        <f t="shared" si="30"/>
        <v>0.07</v>
      </c>
      <c r="D116" s="17">
        <v>1950.0</v>
      </c>
      <c r="E116" s="17">
        <v>250.0</v>
      </c>
      <c r="F116" s="35">
        <f t="shared" si="31"/>
        <v>1501.5</v>
      </c>
      <c r="G116" s="36">
        <f t="shared" si="32"/>
        <v>144927.9008</v>
      </c>
      <c r="H116" s="37">
        <f t="shared" si="33"/>
        <v>6.006</v>
      </c>
      <c r="I116" s="38">
        <f t="shared" si="34"/>
        <v>59.11417323</v>
      </c>
      <c r="J116" s="38">
        <f t="shared" si="35"/>
        <v>9.842519685</v>
      </c>
      <c r="K116" s="38">
        <f t="shared" si="36"/>
        <v>60.74396824</v>
      </c>
      <c r="L116" s="35">
        <f t="shared" si="37"/>
        <v>53.64046708</v>
      </c>
      <c r="M116" s="35">
        <f t="shared" si="38"/>
        <v>48845.48441</v>
      </c>
      <c r="N116" s="20"/>
      <c r="O116" s="17" t="s">
        <v>46</v>
      </c>
      <c r="P116" s="21"/>
      <c r="R116" s="2">
        <f t="shared" si="39"/>
        <v>0.0002907370448</v>
      </c>
      <c r="S116" s="3">
        <f t="shared" si="40"/>
        <v>71.23469388</v>
      </c>
      <c r="T116" s="33">
        <f t="shared" si="41"/>
        <v>1.029516428</v>
      </c>
      <c r="U116" s="3">
        <f t="shared" si="42"/>
        <v>220.0118628</v>
      </c>
      <c r="V116" s="3">
        <f t="shared" si="43"/>
        <v>222.0129578</v>
      </c>
    </row>
    <row r="117">
      <c r="A117" s="1"/>
      <c r="B117" s="20">
        <v>0.75</v>
      </c>
      <c r="C117" s="17">
        <f t="shared" si="30"/>
        <v>0.075</v>
      </c>
      <c r="D117" s="17">
        <v>1220.0</v>
      </c>
      <c r="E117" s="17">
        <v>250.0</v>
      </c>
      <c r="F117" s="35">
        <f t="shared" si="31"/>
        <v>1006.5</v>
      </c>
      <c r="G117" s="36">
        <f t="shared" si="32"/>
        <v>81823.09148</v>
      </c>
      <c r="H117" s="37">
        <f t="shared" si="33"/>
        <v>4.026</v>
      </c>
      <c r="I117" s="38">
        <f t="shared" si="34"/>
        <v>39.62598425</v>
      </c>
      <c r="J117" s="38">
        <f t="shared" si="35"/>
        <v>9.842519685</v>
      </c>
      <c r="K117" s="38">
        <f t="shared" si="36"/>
        <v>43.74823705</v>
      </c>
      <c r="L117" s="35">
        <f t="shared" si="37"/>
        <v>84.12051274</v>
      </c>
      <c r="M117" s="35">
        <f t="shared" si="38"/>
        <v>43247.16704</v>
      </c>
      <c r="N117" s="20"/>
      <c r="O117" s="17" t="s">
        <v>48</v>
      </c>
      <c r="P117" s="21"/>
      <c r="R117" s="2">
        <f t="shared" si="39"/>
        <v>0.0002321644351</v>
      </c>
      <c r="S117" s="3">
        <f t="shared" si="40"/>
        <v>38.82311111</v>
      </c>
      <c r="T117" s="33">
        <f t="shared" si="41"/>
        <v>1.169701292</v>
      </c>
      <c r="U117" s="3">
        <f t="shared" si="42"/>
        <v>136.2343296</v>
      </c>
      <c r="V117" s="3">
        <f t="shared" si="43"/>
        <v>317.4469105</v>
      </c>
    </row>
    <row r="118">
      <c r="A118" s="1"/>
      <c r="B118" s="20">
        <v>0.75</v>
      </c>
      <c r="C118" s="17">
        <f t="shared" si="30"/>
        <v>0.075</v>
      </c>
      <c r="D118" s="17">
        <v>1500.0</v>
      </c>
      <c r="E118" s="17">
        <v>250.0</v>
      </c>
      <c r="F118" s="35">
        <f t="shared" si="31"/>
        <v>1237.5</v>
      </c>
      <c r="G118" s="36">
        <f t="shared" si="32"/>
        <v>102526.2467</v>
      </c>
      <c r="H118" s="37">
        <f t="shared" si="33"/>
        <v>4.95</v>
      </c>
      <c r="I118" s="38">
        <f t="shared" si="34"/>
        <v>48.72047244</v>
      </c>
      <c r="J118" s="38">
        <f t="shared" si="35"/>
        <v>9.842519685</v>
      </c>
      <c r="K118" s="38">
        <f t="shared" si="36"/>
        <v>52.23388037</v>
      </c>
      <c r="L118" s="35">
        <f t="shared" si="37"/>
        <v>68.77434408</v>
      </c>
      <c r="M118" s="35">
        <f t="shared" si="38"/>
        <v>44303.84148</v>
      </c>
      <c r="N118" s="20"/>
      <c r="O118" s="17" t="s">
        <v>48</v>
      </c>
      <c r="P118" s="21"/>
      <c r="R118" s="2">
        <f t="shared" si="39"/>
        <v>0.0002567635778</v>
      </c>
      <c r="S118" s="3">
        <f t="shared" si="40"/>
        <v>47.73333333</v>
      </c>
      <c r="T118" s="33">
        <f t="shared" si="41"/>
        <v>1.110386001</v>
      </c>
      <c r="U118" s="3">
        <f t="shared" si="42"/>
        <v>159.0072754</v>
      </c>
      <c r="V118" s="3">
        <f t="shared" si="43"/>
        <v>278.6277632</v>
      </c>
    </row>
    <row r="119">
      <c r="A119" s="1"/>
      <c r="B119" s="20">
        <v>0.75</v>
      </c>
      <c r="C119" s="17">
        <f t="shared" si="30"/>
        <v>0.075</v>
      </c>
      <c r="D119" s="17">
        <v>1820.0</v>
      </c>
      <c r="E119" s="17">
        <v>250.0</v>
      </c>
      <c r="F119" s="35">
        <f t="shared" si="31"/>
        <v>1501.5</v>
      </c>
      <c r="G119" s="36">
        <f t="shared" si="32"/>
        <v>126248.3047</v>
      </c>
      <c r="H119" s="37">
        <f t="shared" si="33"/>
        <v>6.006</v>
      </c>
      <c r="I119" s="38">
        <f t="shared" si="34"/>
        <v>59.11417323</v>
      </c>
      <c r="J119" s="38">
        <f t="shared" si="35"/>
        <v>9.842519685</v>
      </c>
      <c r="K119" s="38">
        <f t="shared" si="36"/>
        <v>60.74396824</v>
      </c>
      <c r="L119" s="35">
        <f t="shared" si="37"/>
        <v>57.47192902</v>
      </c>
      <c r="M119" s="35">
        <f t="shared" si="38"/>
        <v>45589.11879</v>
      </c>
      <c r="N119" s="20"/>
      <c r="O119" s="17" t="s">
        <v>48</v>
      </c>
      <c r="P119" s="21"/>
      <c r="R119" s="2">
        <f t="shared" si="39"/>
        <v>0.00028087867</v>
      </c>
      <c r="S119" s="3">
        <f t="shared" si="40"/>
        <v>57.91644444</v>
      </c>
      <c r="T119" s="33">
        <f t="shared" si="41"/>
        <v>1.067231403</v>
      </c>
      <c r="U119" s="3">
        <f t="shared" si="42"/>
        <v>185.4307447</v>
      </c>
      <c r="V119" s="3">
        <f t="shared" si="43"/>
        <v>245.8552322</v>
      </c>
    </row>
    <row r="120">
      <c r="A120" s="1"/>
      <c r="B120" s="20">
        <v>0.8</v>
      </c>
      <c r="C120" s="17">
        <f t="shared" si="30"/>
        <v>0.08</v>
      </c>
      <c r="D120" s="17">
        <v>1130.0</v>
      </c>
      <c r="E120" s="17">
        <v>250.0</v>
      </c>
      <c r="F120" s="35">
        <f t="shared" si="31"/>
        <v>994.4</v>
      </c>
      <c r="G120" s="36">
        <f t="shared" si="32"/>
        <v>70963.46433</v>
      </c>
      <c r="H120" s="37">
        <f t="shared" si="33"/>
        <v>3.9776</v>
      </c>
      <c r="I120" s="38">
        <f t="shared" si="34"/>
        <v>39.1496063</v>
      </c>
      <c r="J120" s="38">
        <f t="shared" si="35"/>
        <v>9.842519685</v>
      </c>
      <c r="K120" s="38">
        <f t="shared" si="36"/>
        <v>43.26957893</v>
      </c>
      <c r="L120" s="35">
        <f t="shared" si="37"/>
        <v>90.82625191</v>
      </c>
      <c r="M120" s="35">
        <f t="shared" si="38"/>
        <v>40497.30006</v>
      </c>
      <c r="N120" s="20"/>
      <c r="O120" s="17" t="s">
        <v>49</v>
      </c>
      <c r="P120" s="21"/>
      <c r="R120" s="2">
        <f t="shared" si="39"/>
        <v>0.0002234297249</v>
      </c>
      <c r="S120" s="3">
        <f t="shared" si="40"/>
        <v>31.6046875</v>
      </c>
      <c r="T120" s="33">
        <f t="shared" si="41"/>
        <v>1.242014835</v>
      </c>
      <c r="U120" s="3">
        <f t="shared" si="42"/>
        <v>117.7604722</v>
      </c>
      <c r="V120" s="3">
        <f t="shared" si="43"/>
        <v>343.8955306</v>
      </c>
    </row>
    <row r="121">
      <c r="A121" s="1"/>
      <c r="B121" s="20">
        <v>0.8</v>
      </c>
      <c r="C121" s="17">
        <f t="shared" si="30"/>
        <v>0.08</v>
      </c>
      <c r="D121" s="17">
        <v>1430.0</v>
      </c>
      <c r="E121" s="17">
        <v>250.0</v>
      </c>
      <c r="F121" s="35">
        <f t="shared" si="31"/>
        <v>1258.4</v>
      </c>
      <c r="G121" s="36">
        <f t="shared" si="32"/>
        <v>91759.83161</v>
      </c>
      <c r="H121" s="37">
        <f t="shared" si="33"/>
        <v>5.0336</v>
      </c>
      <c r="I121" s="38">
        <f t="shared" si="34"/>
        <v>49.54330709</v>
      </c>
      <c r="J121" s="38">
        <f t="shared" si="35"/>
        <v>9.842519685</v>
      </c>
      <c r="K121" s="38">
        <f t="shared" si="36"/>
        <v>52.94832006</v>
      </c>
      <c r="L121" s="35">
        <f t="shared" si="37"/>
        <v>72.20507692</v>
      </c>
      <c r="M121" s="35">
        <f t="shared" si="38"/>
        <v>41629.40573</v>
      </c>
      <c r="N121" s="20"/>
      <c r="O121" s="17" t="s">
        <v>49</v>
      </c>
      <c r="P121" s="21"/>
      <c r="R121" s="2">
        <f t="shared" si="39"/>
        <v>0.0002505894481</v>
      </c>
      <c r="S121" s="3">
        <f t="shared" si="40"/>
        <v>39.9953125</v>
      </c>
      <c r="T121" s="33">
        <f t="shared" si="41"/>
        <v>1.162144702</v>
      </c>
      <c r="U121" s="3">
        <f t="shared" si="42"/>
        <v>139.4410216</v>
      </c>
      <c r="V121" s="3">
        <f t="shared" si="43"/>
        <v>298.544899</v>
      </c>
    </row>
    <row r="122">
      <c r="A122" s="1"/>
      <c r="B122" s="20">
        <v>0.8</v>
      </c>
      <c r="C122" s="17">
        <f t="shared" si="30"/>
        <v>0.08</v>
      </c>
      <c r="D122" s="17">
        <v>1700.0</v>
      </c>
      <c r="E122" s="17">
        <v>250.0</v>
      </c>
      <c r="F122" s="35">
        <f t="shared" si="31"/>
        <v>1496</v>
      </c>
      <c r="G122" s="36">
        <f t="shared" si="32"/>
        <v>110525.6524</v>
      </c>
      <c r="H122" s="37">
        <f t="shared" si="33"/>
        <v>5.984</v>
      </c>
      <c r="I122" s="38">
        <f t="shared" si="34"/>
        <v>58.8976378</v>
      </c>
      <c r="J122" s="38">
        <f t="shared" si="35"/>
        <v>9.842519685</v>
      </c>
      <c r="K122" s="38">
        <f t="shared" si="36"/>
        <v>60.57696796</v>
      </c>
      <c r="L122" s="35">
        <f t="shared" si="37"/>
        <v>61.50845555</v>
      </c>
      <c r="M122" s="35">
        <f t="shared" si="38"/>
        <v>42714.74101</v>
      </c>
      <c r="N122" s="22"/>
      <c r="O122" s="23" t="s">
        <v>49</v>
      </c>
      <c r="P122" s="24"/>
      <c r="R122" s="2">
        <f t="shared" si="39"/>
        <v>0.0002715058778</v>
      </c>
      <c r="S122" s="3">
        <f t="shared" si="40"/>
        <v>47.546875</v>
      </c>
      <c r="T122" s="33">
        <f t="shared" si="41"/>
        <v>1.115066029</v>
      </c>
      <c r="U122" s="3">
        <f t="shared" si="42"/>
        <v>159.0537153</v>
      </c>
      <c r="V122" s="3">
        <f t="shared" si="43"/>
        <v>268.5554432</v>
      </c>
    </row>
    <row r="123">
      <c r="A123" s="1"/>
      <c r="B123" s="15">
        <v>0.7</v>
      </c>
      <c r="C123" s="10">
        <f t="shared" si="30"/>
        <v>0.07</v>
      </c>
      <c r="D123" s="10">
        <v>1620.0</v>
      </c>
      <c r="E123" s="10">
        <v>315.0</v>
      </c>
      <c r="F123" s="28">
        <f t="shared" si="31"/>
        <v>1247.4</v>
      </c>
      <c r="G123" s="29">
        <f t="shared" si="32"/>
        <v>184505.0619</v>
      </c>
      <c r="H123" s="30">
        <f t="shared" si="33"/>
        <v>3.96</v>
      </c>
      <c r="I123" s="31">
        <f t="shared" si="34"/>
        <v>49.11023622</v>
      </c>
      <c r="J123" s="31">
        <f t="shared" si="35"/>
        <v>12.4015748</v>
      </c>
      <c r="K123" s="31">
        <f t="shared" si="36"/>
        <v>54.29914404</v>
      </c>
      <c r="L123" s="28">
        <f t="shared" si="37"/>
        <v>50.28280507</v>
      </c>
      <c r="M123" s="28">
        <f t="shared" si="38"/>
        <v>58291.82481</v>
      </c>
      <c r="N123" s="20"/>
      <c r="O123" s="17" t="s">
        <v>46</v>
      </c>
      <c r="P123" s="21"/>
      <c r="R123" s="2">
        <f t="shared" si="39"/>
        <v>0.000300287254</v>
      </c>
      <c r="S123" s="3">
        <f t="shared" si="40"/>
        <v>74.56628571</v>
      </c>
      <c r="T123" s="33">
        <f t="shared" si="41"/>
        <v>1.020589728</v>
      </c>
      <c r="U123" s="3">
        <f t="shared" si="42"/>
        <v>228.3047558</v>
      </c>
      <c r="V123" s="3">
        <f t="shared" si="43"/>
        <v>255.3246191</v>
      </c>
    </row>
    <row r="124">
      <c r="A124" s="1"/>
      <c r="B124" s="20">
        <v>0.7</v>
      </c>
      <c r="C124" s="17">
        <f t="shared" si="30"/>
        <v>0.07</v>
      </c>
      <c r="D124" s="17">
        <v>2050.0</v>
      </c>
      <c r="E124" s="17">
        <v>315.0</v>
      </c>
      <c r="F124" s="35">
        <f t="shared" si="31"/>
        <v>1578.5</v>
      </c>
      <c r="G124" s="36">
        <f t="shared" si="32"/>
        <v>238585.2304</v>
      </c>
      <c r="H124" s="37">
        <f t="shared" si="33"/>
        <v>5.011111111</v>
      </c>
      <c r="I124" s="38">
        <f t="shared" si="34"/>
        <v>62.14566929</v>
      </c>
      <c r="J124" s="38">
        <f t="shared" si="35"/>
        <v>12.4015748</v>
      </c>
      <c r="K124" s="38">
        <f t="shared" si="36"/>
        <v>66.47369265</v>
      </c>
      <c r="L124" s="35">
        <f t="shared" si="37"/>
        <v>39.96441422</v>
      </c>
      <c r="M124" s="35">
        <f t="shared" si="38"/>
        <v>59909.66281</v>
      </c>
      <c r="N124" s="20"/>
      <c r="O124" s="17" t="s">
        <v>46</v>
      </c>
      <c r="P124" s="21"/>
      <c r="R124" s="2">
        <f t="shared" si="39"/>
        <v>0.0003368293454</v>
      </c>
      <c r="S124" s="3">
        <f t="shared" si="40"/>
        <v>94.35857143</v>
      </c>
      <c r="T124" s="33">
        <f t="shared" si="41"/>
        <v>1.001418058</v>
      </c>
      <c r="U124" s="3">
        <f t="shared" si="42"/>
        <v>283.4771321</v>
      </c>
      <c r="V124" s="3">
        <f t="shared" si="43"/>
        <v>211.3386091</v>
      </c>
    </row>
    <row r="125">
      <c r="A125" s="1"/>
      <c r="B125" s="20">
        <v>0.7</v>
      </c>
      <c r="C125" s="17">
        <f t="shared" si="30"/>
        <v>0.07</v>
      </c>
      <c r="D125" s="17">
        <v>2450.0</v>
      </c>
      <c r="E125" s="17">
        <v>315.0</v>
      </c>
      <c r="F125" s="35">
        <f t="shared" si="31"/>
        <v>1886.5</v>
      </c>
      <c r="G125" s="36">
        <f t="shared" si="32"/>
        <v>289026.7795</v>
      </c>
      <c r="H125" s="37">
        <f t="shared" si="33"/>
        <v>5.988888889</v>
      </c>
      <c r="I125" s="38">
        <f t="shared" si="34"/>
        <v>74.27165354</v>
      </c>
      <c r="J125" s="38">
        <f t="shared" si="35"/>
        <v>12.4015748</v>
      </c>
      <c r="K125" s="38">
        <f t="shared" si="36"/>
        <v>76.37378244</v>
      </c>
      <c r="L125" s="35">
        <f t="shared" si="37"/>
        <v>33.87497161</v>
      </c>
      <c r="M125" s="35">
        <f t="shared" si="38"/>
        <v>61517.24702</v>
      </c>
      <c r="N125" s="20"/>
      <c r="O125" s="17" t="s">
        <v>46</v>
      </c>
      <c r="P125" s="21"/>
      <c r="R125" s="2">
        <f t="shared" si="39"/>
        <v>0.0003658534689</v>
      </c>
      <c r="S125" s="3">
        <f t="shared" si="40"/>
        <v>112.77</v>
      </c>
      <c r="T125" s="33">
        <f t="shared" si="41"/>
        <v>1</v>
      </c>
      <c r="U125" s="3">
        <f t="shared" si="42"/>
        <v>338.31</v>
      </c>
      <c r="V125" s="3">
        <f t="shared" si="43"/>
        <v>181.8369159</v>
      </c>
    </row>
    <row r="126">
      <c r="A126" s="1"/>
      <c r="B126" s="20">
        <v>0.75</v>
      </c>
      <c r="C126" s="17">
        <f t="shared" si="30"/>
        <v>0.075</v>
      </c>
      <c r="D126" s="17">
        <v>1520.0</v>
      </c>
      <c r="E126" s="17">
        <v>315.0</v>
      </c>
      <c r="F126" s="35">
        <f t="shared" si="31"/>
        <v>1254</v>
      </c>
      <c r="G126" s="36">
        <f t="shared" si="32"/>
        <v>161661.6246</v>
      </c>
      <c r="H126" s="37">
        <f t="shared" si="33"/>
        <v>3.980952381</v>
      </c>
      <c r="I126" s="38">
        <f t="shared" si="34"/>
        <v>49.37007874</v>
      </c>
      <c r="J126" s="38">
        <f t="shared" si="35"/>
        <v>12.4015748</v>
      </c>
      <c r="K126" s="38">
        <f t="shared" si="36"/>
        <v>54.56160047</v>
      </c>
      <c r="L126" s="35">
        <f t="shared" si="37"/>
        <v>53.58868641</v>
      </c>
      <c r="M126" s="35">
        <f t="shared" si="38"/>
        <v>54432.70526</v>
      </c>
      <c r="N126" s="20"/>
      <c r="O126" s="17" t="s">
        <v>48</v>
      </c>
      <c r="P126" s="21"/>
      <c r="R126" s="2">
        <f t="shared" si="39"/>
        <v>0.0002908774748</v>
      </c>
      <c r="S126" s="3">
        <f t="shared" si="40"/>
        <v>60.94592</v>
      </c>
      <c r="T126" s="33">
        <f t="shared" si="41"/>
        <v>1.052989023</v>
      </c>
      <c r="U126" s="3">
        <f t="shared" si="42"/>
        <v>192.5261542</v>
      </c>
      <c r="V126" s="3">
        <f t="shared" si="43"/>
        <v>282.7288868</v>
      </c>
    </row>
    <row r="127">
      <c r="A127" s="1"/>
      <c r="B127" s="20">
        <v>0.75</v>
      </c>
      <c r="C127" s="17">
        <f t="shared" si="30"/>
        <v>0.075</v>
      </c>
      <c r="D127" s="17">
        <v>1900.0</v>
      </c>
      <c r="E127" s="17">
        <v>315.0</v>
      </c>
      <c r="F127" s="35">
        <f t="shared" si="31"/>
        <v>1567.5</v>
      </c>
      <c r="G127" s="36">
        <f t="shared" si="32"/>
        <v>206266.6489</v>
      </c>
      <c r="H127" s="37">
        <f t="shared" si="33"/>
        <v>4.976190476</v>
      </c>
      <c r="I127" s="38">
        <f t="shared" si="34"/>
        <v>61.71259843</v>
      </c>
      <c r="J127" s="38">
        <f t="shared" si="35"/>
        <v>12.4015748</v>
      </c>
      <c r="K127" s="38">
        <f t="shared" si="36"/>
        <v>66.09776704</v>
      </c>
      <c r="L127" s="35">
        <f t="shared" si="37"/>
        <v>43.10346971</v>
      </c>
      <c r="M127" s="35">
        <f t="shared" si="38"/>
        <v>55862.5958</v>
      </c>
      <c r="N127" s="20"/>
      <c r="O127" s="17" t="s">
        <v>48</v>
      </c>
      <c r="P127" s="21"/>
      <c r="R127" s="2">
        <f t="shared" si="39"/>
        <v>0.0003243325462</v>
      </c>
      <c r="S127" s="3">
        <f t="shared" si="40"/>
        <v>76.1824</v>
      </c>
      <c r="T127" s="33">
        <f t="shared" si="41"/>
        <v>1.018595043</v>
      </c>
      <c r="U127" s="3">
        <f t="shared" si="42"/>
        <v>232.797045</v>
      </c>
      <c r="V127" s="3">
        <f t="shared" si="43"/>
        <v>239.9626499</v>
      </c>
    </row>
    <row r="128">
      <c r="A128" s="1"/>
      <c r="B128" s="20">
        <v>0.75</v>
      </c>
      <c r="C128" s="17">
        <f t="shared" si="30"/>
        <v>0.075</v>
      </c>
      <c r="D128" s="17">
        <v>2300.0</v>
      </c>
      <c r="E128" s="17">
        <v>315.0</v>
      </c>
      <c r="F128" s="35">
        <f t="shared" si="31"/>
        <v>1897.5</v>
      </c>
      <c r="G128" s="36">
        <f t="shared" si="32"/>
        <v>253345.1535</v>
      </c>
      <c r="H128" s="37">
        <f t="shared" si="33"/>
        <v>6.023809524</v>
      </c>
      <c r="I128" s="38">
        <f t="shared" si="34"/>
        <v>74.70472441</v>
      </c>
      <c r="J128" s="38">
        <f t="shared" si="35"/>
        <v>12.4015748</v>
      </c>
      <c r="K128" s="38">
        <f t="shared" si="36"/>
        <v>76.70737929</v>
      </c>
      <c r="L128" s="35">
        <f t="shared" si="37"/>
        <v>36.10316354</v>
      </c>
      <c r="M128" s="35">
        <f t="shared" si="38"/>
        <v>57469.54089</v>
      </c>
      <c r="N128" s="20"/>
      <c r="O128" s="17" t="s">
        <v>48</v>
      </c>
      <c r="P128" s="21"/>
      <c r="R128" s="2">
        <f t="shared" si="39"/>
        <v>0.0003543839282</v>
      </c>
      <c r="S128" s="3">
        <f t="shared" si="40"/>
        <v>92.2208</v>
      </c>
      <c r="T128" s="33">
        <f t="shared" si="41"/>
        <v>1.003031544</v>
      </c>
      <c r="U128" s="3">
        <f t="shared" si="42"/>
        <v>277.5011143</v>
      </c>
      <c r="V128" s="3">
        <f t="shared" si="43"/>
        <v>207.0966131</v>
      </c>
    </row>
    <row r="129">
      <c r="A129" s="1"/>
      <c r="B129" s="20">
        <v>0.8</v>
      </c>
      <c r="C129" s="17">
        <f t="shared" si="30"/>
        <v>0.08</v>
      </c>
      <c r="D129" s="17">
        <v>1430.0</v>
      </c>
      <c r="E129" s="17">
        <v>315.0</v>
      </c>
      <c r="F129" s="35">
        <f t="shared" si="31"/>
        <v>1258.4</v>
      </c>
      <c r="G129" s="36">
        <f t="shared" si="32"/>
        <v>142634.607</v>
      </c>
      <c r="H129" s="37">
        <f t="shared" si="33"/>
        <v>3.994920635</v>
      </c>
      <c r="I129" s="38">
        <f t="shared" si="34"/>
        <v>49.54330709</v>
      </c>
      <c r="J129" s="38">
        <f t="shared" si="35"/>
        <v>12.4015748</v>
      </c>
      <c r="K129" s="38">
        <f t="shared" si="36"/>
        <v>54.73606003</v>
      </c>
      <c r="L129" s="35">
        <f t="shared" si="37"/>
        <v>56.96012191</v>
      </c>
      <c r="M129" s="35">
        <f t="shared" si="38"/>
        <v>51047.64229</v>
      </c>
      <c r="N129" s="20"/>
      <c r="O129" s="17" t="s">
        <v>49</v>
      </c>
      <c r="P129" s="21"/>
      <c r="R129" s="2">
        <f t="shared" si="39"/>
        <v>0.0002821377458</v>
      </c>
      <c r="S129" s="3">
        <f t="shared" si="40"/>
        <v>50.39409375</v>
      </c>
      <c r="T129" s="33">
        <f t="shared" si="41"/>
        <v>1.095076686</v>
      </c>
      <c r="U129" s="3">
        <f t="shared" si="42"/>
        <v>165.5561916</v>
      </c>
      <c r="V129" s="3">
        <f t="shared" si="43"/>
        <v>308.3402789</v>
      </c>
    </row>
    <row r="130">
      <c r="A130" s="1"/>
      <c r="B130" s="20">
        <v>0.8</v>
      </c>
      <c r="C130" s="17">
        <f t="shared" si="30"/>
        <v>0.08</v>
      </c>
      <c r="D130" s="17">
        <v>1800.0</v>
      </c>
      <c r="E130" s="17">
        <v>315.0</v>
      </c>
      <c r="F130" s="35">
        <f t="shared" si="31"/>
        <v>1584</v>
      </c>
      <c r="G130" s="36">
        <f t="shared" si="32"/>
        <v>183355.7474</v>
      </c>
      <c r="H130" s="37">
        <f t="shared" si="33"/>
        <v>5.028571429</v>
      </c>
      <c r="I130" s="38">
        <f t="shared" si="34"/>
        <v>62.36220472</v>
      </c>
      <c r="J130" s="38">
        <f t="shared" si="35"/>
        <v>12.4015748</v>
      </c>
      <c r="K130" s="38">
        <f t="shared" si="36"/>
        <v>66.66101366</v>
      </c>
      <c r="L130" s="35">
        <f t="shared" si="37"/>
        <v>45.52363275</v>
      </c>
      <c r="M130" s="35">
        <f t="shared" si="38"/>
        <v>52445.87158</v>
      </c>
      <c r="N130" s="20"/>
      <c r="O130" s="17" t="s">
        <v>49</v>
      </c>
      <c r="P130" s="21"/>
      <c r="R130" s="2">
        <f t="shared" si="39"/>
        <v>0.000315593603</v>
      </c>
      <c r="S130" s="3">
        <f t="shared" si="40"/>
        <v>63.433125</v>
      </c>
      <c r="T130" s="33">
        <f t="shared" si="41"/>
        <v>1.04660287</v>
      </c>
      <c r="U130" s="3">
        <f t="shared" si="42"/>
        <v>199.167872</v>
      </c>
      <c r="V130" s="3">
        <f t="shared" si="43"/>
        <v>263.3249582</v>
      </c>
    </row>
    <row r="131">
      <c r="A131" s="1"/>
      <c r="B131" s="20">
        <v>0.8</v>
      </c>
      <c r="C131" s="17">
        <f t="shared" si="30"/>
        <v>0.08</v>
      </c>
      <c r="D131" s="17">
        <v>2150.0</v>
      </c>
      <c r="E131" s="17">
        <v>315.0</v>
      </c>
      <c r="F131" s="35">
        <f t="shared" si="31"/>
        <v>1892</v>
      </c>
      <c r="G131" s="36">
        <f t="shared" si="32"/>
        <v>221976.3743</v>
      </c>
      <c r="H131" s="37">
        <f t="shared" si="33"/>
        <v>6.006349206</v>
      </c>
      <c r="I131" s="38">
        <f t="shared" si="34"/>
        <v>74.48818898</v>
      </c>
      <c r="J131" s="38">
        <f t="shared" si="35"/>
        <v>12.4015748</v>
      </c>
      <c r="K131" s="38">
        <f t="shared" si="36"/>
        <v>76.540736</v>
      </c>
      <c r="L131" s="35">
        <f t="shared" si="37"/>
        <v>38.61183466</v>
      </c>
      <c r="M131" s="35">
        <f t="shared" si="38"/>
        <v>53852.6476</v>
      </c>
      <c r="N131" s="20"/>
      <c r="O131" s="17" t="s">
        <v>49</v>
      </c>
      <c r="P131" s="21"/>
      <c r="R131" s="2">
        <f t="shared" si="39"/>
        <v>0.0003426781615</v>
      </c>
      <c r="S131" s="3">
        <f t="shared" si="40"/>
        <v>75.76734375</v>
      </c>
      <c r="T131" s="33">
        <f t="shared" si="41"/>
        <v>1.020966786</v>
      </c>
      <c r="U131" s="3">
        <f t="shared" si="42"/>
        <v>232.0678242</v>
      </c>
      <c r="V131" s="3">
        <f t="shared" si="43"/>
        <v>232.0556406</v>
      </c>
    </row>
    <row r="132">
      <c r="A132" s="1"/>
      <c r="B132" s="20">
        <v>0.9</v>
      </c>
      <c r="C132" s="17">
        <f t="shared" si="30"/>
        <v>0.09</v>
      </c>
      <c r="D132" s="17">
        <v>1280.0</v>
      </c>
      <c r="E132" s="17">
        <v>315.0</v>
      </c>
      <c r="F132" s="35">
        <f t="shared" si="31"/>
        <v>1267.2</v>
      </c>
      <c r="G132" s="36">
        <f t="shared" si="32"/>
        <v>113566.8964</v>
      </c>
      <c r="H132" s="37">
        <f t="shared" si="33"/>
        <v>4.022857143</v>
      </c>
      <c r="I132" s="38">
        <f t="shared" si="34"/>
        <v>49.88976378</v>
      </c>
      <c r="J132" s="38">
        <f t="shared" si="35"/>
        <v>12.4015748</v>
      </c>
      <c r="K132" s="38">
        <f t="shared" si="36"/>
        <v>55.08376293</v>
      </c>
      <c r="L132" s="35">
        <f t="shared" si="37"/>
        <v>63.6330079</v>
      </c>
      <c r="M132" s="35">
        <f t="shared" si="38"/>
        <v>45406.08717</v>
      </c>
      <c r="N132" s="20"/>
      <c r="O132" s="17" t="s">
        <v>50</v>
      </c>
      <c r="P132" s="21"/>
      <c r="R132" s="2">
        <f t="shared" si="39"/>
        <v>0.0002669349382</v>
      </c>
      <c r="S132" s="3">
        <f t="shared" si="40"/>
        <v>35.64088889</v>
      </c>
      <c r="T132" s="33">
        <f t="shared" si="41"/>
        <v>1.198315732</v>
      </c>
      <c r="U132" s="3">
        <f t="shared" si="42"/>
        <v>128.1271135</v>
      </c>
      <c r="V132" s="3">
        <f t="shared" si="43"/>
        <v>354.3831272</v>
      </c>
    </row>
    <row r="133">
      <c r="A133" s="1"/>
      <c r="B133" s="20">
        <v>0.9</v>
      </c>
      <c r="C133" s="17">
        <f t="shared" si="30"/>
        <v>0.09</v>
      </c>
      <c r="D133" s="17">
        <v>1600.0</v>
      </c>
      <c r="E133" s="17">
        <v>315.0</v>
      </c>
      <c r="F133" s="35">
        <f t="shared" si="31"/>
        <v>1584</v>
      </c>
      <c r="G133" s="36">
        <f t="shared" si="32"/>
        <v>144873.677</v>
      </c>
      <c r="H133" s="37">
        <f t="shared" si="33"/>
        <v>5.028571429</v>
      </c>
      <c r="I133" s="38">
        <f t="shared" si="34"/>
        <v>62.36220472</v>
      </c>
      <c r="J133" s="38">
        <f t="shared" si="35"/>
        <v>12.4015748</v>
      </c>
      <c r="K133" s="38">
        <f t="shared" si="36"/>
        <v>66.66101366</v>
      </c>
      <c r="L133" s="35">
        <f t="shared" si="37"/>
        <v>51.21408684</v>
      </c>
      <c r="M133" s="35">
        <f t="shared" si="38"/>
        <v>46618.55252</v>
      </c>
      <c r="N133" s="20"/>
      <c r="O133" s="17" t="s">
        <v>50</v>
      </c>
      <c r="P133" s="21"/>
      <c r="R133" s="2">
        <f t="shared" si="39"/>
        <v>0.0002975445024</v>
      </c>
      <c r="S133" s="3">
        <f t="shared" si="40"/>
        <v>44.55111111</v>
      </c>
      <c r="T133" s="33">
        <f t="shared" si="41"/>
        <v>1.129660973</v>
      </c>
      <c r="U133" s="3">
        <f t="shared" si="42"/>
        <v>150.9829546</v>
      </c>
      <c r="V133" s="3">
        <f t="shared" si="43"/>
        <v>308.7669905</v>
      </c>
    </row>
    <row r="134">
      <c r="A134" s="1"/>
      <c r="B134" s="20">
        <v>0.9</v>
      </c>
      <c r="C134" s="17">
        <f t="shared" si="30"/>
        <v>0.09</v>
      </c>
      <c r="D134" s="17">
        <v>1900.0</v>
      </c>
      <c r="E134" s="17">
        <v>315.0</v>
      </c>
      <c r="F134" s="35">
        <f t="shared" si="31"/>
        <v>1881</v>
      </c>
      <c r="G134" s="36">
        <f t="shared" si="32"/>
        <v>174297.9951</v>
      </c>
      <c r="H134" s="37">
        <f t="shared" si="33"/>
        <v>5.971428571</v>
      </c>
      <c r="I134" s="38">
        <f t="shared" si="34"/>
        <v>74.05511811</v>
      </c>
      <c r="J134" s="38">
        <f t="shared" si="35"/>
        <v>12.4015748</v>
      </c>
      <c r="K134" s="38">
        <f t="shared" si="36"/>
        <v>76.206517</v>
      </c>
      <c r="L134" s="35">
        <f t="shared" si="37"/>
        <v>43.66946581</v>
      </c>
      <c r="M134" s="35">
        <f t="shared" si="38"/>
        <v>47824.4671</v>
      </c>
      <c r="N134" s="20"/>
      <c r="O134" s="17" t="s">
        <v>50</v>
      </c>
      <c r="P134" s="21"/>
      <c r="R134" s="2">
        <f t="shared" si="39"/>
        <v>0.0003222238686</v>
      </c>
      <c r="S134" s="3">
        <f t="shared" si="40"/>
        <v>52.90444444</v>
      </c>
      <c r="T134" s="33">
        <f t="shared" si="41"/>
        <v>1.087696481</v>
      </c>
      <c r="U134" s="3">
        <f t="shared" si="42"/>
        <v>172.6319341</v>
      </c>
      <c r="V134" s="3">
        <f t="shared" si="43"/>
        <v>277.0314041</v>
      </c>
    </row>
    <row r="135">
      <c r="A135" s="1"/>
      <c r="B135" s="20">
        <v>1.0</v>
      </c>
      <c r="C135" s="17">
        <f t="shared" si="30"/>
        <v>0.1</v>
      </c>
      <c r="D135" s="17">
        <v>1150.0</v>
      </c>
      <c r="E135" s="17">
        <v>315.0</v>
      </c>
      <c r="F135" s="35">
        <f t="shared" si="31"/>
        <v>1265</v>
      </c>
      <c r="G135" s="36">
        <f t="shared" si="32"/>
        <v>91813.41822</v>
      </c>
      <c r="H135" s="37">
        <f t="shared" si="33"/>
        <v>4.015873016</v>
      </c>
      <c r="I135" s="38">
        <f t="shared" si="34"/>
        <v>49.80314961</v>
      </c>
      <c r="J135" s="38">
        <f t="shared" si="35"/>
        <v>12.4015748</v>
      </c>
      <c r="K135" s="38">
        <f t="shared" si="36"/>
        <v>54.99698847</v>
      </c>
      <c r="L135" s="35">
        <f t="shared" si="37"/>
        <v>70.82679647</v>
      </c>
      <c r="M135" s="35">
        <f t="shared" si="38"/>
        <v>40858.61337</v>
      </c>
      <c r="N135" s="20"/>
      <c r="O135" s="17" t="s">
        <v>51</v>
      </c>
      <c r="P135" s="21"/>
      <c r="R135" s="2">
        <f t="shared" si="39"/>
        <v>0.0002530159197</v>
      </c>
      <c r="S135" s="3">
        <f t="shared" si="40"/>
        <v>25.9371</v>
      </c>
      <c r="T135" s="33">
        <f t="shared" si="41"/>
        <v>1.322759273</v>
      </c>
      <c r="U135" s="3">
        <f t="shared" si="42"/>
        <v>102.9256186</v>
      </c>
      <c r="V135" s="3">
        <f t="shared" si="43"/>
        <v>396.97224</v>
      </c>
    </row>
    <row r="136">
      <c r="A136" s="1"/>
      <c r="B136" s="20">
        <v>1.0</v>
      </c>
      <c r="C136" s="17">
        <f t="shared" si="30"/>
        <v>0.1</v>
      </c>
      <c r="D136" s="17">
        <v>1430.0</v>
      </c>
      <c r="E136" s="17">
        <v>315.0</v>
      </c>
      <c r="F136" s="35">
        <f t="shared" si="31"/>
        <v>1573</v>
      </c>
      <c r="G136" s="36">
        <f t="shared" si="32"/>
        <v>116465.8667</v>
      </c>
      <c r="H136" s="37">
        <f t="shared" si="33"/>
        <v>4.993650794</v>
      </c>
      <c r="I136" s="38">
        <f t="shared" si="34"/>
        <v>61.92913386</v>
      </c>
      <c r="J136" s="38">
        <f t="shared" si="35"/>
        <v>12.4015748</v>
      </c>
      <c r="K136" s="38">
        <f t="shared" si="36"/>
        <v>66.28594466</v>
      </c>
      <c r="L136" s="35">
        <f t="shared" si="37"/>
        <v>57.28093194</v>
      </c>
      <c r="M136" s="35">
        <f t="shared" si="38"/>
        <v>41916.84692</v>
      </c>
      <c r="N136" s="20"/>
      <c r="O136" s="17" t="s">
        <v>51</v>
      </c>
      <c r="P136" s="21"/>
      <c r="R136" s="2">
        <f t="shared" si="39"/>
        <v>0.0002813465601</v>
      </c>
      <c r="S136" s="3">
        <f t="shared" si="40"/>
        <v>32.25222</v>
      </c>
      <c r="T136" s="33">
        <f t="shared" si="41"/>
        <v>1.236456638</v>
      </c>
      <c r="U136" s="3">
        <f t="shared" si="42"/>
        <v>119.6354145</v>
      </c>
      <c r="V136" s="3">
        <f t="shared" si="43"/>
        <v>350.3715609</v>
      </c>
    </row>
    <row r="137">
      <c r="A137" s="1"/>
      <c r="B137" s="20">
        <v>1.0</v>
      </c>
      <c r="C137" s="17">
        <f t="shared" si="30"/>
        <v>0.1</v>
      </c>
      <c r="D137" s="17">
        <v>1720.0</v>
      </c>
      <c r="E137" s="17">
        <v>315.0</v>
      </c>
      <c r="F137" s="35">
        <f t="shared" si="31"/>
        <v>1892</v>
      </c>
      <c r="G137" s="36">
        <f t="shared" si="32"/>
        <v>142064.8796</v>
      </c>
      <c r="H137" s="37">
        <f t="shared" si="33"/>
        <v>6.006349206</v>
      </c>
      <c r="I137" s="38">
        <f t="shared" si="34"/>
        <v>74.48818898</v>
      </c>
      <c r="J137" s="38">
        <f t="shared" si="35"/>
        <v>12.4015748</v>
      </c>
      <c r="K137" s="38">
        <f t="shared" si="36"/>
        <v>76.540736</v>
      </c>
      <c r="L137" s="35">
        <f t="shared" si="37"/>
        <v>48.26479333</v>
      </c>
      <c r="M137" s="35">
        <f t="shared" si="38"/>
        <v>43082.11808</v>
      </c>
      <c r="N137" s="20"/>
      <c r="O137" s="17" t="s">
        <v>51</v>
      </c>
      <c r="P137" s="21"/>
      <c r="R137" s="2">
        <f t="shared" si="39"/>
        <v>0.0003065006654</v>
      </c>
      <c r="S137" s="3">
        <f t="shared" si="40"/>
        <v>38.79288</v>
      </c>
      <c r="T137" s="33">
        <f t="shared" si="41"/>
        <v>1.176149527</v>
      </c>
      <c r="U137" s="3">
        <f t="shared" si="42"/>
        <v>136.8786824</v>
      </c>
      <c r="V137" s="3">
        <f t="shared" si="43"/>
        <v>314.7467329</v>
      </c>
    </row>
    <row r="138">
      <c r="A138" s="1"/>
      <c r="B138" s="15">
        <v>0.8</v>
      </c>
      <c r="C138" s="10">
        <f t="shared" si="30"/>
        <v>0.08</v>
      </c>
      <c r="D138" s="10">
        <v>1800.0</v>
      </c>
      <c r="E138" s="10">
        <v>400.0</v>
      </c>
      <c r="F138" s="28">
        <f t="shared" si="31"/>
        <v>1584</v>
      </c>
      <c r="G138" s="29">
        <f t="shared" si="32"/>
        <v>289249.5581</v>
      </c>
      <c r="H138" s="30">
        <f t="shared" si="33"/>
        <v>3.96</v>
      </c>
      <c r="I138" s="31">
        <f t="shared" si="34"/>
        <v>62.36220472</v>
      </c>
      <c r="J138" s="31">
        <f t="shared" si="35"/>
        <v>15.7480315</v>
      </c>
      <c r="K138" s="31">
        <f t="shared" si="36"/>
        <v>68.95129401</v>
      </c>
      <c r="L138" s="28">
        <f t="shared" si="37"/>
        <v>35.63793809</v>
      </c>
      <c r="M138" s="32">
        <f t="shared" si="38"/>
        <v>64768.69423</v>
      </c>
      <c r="N138" s="10"/>
      <c r="O138" s="10" t="s">
        <v>49</v>
      </c>
      <c r="P138" s="14"/>
      <c r="R138" s="2">
        <f t="shared" si="39"/>
        <v>0.0003566895308</v>
      </c>
      <c r="S138" s="3">
        <f t="shared" si="40"/>
        <v>80.55</v>
      </c>
      <c r="T138" s="33">
        <f t="shared" si="41"/>
        <v>1.011862806</v>
      </c>
      <c r="U138" s="3">
        <f t="shared" si="42"/>
        <v>244.5166471</v>
      </c>
      <c r="V138" s="3">
        <f t="shared" si="43"/>
        <v>264.8845999</v>
      </c>
    </row>
    <row r="139">
      <c r="A139" s="1"/>
      <c r="B139" s="20">
        <v>0.8</v>
      </c>
      <c r="C139" s="17">
        <f t="shared" si="30"/>
        <v>0.08</v>
      </c>
      <c r="D139" s="17">
        <v>2250.0</v>
      </c>
      <c r="E139" s="17">
        <v>400.0</v>
      </c>
      <c r="F139" s="35">
        <f t="shared" si="31"/>
        <v>1980</v>
      </c>
      <c r="G139" s="36">
        <f t="shared" si="32"/>
        <v>369094.4882</v>
      </c>
      <c r="H139" s="37">
        <f t="shared" si="33"/>
        <v>4.95</v>
      </c>
      <c r="I139" s="38">
        <f t="shared" si="34"/>
        <v>77.95275591</v>
      </c>
      <c r="J139" s="38">
        <f t="shared" si="35"/>
        <v>15.7480315</v>
      </c>
      <c r="K139" s="38">
        <f t="shared" si="36"/>
        <v>83.57420859</v>
      </c>
      <c r="L139" s="35">
        <f t="shared" si="37"/>
        <v>28.6559767</v>
      </c>
      <c r="M139" s="39">
        <f t="shared" si="38"/>
        <v>66455.76222</v>
      </c>
      <c r="N139" s="17"/>
      <c r="O139" s="17" t="s">
        <v>49</v>
      </c>
      <c r="P139" s="21"/>
      <c r="R139" s="2">
        <f t="shared" si="39"/>
        <v>0.0003977764243</v>
      </c>
      <c r="S139" s="3">
        <f t="shared" si="40"/>
        <v>100.6875</v>
      </c>
      <c r="T139" s="33">
        <f t="shared" si="41"/>
        <v>1.000030903</v>
      </c>
      <c r="U139" s="3">
        <f t="shared" si="42"/>
        <v>302.0718346</v>
      </c>
      <c r="V139" s="3">
        <f t="shared" si="43"/>
        <v>219.999863</v>
      </c>
    </row>
    <row r="140">
      <c r="A140" s="1"/>
      <c r="B140" s="20">
        <v>0.8</v>
      </c>
      <c r="C140" s="17">
        <f t="shared" si="30"/>
        <v>0.08</v>
      </c>
      <c r="D140" s="17">
        <v>2720.0</v>
      </c>
      <c r="E140" s="17">
        <v>400.0</v>
      </c>
      <c r="F140" s="35">
        <f t="shared" si="31"/>
        <v>2393.6</v>
      </c>
      <c r="G140" s="36">
        <f t="shared" si="32"/>
        <v>452713.072</v>
      </c>
      <c r="H140" s="37">
        <f t="shared" si="33"/>
        <v>5.984</v>
      </c>
      <c r="I140" s="38">
        <f t="shared" si="34"/>
        <v>94.23622047</v>
      </c>
      <c r="J140" s="38">
        <f t="shared" si="35"/>
        <v>15.7480315</v>
      </c>
      <c r="K140" s="38">
        <f t="shared" si="36"/>
        <v>96.92314873</v>
      </c>
      <c r="L140" s="35">
        <f t="shared" si="37"/>
        <v>24.02674045</v>
      </c>
      <c r="M140" s="39">
        <f t="shared" si="38"/>
        <v>68343.58562</v>
      </c>
      <c r="N140" s="17"/>
      <c r="O140" s="17" t="s">
        <v>49</v>
      </c>
      <c r="P140" s="21"/>
      <c r="R140" s="2">
        <f t="shared" si="39"/>
        <v>0.0004344094045</v>
      </c>
      <c r="S140" s="3">
        <f t="shared" si="40"/>
        <v>121.72</v>
      </c>
      <c r="T140" s="33">
        <f t="shared" si="41"/>
        <v>1</v>
      </c>
      <c r="U140" s="3">
        <f t="shared" si="42"/>
        <v>365.16</v>
      </c>
      <c r="V140" s="3">
        <f t="shared" si="43"/>
        <v>187.1606573</v>
      </c>
    </row>
    <row r="141">
      <c r="A141" s="1"/>
      <c r="B141" s="20">
        <v>0.9</v>
      </c>
      <c r="C141" s="17">
        <f t="shared" si="30"/>
        <v>0.09</v>
      </c>
      <c r="D141" s="17">
        <v>1600.0</v>
      </c>
      <c r="E141" s="17">
        <v>400.0</v>
      </c>
      <c r="F141" s="35">
        <f t="shared" si="31"/>
        <v>1584</v>
      </c>
      <c r="G141" s="36">
        <f t="shared" si="32"/>
        <v>228542.8607</v>
      </c>
      <c r="H141" s="37">
        <f t="shared" si="33"/>
        <v>3.96</v>
      </c>
      <c r="I141" s="38">
        <f t="shared" si="34"/>
        <v>62.36220472</v>
      </c>
      <c r="J141" s="38">
        <f t="shared" si="35"/>
        <v>15.7480315</v>
      </c>
      <c r="K141" s="38">
        <f t="shared" si="36"/>
        <v>68.95129401</v>
      </c>
      <c r="L141" s="35">
        <f t="shared" si="37"/>
        <v>40.09268035</v>
      </c>
      <c r="M141" s="39">
        <f t="shared" si="38"/>
        <v>57572.17265</v>
      </c>
      <c r="N141" s="17"/>
      <c r="O141" s="17" t="s">
        <v>50</v>
      </c>
      <c r="P141" s="21"/>
      <c r="R141" s="2">
        <f t="shared" si="39"/>
        <v>0.0003362901147</v>
      </c>
      <c r="S141" s="3">
        <f t="shared" si="40"/>
        <v>56.57283951</v>
      </c>
      <c r="T141" s="33">
        <f t="shared" si="41"/>
        <v>1.068206645</v>
      </c>
      <c r="U141" s="3">
        <f t="shared" si="42"/>
        <v>181.2944493</v>
      </c>
      <c r="V141" s="3">
        <f t="shared" si="43"/>
        <v>317.5616951</v>
      </c>
    </row>
    <row r="142">
      <c r="A142" s="1"/>
      <c r="B142" s="20">
        <v>0.9</v>
      </c>
      <c r="C142" s="17">
        <f t="shared" si="30"/>
        <v>0.09</v>
      </c>
      <c r="D142" s="17">
        <v>2000.0</v>
      </c>
      <c r="E142" s="17">
        <v>400.0</v>
      </c>
      <c r="F142" s="35">
        <f t="shared" si="31"/>
        <v>1980</v>
      </c>
      <c r="G142" s="36">
        <f t="shared" si="32"/>
        <v>291630.2129</v>
      </c>
      <c r="H142" s="37">
        <f t="shared" si="33"/>
        <v>4.95</v>
      </c>
      <c r="I142" s="38">
        <f t="shared" si="34"/>
        <v>77.95275591</v>
      </c>
      <c r="J142" s="38">
        <f t="shared" si="35"/>
        <v>15.7480315</v>
      </c>
      <c r="K142" s="38">
        <f t="shared" si="36"/>
        <v>83.57420859</v>
      </c>
      <c r="L142" s="35">
        <f t="shared" si="37"/>
        <v>32.23797379</v>
      </c>
      <c r="M142" s="39">
        <f t="shared" si="38"/>
        <v>59071.78864</v>
      </c>
      <c r="N142" s="17"/>
      <c r="O142" s="17" t="s">
        <v>50</v>
      </c>
      <c r="P142" s="21"/>
      <c r="R142" s="2">
        <f t="shared" si="39"/>
        <v>0.0003750272093</v>
      </c>
      <c r="S142" s="3">
        <f t="shared" si="40"/>
        <v>70.71604938</v>
      </c>
      <c r="T142" s="33">
        <f t="shared" si="41"/>
        <v>1.02855011</v>
      </c>
      <c r="U142" s="3">
        <f t="shared" si="42"/>
        <v>218.205001</v>
      </c>
      <c r="V142" s="3">
        <f t="shared" si="43"/>
        <v>270.716933</v>
      </c>
    </row>
    <row r="143">
      <c r="A143" s="1"/>
      <c r="B143" s="20">
        <v>0.9</v>
      </c>
      <c r="C143" s="17">
        <f t="shared" si="30"/>
        <v>0.09</v>
      </c>
      <c r="D143" s="17">
        <v>2420.0</v>
      </c>
      <c r="E143" s="17">
        <v>400.0</v>
      </c>
      <c r="F143" s="35">
        <f t="shared" si="31"/>
        <v>2395.8</v>
      </c>
      <c r="G143" s="36">
        <f t="shared" si="32"/>
        <v>358050.9809</v>
      </c>
      <c r="H143" s="37">
        <f t="shared" si="33"/>
        <v>5.9895</v>
      </c>
      <c r="I143" s="38">
        <f t="shared" si="34"/>
        <v>94.32283465</v>
      </c>
      <c r="J143" s="38">
        <f t="shared" si="35"/>
        <v>15.7480315</v>
      </c>
      <c r="K143" s="38">
        <f t="shared" si="36"/>
        <v>96.99000771</v>
      </c>
      <c r="L143" s="35">
        <f t="shared" si="37"/>
        <v>27.00748856</v>
      </c>
      <c r="M143" s="39">
        <f t="shared" si="38"/>
        <v>60758.7649</v>
      </c>
      <c r="N143" s="17"/>
      <c r="O143" s="17" t="s">
        <v>50</v>
      </c>
      <c r="P143" s="21"/>
      <c r="R143" s="2">
        <f t="shared" si="39"/>
        <v>0.0004097363994</v>
      </c>
      <c r="S143" s="3">
        <f t="shared" si="40"/>
        <v>85.56641975</v>
      </c>
      <c r="T143" s="33">
        <f t="shared" si="41"/>
        <v>1.008070325</v>
      </c>
      <c r="U143" s="3">
        <f t="shared" si="42"/>
        <v>258.7709057</v>
      </c>
      <c r="V143" s="3">
        <f t="shared" si="43"/>
        <v>234.7975123</v>
      </c>
    </row>
    <row r="144">
      <c r="A144" s="1"/>
      <c r="B144" s="20">
        <v>1.0</v>
      </c>
      <c r="C144" s="17">
        <f t="shared" si="30"/>
        <v>0.1</v>
      </c>
      <c r="D144" s="17">
        <v>1450.0</v>
      </c>
      <c r="E144" s="17">
        <v>400.0</v>
      </c>
      <c r="F144" s="35">
        <f t="shared" si="31"/>
        <v>1595</v>
      </c>
      <c r="G144" s="36">
        <f t="shared" si="32"/>
        <v>186536.5421</v>
      </c>
      <c r="H144" s="37">
        <f t="shared" si="33"/>
        <v>3.9875</v>
      </c>
      <c r="I144" s="38">
        <f t="shared" si="34"/>
        <v>62.79527559</v>
      </c>
      <c r="J144" s="38">
        <f t="shared" si="35"/>
        <v>15.7480315</v>
      </c>
      <c r="K144" s="38">
        <f t="shared" si="36"/>
        <v>69.38848143</v>
      </c>
      <c r="L144" s="35">
        <f t="shared" si="37"/>
        <v>44.23789762</v>
      </c>
      <c r="M144" s="39">
        <f t="shared" si="38"/>
        <v>51848.74746</v>
      </c>
      <c r="N144" s="17"/>
      <c r="O144" s="17" t="s">
        <v>51</v>
      </c>
      <c r="P144" s="21"/>
      <c r="R144" s="2">
        <f t="shared" si="39"/>
        <v>0.0003201469786</v>
      </c>
      <c r="S144" s="3">
        <f t="shared" si="40"/>
        <v>41.528</v>
      </c>
      <c r="T144" s="33">
        <f t="shared" si="41"/>
        <v>1.148617871</v>
      </c>
      <c r="U144" s="3">
        <f t="shared" si="42"/>
        <v>143.0994089</v>
      </c>
      <c r="V144" s="3">
        <f t="shared" si="43"/>
        <v>362.326776</v>
      </c>
    </row>
    <row r="145">
      <c r="A145" s="1"/>
      <c r="B145" s="20">
        <v>1.0</v>
      </c>
      <c r="C145" s="17">
        <f t="shared" si="30"/>
        <v>0.1</v>
      </c>
      <c r="D145" s="17">
        <v>1800.0</v>
      </c>
      <c r="E145" s="17">
        <v>400.0</v>
      </c>
      <c r="F145" s="35">
        <f t="shared" si="31"/>
        <v>1980</v>
      </c>
      <c r="G145" s="36">
        <f t="shared" si="32"/>
        <v>236220.4724</v>
      </c>
      <c r="H145" s="37">
        <f t="shared" si="33"/>
        <v>4.95</v>
      </c>
      <c r="I145" s="38">
        <f t="shared" si="34"/>
        <v>77.95275591</v>
      </c>
      <c r="J145" s="38">
        <f t="shared" si="35"/>
        <v>15.7480315</v>
      </c>
      <c r="K145" s="38">
        <f t="shared" si="36"/>
        <v>83.57420859</v>
      </c>
      <c r="L145" s="35">
        <f t="shared" si="37"/>
        <v>35.81997088</v>
      </c>
      <c r="M145" s="39">
        <f t="shared" si="38"/>
        <v>53164.60978</v>
      </c>
      <c r="N145" s="17"/>
      <c r="O145" s="17" t="s">
        <v>51</v>
      </c>
      <c r="P145" s="21"/>
      <c r="R145" s="2">
        <f t="shared" si="39"/>
        <v>0.0003557820498</v>
      </c>
      <c r="S145" s="3">
        <f t="shared" si="40"/>
        <v>51.552</v>
      </c>
      <c r="T145" s="33">
        <f t="shared" si="41"/>
        <v>1.090744807</v>
      </c>
      <c r="U145" s="3">
        <f t="shared" si="42"/>
        <v>168.6902289</v>
      </c>
      <c r="V145" s="3">
        <f t="shared" si="43"/>
        <v>315.1611692</v>
      </c>
    </row>
    <row r="146">
      <c r="A146" s="1"/>
      <c r="B146" s="20">
        <v>1.0</v>
      </c>
      <c r="C146" s="17">
        <f t="shared" si="30"/>
        <v>0.1</v>
      </c>
      <c r="D146" s="17">
        <v>2180.0</v>
      </c>
      <c r="E146" s="17">
        <v>400.0</v>
      </c>
      <c r="F146" s="35">
        <f t="shared" si="31"/>
        <v>2398</v>
      </c>
      <c r="G146" s="36">
        <f t="shared" si="32"/>
        <v>290306.2253</v>
      </c>
      <c r="H146" s="37">
        <f t="shared" si="33"/>
        <v>5.995</v>
      </c>
      <c r="I146" s="38">
        <f t="shared" si="34"/>
        <v>94.40944882</v>
      </c>
      <c r="J146" s="38">
        <f t="shared" si="35"/>
        <v>15.7480315</v>
      </c>
      <c r="K146" s="38">
        <f t="shared" si="36"/>
        <v>97.0568274</v>
      </c>
      <c r="L146" s="35">
        <f t="shared" si="37"/>
        <v>29.98326421</v>
      </c>
      <c r="M146" s="39">
        <f t="shared" si="38"/>
        <v>54690.90739</v>
      </c>
      <c r="N146" s="17"/>
      <c r="O146" s="17" t="s">
        <v>51</v>
      </c>
      <c r="P146" s="21"/>
      <c r="R146" s="2">
        <f t="shared" si="39"/>
        <v>0.0003888724634</v>
      </c>
      <c r="S146" s="3">
        <f t="shared" si="40"/>
        <v>62.4352</v>
      </c>
      <c r="T146" s="33">
        <f t="shared" si="41"/>
        <v>1.05196421</v>
      </c>
      <c r="U146" s="3">
        <f t="shared" si="42"/>
        <v>197.0387876</v>
      </c>
      <c r="V146" s="3">
        <f t="shared" si="43"/>
        <v>277.5641693</v>
      </c>
    </row>
    <row r="147">
      <c r="A147" s="1"/>
      <c r="B147" s="20">
        <v>1.2</v>
      </c>
      <c r="C147" s="17">
        <f t="shared" si="30"/>
        <v>0.12</v>
      </c>
      <c r="D147" s="17">
        <v>1200.0</v>
      </c>
      <c r="E147" s="17">
        <v>400.0</v>
      </c>
      <c r="F147" s="35">
        <f t="shared" si="31"/>
        <v>1584</v>
      </c>
      <c r="G147" s="36">
        <f t="shared" si="32"/>
        <v>128555.3592</v>
      </c>
      <c r="H147" s="37">
        <f t="shared" si="33"/>
        <v>3.96</v>
      </c>
      <c r="I147" s="38">
        <f t="shared" si="34"/>
        <v>62.36220472</v>
      </c>
      <c r="J147" s="38">
        <f t="shared" si="35"/>
        <v>15.7480315</v>
      </c>
      <c r="K147" s="38">
        <f t="shared" si="36"/>
        <v>68.95129401</v>
      </c>
      <c r="L147" s="35">
        <f t="shared" si="37"/>
        <v>53.45690714</v>
      </c>
      <c r="M147" s="39">
        <f t="shared" si="38"/>
        <v>43179.12949</v>
      </c>
      <c r="N147" s="17"/>
      <c r="O147" s="17" t="s">
        <v>52</v>
      </c>
      <c r="P147" s="21"/>
      <c r="R147" s="2">
        <f t="shared" si="39"/>
        <v>0.0002912357824</v>
      </c>
      <c r="S147" s="3">
        <f t="shared" si="40"/>
        <v>23.86666667</v>
      </c>
      <c r="T147" s="33">
        <f t="shared" si="41"/>
        <v>1.360211835</v>
      </c>
      <c r="U147" s="3">
        <f t="shared" si="42"/>
        <v>97.39116738</v>
      </c>
      <c r="V147" s="3">
        <f t="shared" si="43"/>
        <v>443.3577566</v>
      </c>
    </row>
    <row r="148">
      <c r="A148" s="1"/>
      <c r="B148" s="20">
        <v>1.2</v>
      </c>
      <c r="C148" s="17">
        <f t="shared" si="30"/>
        <v>0.12</v>
      </c>
      <c r="D148" s="17">
        <v>1500.0</v>
      </c>
      <c r="E148" s="17">
        <v>400.0</v>
      </c>
      <c r="F148" s="35">
        <f t="shared" si="31"/>
        <v>1980</v>
      </c>
      <c r="G148" s="36">
        <f t="shared" si="32"/>
        <v>164041.9948</v>
      </c>
      <c r="H148" s="37">
        <f t="shared" si="33"/>
        <v>4.95</v>
      </c>
      <c r="I148" s="38">
        <f t="shared" si="34"/>
        <v>77.95275591</v>
      </c>
      <c r="J148" s="38">
        <f t="shared" si="35"/>
        <v>15.7480315</v>
      </c>
      <c r="K148" s="38">
        <f t="shared" si="36"/>
        <v>83.57420859</v>
      </c>
      <c r="L148" s="35">
        <f t="shared" si="37"/>
        <v>42.98396505</v>
      </c>
      <c r="M148" s="39">
        <f t="shared" si="38"/>
        <v>44303.84148</v>
      </c>
      <c r="N148" s="17"/>
      <c r="O148" s="17" t="s">
        <v>52</v>
      </c>
      <c r="P148" s="21"/>
      <c r="R148" s="2">
        <f t="shared" si="39"/>
        <v>0.0003247830904</v>
      </c>
      <c r="S148" s="3">
        <f t="shared" si="40"/>
        <v>29.83333333</v>
      </c>
      <c r="T148" s="33">
        <f t="shared" si="41"/>
        <v>1.26646558</v>
      </c>
      <c r="U148" s="3">
        <f t="shared" si="42"/>
        <v>113.3486694</v>
      </c>
      <c r="V148" s="3">
        <f t="shared" si="43"/>
        <v>390.8633574</v>
      </c>
    </row>
    <row r="149">
      <c r="A149" s="1"/>
      <c r="B149" s="20">
        <v>1.2</v>
      </c>
      <c r="C149" s="17">
        <f t="shared" si="30"/>
        <v>0.12</v>
      </c>
      <c r="D149" s="17">
        <v>1820.0</v>
      </c>
      <c r="E149" s="17">
        <v>400.0</v>
      </c>
      <c r="F149" s="35">
        <f t="shared" si="31"/>
        <v>2402.4</v>
      </c>
      <c r="G149" s="36">
        <f t="shared" si="32"/>
        <v>201997.2875</v>
      </c>
      <c r="H149" s="37">
        <f t="shared" si="33"/>
        <v>6.006</v>
      </c>
      <c r="I149" s="38">
        <f t="shared" si="34"/>
        <v>94.58267717</v>
      </c>
      <c r="J149" s="38">
        <f t="shared" si="35"/>
        <v>15.7480315</v>
      </c>
      <c r="K149" s="38">
        <f t="shared" si="36"/>
        <v>97.19034918</v>
      </c>
      <c r="L149" s="35">
        <f t="shared" si="37"/>
        <v>35.91995564</v>
      </c>
      <c r="M149" s="39">
        <f t="shared" si="38"/>
        <v>45589.11879</v>
      </c>
      <c r="N149" s="17"/>
      <c r="O149" s="17" t="s">
        <v>52</v>
      </c>
      <c r="P149" s="21"/>
      <c r="R149" s="2">
        <f t="shared" si="39"/>
        <v>0.0003552865373</v>
      </c>
      <c r="S149" s="3">
        <f t="shared" si="40"/>
        <v>36.19777778</v>
      </c>
      <c r="T149" s="33">
        <f t="shared" si="41"/>
        <v>1.199538893</v>
      </c>
      <c r="U149" s="3">
        <f t="shared" si="42"/>
        <v>130.2619268</v>
      </c>
      <c r="V149" s="3">
        <f t="shared" si="43"/>
        <v>349.9803811</v>
      </c>
    </row>
    <row r="150">
      <c r="A150" s="1"/>
      <c r="B150" s="20">
        <v>1.4</v>
      </c>
      <c r="C150" s="17">
        <f t="shared" si="30"/>
        <v>0.14</v>
      </c>
      <c r="D150" s="17">
        <v>1050.0</v>
      </c>
      <c r="E150" s="17">
        <v>400.0</v>
      </c>
      <c r="F150" s="35">
        <f t="shared" si="31"/>
        <v>1617</v>
      </c>
      <c r="G150" s="36">
        <f t="shared" si="32"/>
        <v>96617.72245</v>
      </c>
      <c r="H150" s="37">
        <f t="shared" si="33"/>
        <v>4.0425</v>
      </c>
      <c r="I150" s="38">
        <f t="shared" si="34"/>
        <v>63.66141732</v>
      </c>
      <c r="J150" s="38">
        <f t="shared" si="35"/>
        <v>15.7480315</v>
      </c>
      <c r="K150" s="38">
        <f t="shared" si="36"/>
        <v>70.25686239</v>
      </c>
      <c r="L150" s="35">
        <f t="shared" si="37"/>
        <v>61.08679761</v>
      </c>
      <c r="M150" s="39">
        <f t="shared" si="38"/>
        <v>37083.78227</v>
      </c>
      <c r="N150" s="17"/>
      <c r="O150" s="17" t="s">
        <v>53</v>
      </c>
      <c r="P150" s="21"/>
      <c r="R150" s="2">
        <f t="shared" si="39"/>
        <v>0.000272441315</v>
      </c>
      <c r="S150" s="3">
        <f t="shared" si="40"/>
        <v>15.34285714</v>
      </c>
      <c r="T150" s="33">
        <f t="shared" si="41"/>
        <v>1.595085465</v>
      </c>
      <c r="U150" s="3">
        <f t="shared" si="42"/>
        <v>73.41950527</v>
      </c>
      <c r="V150" s="3">
        <f t="shared" si="43"/>
        <v>505.0944178</v>
      </c>
    </row>
    <row r="151">
      <c r="A151" s="1"/>
      <c r="B151" s="20">
        <v>1.4</v>
      </c>
      <c r="C151" s="17">
        <f t="shared" si="30"/>
        <v>0.14</v>
      </c>
      <c r="D151" s="17">
        <v>1300.0</v>
      </c>
      <c r="E151" s="17">
        <v>400.0</v>
      </c>
      <c r="F151" s="35">
        <f t="shared" si="31"/>
        <v>2002</v>
      </c>
      <c r="G151" s="36">
        <f t="shared" si="32"/>
        <v>121971.463</v>
      </c>
      <c r="H151" s="37">
        <f t="shared" si="33"/>
        <v>5.005</v>
      </c>
      <c r="I151" s="38">
        <f t="shared" si="34"/>
        <v>78.81889764</v>
      </c>
      <c r="J151" s="38">
        <f t="shared" si="35"/>
        <v>15.7480315</v>
      </c>
      <c r="K151" s="38">
        <f t="shared" si="36"/>
        <v>84.32765658</v>
      </c>
      <c r="L151" s="35">
        <f t="shared" si="37"/>
        <v>49.62562612</v>
      </c>
      <c r="M151" s="39">
        <f t="shared" si="38"/>
        <v>38031.55657</v>
      </c>
      <c r="N151" s="17"/>
      <c r="O151" s="17" t="s">
        <v>53</v>
      </c>
      <c r="P151" s="21"/>
      <c r="R151" s="2">
        <f t="shared" si="39"/>
        <v>0.0003022690266</v>
      </c>
      <c r="S151" s="3">
        <f t="shared" si="40"/>
        <v>18.99591837</v>
      </c>
      <c r="T151" s="33">
        <f t="shared" si="41"/>
        <v>1.476748418</v>
      </c>
      <c r="U151" s="3">
        <f t="shared" si="42"/>
        <v>84.15657717</v>
      </c>
      <c r="V151" s="3">
        <f t="shared" si="43"/>
        <v>451.9142513</v>
      </c>
    </row>
    <row r="152">
      <c r="A152" s="1"/>
      <c r="B152" s="22">
        <v>1.4</v>
      </c>
      <c r="C152" s="23">
        <f t="shared" si="30"/>
        <v>0.14</v>
      </c>
      <c r="D152" s="23">
        <v>1550.0</v>
      </c>
      <c r="E152" s="23">
        <v>400.0</v>
      </c>
      <c r="F152" s="40">
        <f t="shared" si="31"/>
        <v>2387</v>
      </c>
      <c r="G152" s="41">
        <f t="shared" si="32"/>
        <v>147388.569</v>
      </c>
      <c r="H152" s="42">
        <f t="shared" si="33"/>
        <v>5.9675</v>
      </c>
      <c r="I152" s="43">
        <f t="shared" si="34"/>
        <v>93.97637795</v>
      </c>
      <c r="J152" s="43">
        <f t="shared" si="35"/>
        <v>15.7480315</v>
      </c>
      <c r="K152" s="43">
        <f t="shared" si="36"/>
        <v>96.72233541</v>
      </c>
      <c r="L152" s="40">
        <f t="shared" si="37"/>
        <v>42.1526462</v>
      </c>
      <c r="M152" s="44">
        <f t="shared" si="38"/>
        <v>39036.28805</v>
      </c>
      <c r="N152" s="23"/>
      <c r="O152" s="23" t="s">
        <v>53</v>
      </c>
      <c r="P152" s="24"/>
      <c r="R152" s="2">
        <f t="shared" si="39"/>
        <v>0.0003279700798</v>
      </c>
      <c r="S152" s="3">
        <f t="shared" si="40"/>
        <v>22.64897959</v>
      </c>
      <c r="T152" s="33">
        <f t="shared" si="41"/>
        <v>1.393653943</v>
      </c>
      <c r="U152" s="3">
        <f t="shared" si="42"/>
        <v>94.69451915</v>
      </c>
      <c r="V152" s="3">
        <f t="shared" si="43"/>
        <v>412.2338695</v>
      </c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P153" s="1"/>
      <c r="R153" s="2"/>
      <c r="S153" s="3"/>
      <c r="T153" s="4"/>
      <c r="U153" s="3"/>
      <c r="V153" s="5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P154" s="1"/>
      <c r="R154" s="2"/>
      <c r="S154" s="3"/>
      <c r="T154" s="4"/>
      <c r="U154" s="3"/>
      <c r="V154" s="5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P155" s="1"/>
      <c r="R155" s="2"/>
      <c r="S155" s="3"/>
      <c r="T155" s="4"/>
      <c r="U155" s="3"/>
      <c r="V155" s="5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P156" s="1"/>
      <c r="R156" s="2"/>
      <c r="S156" s="3"/>
      <c r="T156" s="4"/>
      <c r="U156" s="3"/>
      <c r="V156" s="5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P157" s="1"/>
      <c r="R157" s="2"/>
      <c r="S157" s="3"/>
      <c r="T157" s="4"/>
      <c r="U157" s="3"/>
      <c r="V157" s="5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P158" s="1"/>
      <c r="R158" s="2"/>
      <c r="S158" s="3"/>
      <c r="T158" s="4"/>
      <c r="U158" s="3"/>
      <c r="V158" s="5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P159" s="1"/>
      <c r="R159" s="2"/>
      <c r="S159" s="3"/>
      <c r="T159" s="4"/>
      <c r="U159" s="3"/>
      <c r="V159" s="5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P160" s="1"/>
      <c r="R160" s="2"/>
      <c r="S160" s="3"/>
      <c r="T160" s="4"/>
      <c r="U160" s="3"/>
      <c r="V160" s="5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P161" s="1"/>
      <c r="R161" s="2"/>
      <c r="S161" s="3"/>
      <c r="T161" s="4"/>
      <c r="U161" s="3"/>
      <c r="V161" s="5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P162" s="1"/>
      <c r="R162" s="2"/>
      <c r="S162" s="3"/>
      <c r="T162" s="4"/>
      <c r="U162" s="3"/>
      <c r="V162" s="5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P163" s="1"/>
      <c r="R163" s="2"/>
      <c r="S163" s="3"/>
      <c r="T163" s="4"/>
      <c r="U163" s="3"/>
      <c r="V163" s="5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P164" s="1"/>
      <c r="R164" s="2"/>
      <c r="S164" s="3"/>
      <c r="T164" s="4"/>
      <c r="U164" s="3"/>
      <c r="V164" s="5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P165" s="1"/>
      <c r="R165" s="2"/>
      <c r="S165" s="3"/>
      <c r="T165" s="4"/>
      <c r="U165" s="3"/>
      <c r="V165" s="5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P166" s="1"/>
      <c r="R166" s="2"/>
      <c r="S166" s="3"/>
      <c r="T166" s="4"/>
      <c r="U166" s="3"/>
      <c r="V166" s="5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P167" s="1"/>
      <c r="R167" s="2"/>
      <c r="S167" s="3"/>
      <c r="T167" s="4"/>
      <c r="U167" s="3"/>
      <c r="V167" s="5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P168" s="1"/>
      <c r="R168" s="2"/>
      <c r="S168" s="3"/>
      <c r="T168" s="4"/>
      <c r="U168" s="3"/>
      <c r="V168" s="5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P169" s="1"/>
      <c r="R169" s="2"/>
      <c r="S169" s="3"/>
      <c r="T169" s="4"/>
      <c r="U169" s="3"/>
      <c r="V169" s="5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P170" s="1"/>
      <c r="R170" s="2"/>
      <c r="S170" s="3"/>
      <c r="T170" s="4"/>
      <c r="U170" s="3"/>
      <c r="V170" s="5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P171" s="1"/>
      <c r="R171" s="2"/>
      <c r="S171" s="3"/>
      <c r="T171" s="4"/>
      <c r="U171" s="3"/>
      <c r="V171" s="5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P172" s="1"/>
      <c r="R172" s="2"/>
      <c r="S172" s="3"/>
      <c r="T172" s="4"/>
      <c r="U172" s="3"/>
      <c r="V172" s="5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P173" s="1"/>
      <c r="R173" s="2"/>
      <c r="S173" s="3"/>
      <c r="T173" s="4"/>
      <c r="U173" s="3"/>
      <c r="V173" s="5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P174" s="1"/>
      <c r="R174" s="2"/>
      <c r="S174" s="3"/>
      <c r="T174" s="4"/>
      <c r="U174" s="3"/>
      <c r="V174" s="5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P175" s="1"/>
      <c r="R175" s="2"/>
      <c r="S175" s="3"/>
      <c r="T175" s="4"/>
      <c r="U175" s="3"/>
      <c r="V175" s="5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P176" s="1"/>
      <c r="R176" s="2"/>
      <c r="S176" s="3"/>
      <c r="T176" s="4"/>
      <c r="U176" s="3"/>
      <c r="V176" s="5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P177" s="1"/>
      <c r="R177" s="2"/>
      <c r="S177" s="3"/>
      <c r="T177" s="4"/>
      <c r="U177" s="3"/>
      <c r="V177" s="5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P178" s="1"/>
      <c r="R178" s="2"/>
      <c r="S178" s="3"/>
      <c r="T178" s="4"/>
      <c r="U178" s="3"/>
      <c r="V178" s="5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P179" s="1"/>
      <c r="R179" s="2"/>
      <c r="S179" s="3"/>
      <c r="T179" s="4"/>
      <c r="U179" s="3"/>
      <c r="V179" s="5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P180" s="1"/>
      <c r="R180" s="2"/>
      <c r="S180" s="3"/>
      <c r="T180" s="4"/>
      <c r="U180" s="3"/>
      <c r="V180" s="5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P181" s="1"/>
      <c r="R181" s="2"/>
      <c r="S181" s="3"/>
      <c r="T181" s="4"/>
      <c r="U181" s="3"/>
      <c r="V181" s="5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P182" s="1"/>
      <c r="R182" s="2"/>
      <c r="S182" s="3"/>
      <c r="T182" s="4"/>
      <c r="U182" s="3"/>
      <c r="V182" s="5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P183" s="1"/>
      <c r="R183" s="2"/>
      <c r="S183" s="3"/>
      <c r="T183" s="4"/>
      <c r="U183" s="3"/>
      <c r="V183" s="5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P184" s="1"/>
      <c r="R184" s="2"/>
      <c r="S184" s="3"/>
      <c r="T184" s="4"/>
      <c r="U184" s="3"/>
      <c r="V184" s="5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P185" s="1"/>
      <c r="R185" s="2"/>
      <c r="S185" s="3"/>
      <c r="T185" s="4"/>
      <c r="U185" s="3"/>
      <c r="V185" s="5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P186" s="1"/>
      <c r="R186" s="2"/>
      <c r="S186" s="3"/>
      <c r="T186" s="4"/>
      <c r="U186" s="3"/>
      <c r="V186" s="5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P187" s="1"/>
      <c r="R187" s="2"/>
      <c r="S187" s="3"/>
      <c r="T187" s="4"/>
      <c r="U187" s="3"/>
      <c r="V187" s="5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P188" s="1"/>
      <c r="R188" s="2"/>
      <c r="S188" s="3"/>
      <c r="T188" s="4"/>
      <c r="U188" s="3"/>
      <c r="V188" s="5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P189" s="1"/>
      <c r="R189" s="2"/>
      <c r="S189" s="3"/>
      <c r="T189" s="4"/>
      <c r="U189" s="3"/>
      <c r="V189" s="5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P190" s="1"/>
      <c r="R190" s="2"/>
      <c r="S190" s="3"/>
      <c r="T190" s="4"/>
      <c r="U190" s="3"/>
      <c r="V190" s="5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P191" s="1"/>
      <c r="R191" s="2"/>
      <c r="S191" s="3"/>
      <c r="T191" s="4"/>
      <c r="U191" s="3"/>
      <c r="V191" s="5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P192" s="1"/>
      <c r="R192" s="2"/>
      <c r="S192" s="3"/>
      <c r="T192" s="4"/>
      <c r="U192" s="3"/>
      <c r="V192" s="5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P193" s="1"/>
      <c r="R193" s="2"/>
      <c r="S193" s="3"/>
      <c r="T193" s="4"/>
      <c r="U193" s="3"/>
      <c r="V193" s="5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P194" s="1"/>
      <c r="R194" s="2"/>
      <c r="S194" s="3"/>
      <c r="T194" s="4"/>
      <c r="U194" s="3"/>
      <c r="V194" s="5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P195" s="1"/>
      <c r="R195" s="2"/>
      <c r="S195" s="3"/>
      <c r="T195" s="4"/>
      <c r="U195" s="3"/>
      <c r="V195" s="5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P196" s="1"/>
      <c r="R196" s="2"/>
      <c r="S196" s="3"/>
      <c r="T196" s="4"/>
      <c r="U196" s="3"/>
      <c r="V196" s="5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P197" s="1"/>
      <c r="R197" s="2"/>
      <c r="S197" s="3"/>
      <c r="T197" s="4"/>
      <c r="U197" s="3"/>
      <c r="V197" s="5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P198" s="1"/>
      <c r="R198" s="2"/>
      <c r="S198" s="3"/>
      <c r="T198" s="4"/>
      <c r="U198" s="3"/>
      <c r="V198" s="5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P199" s="1"/>
      <c r="R199" s="2"/>
      <c r="S199" s="3"/>
      <c r="T199" s="4"/>
      <c r="U199" s="3"/>
      <c r="V199" s="5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P200" s="1"/>
      <c r="R200" s="2"/>
      <c r="S200" s="3"/>
      <c r="T200" s="4"/>
      <c r="U200" s="3"/>
      <c r="V200" s="5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P201" s="1"/>
      <c r="R201" s="2"/>
      <c r="S201" s="3"/>
      <c r="T201" s="4"/>
      <c r="U201" s="3"/>
      <c r="V201" s="5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P202" s="1"/>
      <c r="R202" s="2"/>
      <c r="S202" s="3"/>
      <c r="T202" s="4"/>
      <c r="U202" s="3"/>
      <c r="V202" s="5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P203" s="1"/>
      <c r="R203" s="2"/>
      <c r="S203" s="3"/>
      <c r="T203" s="4"/>
      <c r="U203" s="3"/>
      <c r="V203" s="5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P204" s="1"/>
      <c r="R204" s="2"/>
      <c r="S204" s="3"/>
      <c r="T204" s="4"/>
      <c r="U204" s="3"/>
      <c r="V204" s="5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P205" s="1"/>
      <c r="R205" s="2"/>
      <c r="S205" s="3"/>
      <c r="T205" s="4"/>
      <c r="U205" s="3"/>
      <c r="V205" s="5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P206" s="1"/>
      <c r="R206" s="2"/>
      <c r="S206" s="3"/>
      <c r="T206" s="4"/>
      <c r="U206" s="3"/>
      <c r="V206" s="5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P207" s="1"/>
      <c r="R207" s="2"/>
      <c r="S207" s="3"/>
      <c r="T207" s="4"/>
      <c r="U207" s="3"/>
      <c r="V207" s="5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P208" s="1"/>
      <c r="R208" s="2"/>
      <c r="S208" s="3"/>
      <c r="T208" s="4"/>
      <c r="U208" s="3"/>
      <c r="V208" s="5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P209" s="1"/>
      <c r="R209" s="2"/>
      <c r="S209" s="3"/>
      <c r="T209" s="4"/>
      <c r="U209" s="3"/>
      <c r="V209" s="5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P210" s="1"/>
      <c r="R210" s="2"/>
      <c r="S210" s="3"/>
      <c r="T210" s="4"/>
      <c r="U210" s="3"/>
      <c r="V210" s="5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P211" s="1"/>
      <c r="R211" s="2"/>
      <c r="S211" s="3"/>
      <c r="T211" s="4"/>
      <c r="U211" s="3"/>
      <c r="V211" s="5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P212" s="1"/>
      <c r="R212" s="2"/>
      <c r="S212" s="3"/>
      <c r="T212" s="4"/>
      <c r="U212" s="3"/>
      <c r="V212" s="5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P213" s="1"/>
      <c r="R213" s="2"/>
      <c r="S213" s="3"/>
      <c r="T213" s="4"/>
      <c r="U213" s="3"/>
      <c r="V213" s="5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P214" s="1"/>
      <c r="R214" s="2"/>
      <c r="S214" s="3"/>
      <c r="T214" s="4"/>
      <c r="U214" s="3"/>
      <c r="V214" s="5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P215" s="1"/>
      <c r="R215" s="2"/>
      <c r="S215" s="3"/>
      <c r="T215" s="4"/>
      <c r="U215" s="3"/>
      <c r="V215" s="5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P216" s="1"/>
      <c r="R216" s="2"/>
      <c r="S216" s="3"/>
      <c r="T216" s="4"/>
      <c r="U216" s="3"/>
      <c r="V216" s="5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P217" s="1"/>
      <c r="R217" s="2"/>
      <c r="S217" s="3"/>
      <c r="T217" s="4"/>
      <c r="U217" s="3"/>
      <c r="V217" s="5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P218" s="1"/>
      <c r="R218" s="2"/>
      <c r="S218" s="3"/>
      <c r="T218" s="4"/>
      <c r="U218" s="3"/>
      <c r="V218" s="5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P219" s="1"/>
      <c r="R219" s="2"/>
      <c r="S219" s="3"/>
      <c r="T219" s="4"/>
      <c r="U219" s="3"/>
      <c r="V219" s="5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P220" s="1"/>
      <c r="R220" s="2"/>
      <c r="S220" s="3"/>
      <c r="T220" s="4"/>
      <c r="U220" s="3"/>
      <c r="V220" s="5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P221" s="1"/>
      <c r="R221" s="2"/>
      <c r="S221" s="3"/>
      <c r="T221" s="4"/>
      <c r="U221" s="3"/>
      <c r="V221" s="5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P222" s="1"/>
      <c r="R222" s="2"/>
      <c r="S222" s="3"/>
      <c r="T222" s="4"/>
      <c r="U222" s="3"/>
      <c r="V222" s="5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P223" s="1"/>
      <c r="R223" s="2"/>
      <c r="S223" s="3"/>
      <c r="T223" s="4"/>
      <c r="U223" s="3"/>
      <c r="V223" s="5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P224" s="1"/>
      <c r="R224" s="2"/>
      <c r="S224" s="3"/>
      <c r="T224" s="4"/>
      <c r="U224" s="3"/>
      <c r="V224" s="5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P225" s="1"/>
      <c r="R225" s="2"/>
      <c r="S225" s="3"/>
      <c r="T225" s="4"/>
      <c r="U225" s="3"/>
      <c r="V225" s="5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P226" s="1"/>
      <c r="R226" s="2"/>
      <c r="S226" s="3"/>
      <c r="T226" s="4"/>
      <c r="U226" s="3"/>
      <c r="V226" s="5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P227" s="1"/>
      <c r="R227" s="2"/>
      <c r="S227" s="3"/>
      <c r="T227" s="4"/>
      <c r="U227" s="3"/>
      <c r="V227" s="5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P228" s="1"/>
      <c r="R228" s="2"/>
      <c r="S228" s="3"/>
      <c r="T228" s="4"/>
      <c r="U228" s="3"/>
      <c r="V228" s="5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P229" s="1"/>
      <c r="R229" s="2"/>
      <c r="S229" s="3"/>
      <c r="T229" s="4"/>
      <c r="U229" s="3"/>
      <c r="V229" s="5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P230" s="1"/>
      <c r="R230" s="2"/>
      <c r="S230" s="3"/>
      <c r="T230" s="4"/>
      <c r="U230" s="3"/>
      <c r="V230" s="5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P231" s="1"/>
      <c r="R231" s="2"/>
      <c r="S231" s="3"/>
      <c r="T231" s="4"/>
      <c r="U231" s="3"/>
      <c r="V231" s="5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P232" s="1"/>
      <c r="R232" s="2"/>
      <c r="S232" s="3"/>
      <c r="T232" s="4"/>
      <c r="U232" s="3"/>
      <c r="V232" s="5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P233" s="1"/>
      <c r="R233" s="2"/>
      <c r="S233" s="3"/>
      <c r="T233" s="4"/>
      <c r="U233" s="3"/>
      <c r="V233" s="5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P234" s="1"/>
      <c r="R234" s="2"/>
      <c r="S234" s="3"/>
      <c r="T234" s="4"/>
      <c r="U234" s="3"/>
      <c r="V234" s="5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P235" s="1"/>
      <c r="R235" s="2"/>
      <c r="S235" s="3"/>
      <c r="T235" s="4"/>
      <c r="U235" s="3"/>
      <c r="V235" s="5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P236" s="1"/>
      <c r="R236" s="2"/>
      <c r="S236" s="3"/>
      <c r="T236" s="4"/>
      <c r="U236" s="3"/>
      <c r="V236" s="5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P237" s="1"/>
      <c r="R237" s="2"/>
      <c r="S237" s="3"/>
      <c r="T237" s="4"/>
      <c r="U237" s="3"/>
      <c r="V237" s="5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P238" s="1"/>
      <c r="R238" s="2"/>
      <c r="S238" s="3"/>
      <c r="T238" s="4"/>
      <c r="U238" s="3"/>
      <c r="V238" s="5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P239" s="1"/>
      <c r="R239" s="2"/>
      <c r="S239" s="3"/>
      <c r="T239" s="4"/>
      <c r="U239" s="3"/>
      <c r="V239" s="5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P240" s="1"/>
      <c r="R240" s="2"/>
      <c r="S240" s="3"/>
      <c r="T240" s="4"/>
      <c r="U240" s="3"/>
      <c r="V240" s="5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P241" s="1"/>
      <c r="R241" s="2"/>
      <c r="S241" s="3"/>
      <c r="T241" s="4"/>
      <c r="U241" s="3"/>
      <c r="V241" s="5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P242" s="1"/>
      <c r="R242" s="2"/>
      <c r="S242" s="3"/>
      <c r="T242" s="4"/>
      <c r="U242" s="3"/>
      <c r="V242" s="5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P243" s="1"/>
      <c r="R243" s="2"/>
      <c r="S243" s="3"/>
      <c r="T243" s="4"/>
      <c r="U243" s="3"/>
      <c r="V243" s="5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P244" s="1"/>
      <c r="R244" s="2"/>
      <c r="S244" s="3"/>
      <c r="T244" s="4"/>
      <c r="U244" s="3"/>
      <c r="V244" s="5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P245" s="1"/>
      <c r="R245" s="2"/>
      <c r="S245" s="3"/>
      <c r="T245" s="4"/>
      <c r="U245" s="3"/>
      <c r="V245" s="5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P246" s="1"/>
      <c r="R246" s="2"/>
      <c r="S246" s="3"/>
      <c r="T246" s="4"/>
      <c r="U246" s="3"/>
      <c r="V246" s="5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P247" s="1"/>
      <c r="R247" s="2"/>
      <c r="S247" s="3"/>
      <c r="T247" s="4"/>
      <c r="U247" s="3"/>
      <c r="V247" s="5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P248" s="1"/>
      <c r="R248" s="2"/>
      <c r="S248" s="3"/>
      <c r="T248" s="4"/>
      <c r="U248" s="3"/>
      <c r="V248" s="5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P249" s="1"/>
      <c r="R249" s="2"/>
      <c r="S249" s="3"/>
      <c r="T249" s="4"/>
      <c r="U249" s="3"/>
      <c r="V249" s="5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P250" s="1"/>
      <c r="R250" s="2"/>
      <c r="S250" s="3"/>
      <c r="T250" s="4"/>
      <c r="U250" s="3"/>
      <c r="V250" s="5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P251" s="1"/>
      <c r="R251" s="2"/>
      <c r="S251" s="3"/>
      <c r="T251" s="4"/>
      <c r="U251" s="3"/>
      <c r="V251" s="5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P252" s="1"/>
      <c r="R252" s="2"/>
      <c r="S252" s="3"/>
      <c r="T252" s="4"/>
      <c r="U252" s="3"/>
      <c r="V252" s="5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P253" s="1"/>
      <c r="R253" s="2"/>
      <c r="S253" s="3"/>
      <c r="T253" s="4"/>
      <c r="U253" s="3"/>
      <c r="V253" s="5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P254" s="1"/>
      <c r="R254" s="2"/>
      <c r="S254" s="3"/>
      <c r="T254" s="4"/>
      <c r="U254" s="3"/>
      <c r="V254" s="5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P255" s="1"/>
      <c r="R255" s="2"/>
      <c r="S255" s="3"/>
      <c r="T255" s="4"/>
      <c r="U255" s="3"/>
      <c r="V255" s="5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P256" s="1"/>
      <c r="R256" s="2"/>
      <c r="S256" s="3"/>
      <c r="T256" s="4"/>
      <c r="U256" s="3"/>
      <c r="V256" s="5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P257" s="1"/>
      <c r="R257" s="2"/>
      <c r="S257" s="3"/>
      <c r="T257" s="4"/>
      <c r="U257" s="3"/>
      <c r="V257" s="5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P258" s="1"/>
      <c r="R258" s="2"/>
      <c r="S258" s="3"/>
      <c r="T258" s="4"/>
      <c r="U258" s="3"/>
      <c r="V258" s="5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P259" s="1"/>
      <c r="R259" s="2"/>
      <c r="S259" s="3"/>
      <c r="T259" s="4"/>
      <c r="U259" s="3"/>
      <c r="V259" s="5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P260" s="1"/>
      <c r="R260" s="2"/>
      <c r="S260" s="3"/>
      <c r="T260" s="4"/>
      <c r="U260" s="3"/>
      <c r="V260" s="5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P261" s="1"/>
      <c r="R261" s="2"/>
      <c r="S261" s="3"/>
      <c r="T261" s="4"/>
      <c r="U261" s="3"/>
      <c r="V261" s="5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P262" s="1"/>
      <c r="R262" s="2"/>
      <c r="S262" s="3"/>
      <c r="T262" s="4"/>
      <c r="U262" s="3"/>
      <c r="V262" s="5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P263" s="1"/>
      <c r="R263" s="2"/>
      <c r="S263" s="3"/>
      <c r="T263" s="4"/>
      <c r="U263" s="3"/>
      <c r="V263" s="5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P264" s="1"/>
      <c r="R264" s="2"/>
      <c r="S264" s="3"/>
      <c r="T264" s="4"/>
      <c r="U264" s="3"/>
      <c r="V264" s="5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P265" s="1"/>
      <c r="R265" s="2"/>
      <c r="S265" s="3"/>
      <c r="T265" s="4"/>
      <c r="U265" s="3"/>
      <c r="V265" s="5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P266" s="1"/>
      <c r="R266" s="2"/>
      <c r="S266" s="3"/>
      <c r="T266" s="4"/>
      <c r="U266" s="3"/>
      <c r="V266" s="5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P267" s="1"/>
      <c r="R267" s="2"/>
      <c r="S267" s="3"/>
      <c r="T267" s="4"/>
      <c r="U267" s="3"/>
      <c r="V267" s="5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P268" s="1"/>
      <c r="R268" s="2"/>
      <c r="S268" s="3"/>
      <c r="T268" s="4"/>
      <c r="U268" s="3"/>
      <c r="V268" s="5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P269" s="1"/>
      <c r="R269" s="2"/>
      <c r="S269" s="3"/>
      <c r="T269" s="4"/>
      <c r="U269" s="3"/>
      <c r="V269" s="5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P270" s="1"/>
      <c r="R270" s="2"/>
      <c r="S270" s="3"/>
      <c r="T270" s="4"/>
      <c r="U270" s="3"/>
      <c r="V270" s="5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P271" s="1"/>
      <c r="R271" s="2"/>
      <c r="S271" s="3"/>
      <c r="T271" s="4"/>
      <c r="U271" s="3"/>
      <c r="V271" s="5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P272" s="1"/>
      <c r="R272" s="2"/>
      <c r="S272" s="3"/>
      <c r="T272" s="4"/>
      <c r="U272" s="3"/>
      <c r="V272" s="5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P273" s="1"/>
      <c r="R273" s="2"/>
      <c r="S273" s="3"/>
      <c r="T273" s="4"/>
      <c r="U273" s="3"/>
      <c r="V273" s="5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P274" s="1"/>
      <c r="R274" s="2"/>
      <c r="S274" s="3"/>
      <c r="T274" s="4"/>
      <c r="U274" s="3"/>
      <c r="V274" s="5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P275" s="1"/>
      <c r="R275" s="2"/>
      <c r="S275" s="3"/>
      <c r="T275" s="4"/>
      <c r="U275" s="3"/>
      <c r="V275" s="5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P276" s="1"/>
      <c r="R276" s="2"/>
      <c r="S276" s="3"/>
      <c r="T276" s="4"/>
      <c r="U276" s="3"/>
      <c r="V276" s="5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P277" s="1"/>
      <c r="R277" s="2"/>
      <c r="S277" s="3"/>
      <c r="T277" s="4"/>
      <c r="U277" s="3"/>
      <c r="V277" s="5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P278" s="1"/>
      <c r="R278" s="2"/>
      <c r="S278" s="3"/>
      <c r="T278" s="4"/>
      <c r="U278" s="3"/>
      <c r="V278" s="5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P279" s="1"/>
      <c r="R279" s="2"/>
      <c r="S279" s="3"/>
      <c r="T279" s="4"/>
      <c r="U279" s="3"/>
      <c r="V279" s="5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P280" s="1"/>
      <c r="R280" s="2"/>
      <c r="S280" s="3"/>
      <c r="T280" s="4"/>
      <c r="U280" s="3"/>
      <c r="V280" s="5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P281" s="1"/>
      <c r="R281" s="2"/>
      <c r="S281" s="3"/>
      <c r="T281" s="4"/>
      <c r="U281" s="3"/>
      <c r="V281" s="5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P282" s="1"/>
      <c r="R282" s="2"/>
      <c r="S282" s="3"/>
      <c r="T282" s="4"/>
      <c r="U282" s="3"/>
      <c r="V282" s="5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P283" s="1"/>
      <c r="R283" s="2"/>
      <c r="S283" s="3"/>
      <c r="T283" s="4"/>
      <c r="U283" s="3"/>
      <c r="V283" s="5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P284" s="1"/>
      <c r="R284" s="2"/>
      <c r="S284" s="3"/>
      <c r="T284" s="4"/>
      <c r="U284" s="3"/>
      <c r="V284" s="5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P285" s="1"/>
      <c r="R285" s="2"/>
      <c r="S285" s="3"/>
      <c r="T285" s="4"/>
      <c r="U285" s="3"/>
      <c r="V285" s="5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P286" s="1"/>
      <c r="R286" s="2"/>
      <c r="S286" s="3"/>
      <c r="T286" s="4"/>
      <c r="U286" s="3"/>
      <c r="V286" s="5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P287" s="1"/>
      <c r="R287" s="2"/>
      <c r="S287" s="3"/>
      <c r="T287" s="4"/>
      <c r="U287" s="3"/>
      <c r="V287" s="5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P288" s="1"/>
      <c r="R288" s="2"/>
      <c r="S288" s="3"/>
      <c r="T288" s="4"/>
      <c r="U288" s="3"/>
      <c r="V288" s="5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P289" s="1"/>
      <c r="R289" s="2"/>
      <c r="S289" s="3"/>
      <c r="T289" s="4"/>
      <c r="U289" s="3"/>
      <c r="V289" s="5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P290" s="1"/>
      <c r="R290" s="2"/>
      <c r="S290" s="3"/>
      <c r="T290" s="4"/>
      <c r="U290" s="3"/>
      <c r="V290" s="5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P291" s="1"/>
      <c r="R291" s="2"/>
      <c r="S291" s="3"/>
      <c r="T291" s="4"/>
      <c r="U291" s="3"/>
      <c r="V291" s="5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P292" s="1"/>
      <c r="R292" s="2"/>
      <c r="S292" s="3"/>
      <c r="T292" s="4"/>
      <c r="U292" s="3"/>
      <c r="V292" s="5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P293" s="1"/>
      <c r="R293" s="2"/>
      <c r="S293" s="3"/>
      <c r="T293" s="4"/>
      <c r="U293" s="3"/>
      <c r="V293" s="5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P294" s="1"/>
      <c r="R294" s="2"/>
      <c r="S294" s="3"/>
      <c r="T294" s="4"/>
      <c r="U294" s="3"/>
      <c r="V294" s="5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P295" s="1"/>
      <c r="R295" s="2"/>
      <c r="S295" s="3"/>
      <c r="T295" s="4"/>
      <c r="U295" s="3"/>
      <c r="V295" s="5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P296" s="1"/>
      <c r="R296" s="2"/>
      <c r="S296" s="3"/>
      <c r="T296" s="4"/>
      <c r="U296" s="3"/>
      <c r="V296" s="5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P297" s="1"/>
      <c r="R297" s="2"/>
      <c r="S297" s="3"/>
      <c r="T297" s="4"/>
      <c r="U297" s="3"/>
      <c r="V297" s="5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P298" s="1"/>
      <c r="R298" s="2"/>
      <c r="S298" s="3"/>
      <c r="T298" s="4"/>
      <c r="U298" s="3"/>
      <c r="V298" s="5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P299" s="1"/>
      <c r="R299" s="2"/>
      <c r="S299" s="3"/>
      <c r="T299" s="4"/>
      <c r="U299" s="3"/>
      <c r="V299" s="5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P300" s="1"/>
      <c r="R300" s="2"/>
      <c r="S300" s="3"/>
      <c r="T300" s="4"/>
      <c r="U300" s="3"/>
      <c r="V300" s="5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P301" s="1"/>
      <c r="R301" s="2"/>
      <c r="S301" s="3"/>
      <c r="T301" s="4"/>
      <c r="U301" s="3"/>
      <c r="V301" s="5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P302" s="1"/>
      <c r="R302" s="2"/>
      <c r="S302" s="3"/>
      <c r="T302" s="4"/>
      <c r="U302" s="3"/>
      <c r="V302" s="5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P303" s="1"/>
      <c r="R303" s="2"/>
      <c r="S303" s="3"/>
      <c r="T303" s="4"/>
      <c r="U303" s="3"/>
      <c r="V303" s="5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P304" s="1"/>
      <c r="R304" s="2"/>
      <c r="S304" s="3"/>
      <c r="T304" s="4"/>
      <c r="U304" s="3"/>
      <c r="V304" s="5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P305" s="1"/>
      <c r="R305" s="2"/>
      <c r="S305" s="3"/>
      <c r="T305" s="4"/>
      <c r="U305" s="3"/>
      <c r="V305" s="5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P306" s="1"/>
      <c r="R306" s="2"/>
      <c r="S306" s="3"/>
      <c r="T306" s="4"/>
      <c r="U306" s="3"/>
      <c r="V306" s="5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P307" s="1"/>
      <c r="R307" s="2"/>
      <c r="S307" s="3"/>
      <c r="T307" s="4"/>
      <c r="U307" s="3"/>
      <c r="V307" s="5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P308" s="1"/>
      <c r="R308" s="2"/>
      <c r="S308" s="3"/>
      <c r="T308" s="4"/>
      <c r="U308" s="3"/>
      <c r="V308" s="5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P309" s="1"/>
      <c r="R309" s="2"/>
      <c r="S309" s="3"/>
      <c r="T309" s="4"/>
      <c r="U309" s="3"/>
      <c r="V309" s="5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P310" s="1"/>
      <c r="R310" s="2"/>
      <c r="S310" s="3"/>
      <c r="T310" s="4"/>
      <c r="U310" s="3"/>
      <c r="V310" s="5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P311" s="1"/>
      <c r="R311" s="2"/>
      <c r="S311" s="3"/>
      <c r="T311" s="4"/>
      <c r="U311" s="3"/>
      <c r="V311" s="5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P312" s="1"/>
      <c r="R312" s="2"/>
      <c r="S312" s="3"/>
      <c r="T312" s="4"/>
      <c r="U312" s="3"/>
      <c r="V312" s="5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P313" s="1"/>
      <c r="R313" s="2"/>
      <c r="S313" s="3"/>
      <c r="T313" s="4"/>
      <c r="U313" s="3"/>
      <c r="V313" s="5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P314" s="1"/>
      <c r="R314" s="2"/>
      <c r="S314" s="3"/>
      <c r="T314" s="4"/>
      <c r="U314" s="3"/>
      <c r="V314" s="5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P315" s="1"/>
      <c r="R315" s="2"/>
      <c r="S315" s="3"/>
      <c r="T315" s="4"/>
      <c r="U315" s="3"/>
      <c r="V315" s="5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P316" s="1"/>
      <c r="R316" s="2"/>
      <c r="S316" s="3"/>
      <c r="T316" s="4"/>
      <c r="U316" s="3"/>
      <c r="V316" s="5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P317" s="1"/>
      <c r="R317" s="2"/>
      <c r="S317" s="3"/>
      <c r="T317" s="4"/>
      <c r="U317" s="3"/>
      <c r="V317" s="5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P318" s="1"/>
      <c r="R318" s="2"/>
      <c r="S318" s="3"/>
      <c r="T318" s="4"/>
      <c r="U318" s="3"/>
      <c r="V318" s="5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P319" s="1"/>
      <c r="R319" s="2"/>
      <c r="S319" s="3"/>
      <c r="T319" s="4"/>
      <c r="U319" s="3"/>
      <c r="V319" s="5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P320" s="1"/>
      <c r="R320" s="2"/>
      <c r="S320" s="3"/>
      <c r="T320" s="4"/>
      <c r="U320" s="3"/>
      <c r="V320" s="5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P321" s="1"/>
      <c r="R321" s="2"/>
      <c r="S321" s="3"/>
      <c r="T321" s="4"/>
      <c r="U321" s="3"/>
      <c r="V321" s="5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P322" s="1"/>
      <c r="R322" s="2"/>
      <c r="S322" s="3"/>
      <c r="T322" s="4"/>
      <c r="U322" s="3"/>
      <c r="V322" s="5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P323" s="1"/>
      <c r="R323" s="2"/>
      <c r="S323" s="3"/>
      <c r="T323" s="4"/>
      <c r="U323" s="3"/>
      <c r="V323" s="5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P324" s="1"/>
      <c r="R324" s="2"/>
      <c r="S324" s="3"/>
      <c r="T324" s="4"/>
      <c r="U324" s="3"/>
      <c r="V324" s="5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P325" s="1"/>
      <c r="R325" s="2"/>
      <c r="S325" s="3"/>
      <c r="T325" s="4"/>
      <c r="U325" s="3"/>
      <c r="V325" s="5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P326" s="1"/>
      <c r="R326" s="2"/>
      <c r="S326" s="3"/>
      <c r="T326" s="4"/>
      <c r="U326" s="3"/>
      <c r="V326" s="5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P327" s="1"/>
      <c r="R327" s="2"/>
      <c r="S327" s="3"/>
      <c r="T327" s="4"/>
      <c r="U327" s="3"/>
      <c r="V327" s="5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P328" s="1"/>
      <c r="R328" s="2"/>
      <c r="S328" s="3"/>
      <c r="T328" s="4"/>
      <c r="U328" s="3"/>
      <c r="V328" s="5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P329" s="1"/>
      <c r="R329" s="2"/>
      <c r="S329" s="3"/>
      <c r="T329" s="4"/>
      <c r="U329" s="3"/>
      <c r="V329" s="5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P330" s="1"/>
      <c r="R330" s="2"/>
      <c r="S330" s="3"/>
      <c r="T330" s="4"/>
      <c r="U330" s="3"/>
      <c r="V330" s="5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P331" s="1"/>
      <c r="R331" s="2"/>
      <c r="S331" s="3"/>
      <c r="T331" s="4"/>
      <c r="U331" s="3"/>
      <c r="V331" s="5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P332" s="1"/>
      <c r="R332" s="2"/>
      <c r="S332" s="3"/>
      <c r="T332" s="4"/>
      <c r="U332" s="3"/>
      <c r="V332" s="5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P333" s="1"/>
      <c r="R333" s="2"/>
      <c r="S333" s="3"/>
      <c r="T333" s="4"/>
      <c r="U333" s="3"/>
      <c r="V333" s="5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P334" s="1"/>
      <c r="R334" s="2"/>
      <c r="S334" s="3"/>
      <c r="T334" s="4"/>
      <c r="U334" s="3"/>
      <c r="V334" s="5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P335" s="1"/>
      <c r="R335" s="2"/>
      <c r="S335" s="3"/>
      <c r="T335" s="4"/>
      <c r="U335" s="3"/>
      <c r="V335" s="5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P336" s="1"/>
      <c r="R336" s="2"/>
      <c r="S336" s="3"/>
      <c r="T336" s="4"/>
      <c r="U336" s="3"/>
      <c r="V336" s="5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P337" s="1"/>
      <c r="R337" s="2"/>
      <c r="S337" s="3"/>
      <c r="T337" s="4"/>
      <c r="U337" s="3"/>
      <c r="V337" s="5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P338" s="1"/>
      <c r="R338" s="2"/>
      <c r="S338" s="3"/>
      <c r="T338" s="4"/>
      <c r="U338" s="3"/>
      <c r="V338" s="5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P339" s="1"/>
      <c r="R339" s="2"/>
      <c r="S339" s="3"/>
      <c r="T339" s="4"/>
      <c r="U339" s="3"/>
      <c r="V339" s="5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P340" s="1"/>
      <c r="R340" s="2"/>
      <c r="S340" s="3"/>
      <c r="T340" s="4"/>
      <c r="U340" s="3"/>
      <c r="V340" s="5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P341" s="1"/>
      <c r="R341" s="2"/>
      <c r="S341" s="3"/>
      <c r="T341" s="4"/>
      <c r="U341" s="3"/>
      <c r="V341" s="5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P342" s="1"/>
      <c r="R342" s="2"/>
      <c r="S342" s="3"/>
      <c r="T342" s="4"/>
      <c r="U342" s="3"/>
      <c r="V342" s="5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P343" s="1"/>
      <c r="R343" s="2"/>
      <c r="S343" s="3"/>
      <c r="T343" s="4"/>
      <c r="U343" s="3"/>
      <c r="V343" s="5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P344" s="1"/>
      <c r="R344" s="2"/>
      <c r="S344" s="3"/>
      <c r="T344" s="4"/>
      <c r="U344" s="3"/>
      <c r="V344" s="5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P345" s="1"/>
      <c r="R345" s="2"/>
      <c r="S345" s="3"/>
      <c r="T345" s="4"/>
      <c r="U345" s="3"/>
      <c r="V345" s="5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P346" s="1"/>
      <c r="R346" s="2"/>
      <c r="S346" s="3"/>
      <c r="T346" s="4"/>
      <c r="U346" s="3"/>
      <c r="V346" s="5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P347" s="1"/>
      <c r="R347" s="2"/>
      <c r="S347" s="3"/>
      <c r="T347" s="4"/>
      <c r="U347" s="3"/>
      <c r="V347" s="5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P348" s="1"/>
      <c r="R348" s="2"/>
      <c r="S348" s="3"/>
      <c r="T348" s="4"/>
      <c r="U348" s="3"/>
      <c r="V348" s="5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P349" s="1"/>
      <c r="R349" s="2"/>
      <c r="S349" s="3"/>
      <c r="T349" s="4"/>
      <c r="U349" s="3"/>
      <c r="V349" s="5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P350" s="1"/>
      <c r="R350" s="2"/>
      <c r="S350" s="3"/>
      <c r="T350" s="4"/>
      <c r="U350" s="3"/>
      <c r="V350" s="5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P351" s="1"/>
      <c r="R351" s="2"/>
      <c r="S351" s="3"/>
      <c r="T351" s="4"/>
      <c r="U351" s="3"/>
      <c r="V351" s="5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P352" s="1"/>
      <c r="R352" s="2"/>
      <c r="S352" s="3"/>
      <c r="T352" s="4"/>
      <c r="U352" s="3"/>
      <c r="V352" s="5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P353" s="1"/>
      <c r="R353" s="2"/>
      <c r="S353" s="3"/>
      <c r="T353" s="4"/>
      <c r="U353" s="3"/>
      <c r="V353" s="5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P354" s="1"/>
      <c r="R354" s="2"/>
      <c r="S354" s="3"/>
      <c r="T354" s="4"/>
      <c r="U354" s="3"/>
      <c r="V354" s="5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P355" s="1"/>
      <c r="R355" s="2"/>
      <c r="S355" s="3"/>
      <c r="T355" s="4"/>
      <c r="U355" s="3"/>
      <c r="V355" s="5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P356" s="1"/>
      <c r="R356" s="2"/>
      <c r="S356" s="3"/>
      <c r="T356" s="4"/>
      <c r="U356" s="3"/>
      <c r="V356" s="5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P357" s="1"/>
      <c r="R357" s="2"/>
      <c r="S357" s="3"/>
      <c r="T357" s="4"/>
      <c r="U357" s="3"/>
      <c r="V357" s="5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P358" s="1"/>
      <c r="R358" s="2"/>
      <c r="S358" s="3"/>
      <c r="T358" s="4"/>
      <c r="U358" s="3"/>
      <c r="V358" s="5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P359" s="1"/>
      <c r="R359" s="2"/>
      <c r="S359" s="3"/>
      <c r="T359" s="4"/>
      <c r="U359" s="3"/>
      <c r="V359" s="5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P360" s="1"/>
      <c r="R360" s="2"/>
      <c r="S360" s="3"/>
      <c r="T360" s="4"/>
      <c r="U360" s="3"/>
      <c r="V360" s="5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P361" s="1"/>
      <c r="R361" s="2"/>
      <c r="S361" s="3"/>
      <c r="T361" s="4"/>
      <c r="U361" s="3"/>
      <c r="V361" s="5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P362" s="1"/>
      <c r="R362" s="2"/>
      <c r="S362" s="3"/>
      <c r="T362" s="4"/>
      <c r="U362" s="3"/>
      <c r="V362" s="5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P363" s="1"/>
      <c r="R363" s="2"/>
      <c r="S363" s="3"/>
      <c r="T363" s="4"/>
      <c r="U363" s="3"/>
      <c r="V363" s="5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P364" s="1"/>
      <c r="R364" s="2"/>
      <c r="S364" s="3"/>
      <c r="T364" s="4"/>
      <c r="U364" s="3"/>
      <c r="V364" s="5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P365" s="1"/>
      <c r="R365" s="2"/>
      <c r="S365" s="3"/>
      <c r="T365" s="4"/>
      <c r="U365" s="3"/>
      <c r="V365" s="5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P366" s="1"/>
      <c r="R366" s="2"/>
      <c r="S366" s="3"/>
      <c r="T366" s="4"/>
      <c r="U366" s="3"/>
      <c r="V366" s="5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P367" s="1"/>
      <c r="R367" s="2"/>
      <c r="S367" s="3"/>
      <c r="T367" s="4"/>
      <c r="U367" s="3"/>
      <c r="V367" s="5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P368" s="1"/>
      <c r="R368" s="2"/>
      <c r="S368" s="3"/>
      <c r="T368" s="4"/>
      <c r="U368" s="3"/>
      <c r="V368" s="5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P369" s="1"/>
      <c r="R369" s="2"/>
      <c r="S369" s="3"/>
      <c r="T369" s="4"/>
      <c r="U369" s="3"/>
      <c r="V369" s="5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P370" s="1"/>
      <c r="R370" s="2"/>
      <c r="S370" s="3"/>
      <c r="T370" s="4"/>
      <c r="U370" s="3"/>
      <c r="V370" s="5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P371" s="1"/>
      <c r="R371" s="2"/>
      <c r="S371" s="3"/>
      <c r="T371" s="4"/>
      <c r="U371" s="3"/>
      <c r="V371" s="5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P372" s="1"/>
      <c r="R372" s="2"/>
      <c r="S372" s="3"/>
      <c r="T372" s="4"/>
      <c r="U372" s="3"/>
      <c r="V372" s="5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P373" s="1"/>
      <c r="R373" s="2"/>
      <c r="S373" s="3"/>
      <c r="T373" s="4"/>
      <c r="U373" s="3"/>
      <c r="V373" s="5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P374" s="1"/>
      <c r="R374" s="2"/>
      <c r="S374" s="3"/>
      <c r="T374" s="4"/>
      <c r="U374" s="3"/>
      <c r="V374" s="5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P375" s="1"/>
      <c r="R375" s="2"/>
      <c r="S375" s="3"/>
      <c r="T375" s="4"/>
      <c r="U375" s="3"/>
      <c r="V375" s="5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P376" s="1"/>
      <c r="R376" s="2"/>
      <c r="S376" s="3"/>
      <c r="T376" s="4"/>
      <c r="U376" s="3"/>
      <c r="V376" s="5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P377" s="1"/>
      <c r="R377" s="2"/>
      <c r="S377" s="3"/>
      <c r="T377" s="4"/>
      <c r="U377" s="3"/>
      <c r="V377" s="5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P378" s="1"/>
      <c r="R378" s="2"/>
      <c r="S378" s="3"/>
      <c r="T378" s="4"/>
      <c r="U378" s="3"/>
      <c r="V378" s="5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P379" s="1"/>
      <c r="R379" s="2"/>
      <c r="S379" s="3"/>
      <c r="T379" s="4"/>
      <c r="U379" s="3"/>
      <c r="V379" s="5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P380" s="1"/>
      <c r="R380" s="2"/>
      <c r="S380" s="3"/>
      <c r="T380" s="4"/>
      <c r="U380" s="3"/>
      <c r="V380" s="5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P381" s="1"/>
      <c r="R381" s="2"/>
      <c r="S381" s="3"/>
      <c r="T381" s="4"/>
      <c r="U381" s="3"/>
      <c r="V381" s="5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P382" s="1"/>
      <c r="R382" s="2"/>
      <c r="S382" s="3"/>
      <c r="T382" s="4"/>
      <c r="U382" s="3"/>
      <c r="V382" s="5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P383" s="1"/>
      <c r="R383" s="2"/>
      <c r="S383" s="3"/>
      <c r="T383" s="4"/>
      <c r="U383" s="3"/>
      <c r="V383" s="5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P384" s="1"/>
      <c r="R384" s="2"/>
      <c r="S384" s="3"/>
      <c r="T384" s="4"/>
      <c r="U384" s="3"/>
      <c r="V384" s="5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P385" s="1"/>
      <c r="R385" s="2"/>
      <c r="S385" s="3"/>
      <c r="T385" s="4"/>
      <c r="U385" s="3"/>
      <c r="V385" s="5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P386" s="1"/>
      <c r="R386" s="2"/>
      <c r="S386" s="3"/>
      <c r="T386" s="4"/>
      <c r="U386" s="3"/>
      <c r="V386" s="5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P387" s="1"/>
      <c r="R387" s="2"/>
      <c r="S387" s="3"/>
      <c r="T387" s="4"/>
      <c r="U387" s="3"/>
      <c r="V387" s="5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P388" s="1"/>
      <c r="R388" s="2"/>
      <c r="S388" s="3"/>
      <c r="T388" s="4"/>
      <c r="U388" s="3"/>
      <c r="V388" s="5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P389" s="1"/>
      <c r="R389" s="2"/>
      <c r="S389" s="3"/>
      <c r="T389" s="4"/>
      <c r="U389" s="3"/>
      <c r="V389" s="5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P390" s="1"/>
      <c r="R390" s="2"/>
      <c r="S390" s="3"/>
      <c r="T390" s="4"/>
      <c r="U390" s="3"/>
      <c r="V390" s="5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P391" s="1"/>
      <c r="R391" s="2"/>
      <c r="S391" s="3"/>
      <c r="T391" s="4"/>
      <c r="U391" s="3"/>
      <c r="V391" s="5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P392" s="1"/>
      <c r="R392" s="2"/>
      <c r="S392" s="3"/>
      <c r="T392" s="4"/>
      <c r="U392" s="3"/>
      <c r="V392" s="5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P393" s="1"/>
      <c r="R393" s="2"/>
      <c r="S393" s="3"/>
      <c r="T393" s="4"/>
      <c r="U393" s="3"/>
      <c r="V393" s="5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P394" s="1"/>
      <c r="R394" s="2"/>
      <c r="S394" s="3"/>
      <c r="T394" s="4"/>
      <c r="U394" s="3"/>
      <c r="V394" s="5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P395" s="1"/>
      <c r="R395" s="2"/>
      <c r="S395" s="3"/>
      <c r="T395" s="4"/>
      <c r="U395" s="3"/>
      <c r="V395" s="5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P396" s="1"/>
      <c r="R396" s="2"/>
      <c r="S396" s="3"/>
      <c r="T396" s="4"/>
      <c r="U396" s="3"/>
      <c r="V396" s="5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P397" s="1"/>
      <c r="R397" s="2"/>
      <c r="S397" s="3"/>
      <c r="T397" s="4"/>
      <c r="U397" s="3"/>
      <c r="V397" s="5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P398" s="1"/>
      <c r="R398" s="2"/>
      <c r="S398" s="3"/>
      <c r="T398" s="4"/>
      <c r="U398" s="3"/>
      <c r="V398" s="5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P399" s="1"/>
      <c r="R399" s="2"/>
      <c r="S399" s="3"/>
      <c r="T399" s="4"/>
      <c r="U399" s="3"/>
      <c r="V399" s="5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P400" s="1"/>
      <c r="R400" s="2"/>
      <c r="S400" s="3"/>
      <c r="T400" s="4"/>
      <c r="U400" s="3"/>
      <c r="V400" s="5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P401" s="1"/>
      <c r="R401" s="2"/>
      <c r="S401" s="3"/>
      <c r="T401" s="4"/>
      <c r="U401" s="3"/>
      <c r="V401" s="5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P402" s="1"/>
      <c r="R402" s="2"/>
      <c r="S402" s="3"/>
      <c r="T402" s="4"/>
      <c r="U402" s="3"/>
      <c r="V402" s="5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P403" s="1"/>
      <c r="R403" s="2"/>
      <c r="S403" s="3"/>
      <c r="T403" s="4"/>
      <c r="U403" s="3"/>
      <c r="V403" s="5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P404" s="1"/>
      <c r="R404" s="2"/>
      <c r="S404" s="3"/>
      <c r="T404" s="4"/>
      <c r="U404" s="3"/>
      <c r="V404" s="5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P405" s="1"/>
      <c r="R405" s="2"/>
      <c r="S405" s="3"/>
      <c r="T405" s="4"/>
      <c r="U405" s="3"/>
      <c r="V405" s="5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P406" s="1"/>
      <c r="R406" s="2"/>
      <c r="S406" s="3"/>
      <c r="T406" s="4"/>
      <c r="U406" s="3"/>
      <c r="V406" s="5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P407" s="1"/>
      <c r="R407" s="2"/>
      <c r="S407" s="3"/>
      <c r="T407" s="4"/>
      <c r="U407" s="3"/>
      <c r="V407" s="5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P408" s="1"/>
      <c r="R408" s="2"/>
      <c r="S408" s="3"/>
      <c r="T408" s="4"/>
      <c r="U408" s="3"/>
      <c r="V408" s="5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P409" s="1"/>
      <c r="R409" s="2"/>
      <c r="S409" s="3"/>
      <c r="T409" s="4"/>
      <c r="U409" s="3"/>
      <c r="V409" s="5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P410" s="1"/>
      <c r="R410" s="2"/>
      <c r="S410" s="3"/>
      <c r="T410" s="4"/>
      <c r="U410" s="3"/>
      <c r="V410" s="5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P411" s="1"/>
      <c r="R411" s="2"/>
      <c r="S411" s="3"/>
      <c r="T411" s="4"/>
      <c r="U411" s="3"/>
      <c r="V411" s="5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P412" s="1"/>
      <c r="R412" s="2"/>
      <c r="S412" s="3"/>
      <c r="T412" s="4"/>
      <c r="U412" s="3"/>
      <c r="V412" s="5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P413" s="1"/>
      <c r="R413" s="2"/>
      <c r="S413" s="3"/>
      <c r="T413" s="4"/>
      <c r="U413" s="3"/>
      <c r="V413" s="5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P414" s="1"/>
      <c r="R414" s="2"/>
      <c r="S414" s="3"/>
      <c r="T414" s="4"/>
      <c r="U414" s="3"/>
      <c r="V414" s="5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P415" s="1"/>
      <c r="R415" s="2"/>
      <c r="S415" s="3"/>
      <c r="T415" s="4"/>
      <c r="U415" s="3"/>
      <c r="V415" s="5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P416" s="1"/>
      <c r="R416" s="2"/>
      <c r="S416" s="3"/>
      <c r="T416" s="4"/>
      <c r="U416" s="3"/>
      <c r="V416" s="5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P417" s="1"/>
      <c r="R417" s="2"/>
      <c r="S417" s="3"/>
      <c r="T417" s="4"/>
      <c r="U417" s="3"/>
      <c r="V417" s="5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P418" s="1"/>
      <c r="R418" s="2"/>
      <c r="S418" s="3"/>
      <c r="T418" s="4"/>
      <c r="U418" s="3"/>
      <c r="V418" s="5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P419" s="1"/>
      <c r="R419" s="2"/>
      <c r="S419" s="3"/>
      <c r="T419" s="4"/>
      <c r="U419" s="3"/>
      <c r="V419" s="5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P420" s="1"/>
      <c r="R420" s="2"/>
      <c r="S420" s="3"/>
      <c r="T420" s="4"/>
      <c r="U420" s="3"/>
      <c r="V420" s="5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P421" s="1"/>
      <c r="R421" s="2"/>
      <c r="S421" s="3"/>
      <c r="T421" s="4"/>
      <c r="U421" s="3"/>
      <c r="V421" s="5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P422" s="1"/>
      <c r="R422" s="2"/>
      <c r="S422" s="3"/>
      <c r="T422" s="4"/>
      <c r="U422" s="3"/>
      <c r="V422" s="5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P423" s="1"/>
      <c r="R423" s="2"/>
      <c r="S423" s="3"/>
      <c r="T423" s="4"/>
      <c r="U423" s="3"/>
      <c r="V423" s="5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P424" s="1"/>
      <c r="R424" s="2"/>
      <c r="S424" s="3"/>
      <c r="T424" s="4"/>
      <c r="U424" s="3"/>
      <c r="V424" s="5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P425" s="1"/>
      <c r="R425" s="2"/>
      <c r="S425" s="3"/>
      <c r="T425" s="4"/>
      <c r="U425" s="3"/>
      <c r="V425" s="5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P426" s="1"/>
      <c r="R426" s="2"/>
      <c r="S426" s="3"/>
      <c r="T426" s="4"/>
      <c r="U426" s="3"/>
      <c r="V426" s="5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P427" s="1"/>
      <c r="R427" s="2"/>
      <c r="S427" s="3"/>
      <c r="T427" s="4"/>
      <c r="U427" s="3"/>
      <c r="V427" s="5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P428" s="1"/>
      <c r="R428" s="2"/>
      <c r="S428" s="3"/>
      <c r="T428" s="4"/>
      <c r="U428" s="3"/>
      <c r="V428" s="5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P429" s="1"/>
      <c r="R429" s="2"/>
      <c r="S429" s="3"/>
      <c r="T429" s="4"/>
      <c r="U429" s="3"/>
      <c r="V429" s="5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P430" s="1"/>
      <c r="R430" s="2"/>
      <c r="S430" s="3"/>
      <c r="T430" s="4"/>
      <c r="U430" s="3"/>
      <c r="V430" s="5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P431" s="1"/>
      <c r="R431" s="2"/>
      <c r="S431" s="3"/>
      <c r="T431" s="4"/>
      <c r="U431" s="3"/>
      <c r="V431" s="5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P432" s="1"/>
      <c r="R432" s="2"/>
      <c r="S432" s="3"/>
      <c r="T432" s="4"/>
      <c r="U432" s="3"/>
      <c r="V432" s="5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P433" s="1"/>
      <c r="R433" s="2"/>
      <c r="S433" s="3"/>
      <c r="T433" s="4"/>
      <c r="U433" s="3"/>
      <c r="V433" s="5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P434" s="1"/>
      <c r="R434" s="2"/>
      <c r="S434" s="3"/>
      <c r="T434" s="4"/>
      <c r="U434" s="3"/>
      <c r="V434" s="5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P435" s="1"/>
      <c r="R435" s="2"/>
      <c r="S435" s="3"/>
      <c r="T435" s="4"/>
      <c r="U435" s="3"/>
      <c r="V435" s="5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P436" s="1"/>
      <c r="R436" s="2"/>
      <c r="S436" s="3"/>
      <c r="T436" s="4"/>
      <c r="U436" s="3"/>
      <c r="V436" s="5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P437" s="1"/>
      <c r="R437" s="2"/>
      <c r="S437" s="3"/>
      <c r="T437" s="4"/>
      <c r="U437" s="3"/>
      <c r="V437" s="5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P438" s="1"/>
      <c r="R438" s="2"/>
      <c r="S438" s="3"/>
      <c r="T438" s="4"/>
      <c r="U438" s="3"/>
      <c r="V438" s="5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P439" s="1"/>
      <c r="R439" s="2"/>
      <c r="S439" s="3"/>
      <c r="T439" s="4"/>
      <c r="U439" s="3"/>
      <c r="V439" s="5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P440" s="1"/>
      <c r="R440" s="2"/>
      <c r="S440" s="3"/>
      <c r="T440" s="4"/>
      <c r="U440" s="3"/>
      <c r="V440" s="5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P441" s="1"/>
      <c r="R441" s="2"/>
      <c r="S441" s="3"/>
      <c r="T441" s="4"/>
      <c r="U441" s="3"/>
      <c r="V441" s="5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P442" s="1"/>
      <c r="R442" s="2"/>
      <c r="S442" s="3"/>
      <c r="T442" s="4"/>
      <c r="U442" s="3"/>
      <c r="V442" s="5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P443" s="1"/>
      <c r="R443" s="2"/>
      <c r="S443" s="3"/>
      <c r="T443" s="4"/>
      <c r="U443" s="3"/>
      <c r="V443" s="5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P444" s="1"/>
      <c r="R444" s="2"/>
      <c r="S444" s="3"/>
      <c r="T444" s="4"/>
      <c r="U444" s="3"/>
      <c r="V444" s="5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P445" s="1"/>
      <c r="R445" s="2"/>
      <c r="S445" s="3"/>
      <c r="T445" s="4"/>
      <c r="U445" s="3"/>
      <c r="V445" s="5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P446" s="1"/>
      <c r="R446" s="2"/>
      <c r="S446" s="3"/>
      <c r="T446" s="4"/>
      <c r="U446" s="3"/>
      <c r="V446" s="5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P447" s="1"/>
      <c r="R447" s="2"/>
      <c r="S447" s="3"/>
      <c r="T447" s="4"/>
      <c r="U447" s="3"/>
      <c r="V447" s="5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P448" s="1"/>
      <c r="R448" s="2"/>
      <c r="S448" s="3"/>
      <c r="T448" s="4"/>
      <c r="U448" s="3"/>
      <c r="V448" s="5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P449" s="1"/>
      <c r="R449" s="2"/>
      <c r="S449" s="3"/>
      <c r="T449" s="4"/>
      <c r="U449" s="3"/>
      <c r="V449" s="5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P450" s="1"/>
      <c r="R450" s="2"/>
      <c r="S450" s="3"/>
      <c r="T450" s="4"/>
      <c r="U450" s="3"/>
      <c r="V450" s="5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P451" s="1"/>
      <c r="R451" s="2"/>
      <c r="S451" s="3"/>
      <c r="T451" s="4"/>
      <c r="U451" s="3"/>
      <c r="V451" s="5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P452" s="1"/>
      <c r="R452" s="2"/>
      <c r="S452" s="3"/>
      <c r="T452" s="4"/>
      <c r="U452" s="3"/>
      <c r="V452" s="5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P453" s="1"/>
      <c r="R453" s="2"/>
      <c r="S453" s="3"/>
      <c r="T453" s="4"/>
      <c r="U453" s="3"/>
      <c r="V453" s="5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P454" s="1"/>
      <c r="R454" s="2"/>
      <c r="S454" s="3"/>
      <c r="T454" s="4"/>
      <c r="U454" s="3"/>
      <c r="V454" s="5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P455" s="1"/>
      <c r="R455" s="2"/>
      <c r="S455" s="3"/>
      <c r="T455" s="4"/>
      <c r="U455" s="3"/>
      <c r="V455" s="5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P456" s="1"/>
      <c r="R456" s="2"/>
      <c r="S456" s="3"/>
      <c r="T456" s="4"/>
      <c r="U456" s="3"/>
      <c r="V456" s="5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P457" s="1"/>
      <c r="R457" s="2"/>
      <c r="S457" s="3"/>
      <c r="T457" s="4"/>
      <c r="U457" s="3"/>
      <c r="V457" s="5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P458" s="1"/>
      <c r="R458" s="2"/>
      <c r="S458" s="3"/>
      <c r="T458" s="4"/>
      <c r="U458" s="3"/>
      <c r="V458" s="5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P459" s="1"/>
      <c r="R459" s="2"/>
      <c r="S459" s="3"/>
      <c r="T459" s="4"/>
      <c r="U459" s="3"/>
      <c r="V459" s="5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P460" s="1"/>
      <c r="R460" s="2"/>
      <c r="S460" s="3"/>
      <c r="T460" s="4"/>
      <c r="U460" s="3"/>
      <c r="V460" s="5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P461" s="1"/>
      <c r="R461" s="2"/>
      <c r="S461" s="3"/>
      <c r="T461" s="4"/>
      <c r="U461" s="3"/>
      <c r="V461" s="5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P462" s="1"/>
      <c r="R462" s="2"/>
      <c r="S462" s="3"/>
      <c r="T462" s="4"/>
      <c r="U462" s="3"/>
      <c r="V462" s="5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P463" s="1"/>
      <c r="R463" s="2"/>
      <c r="S463" s="3"/>
      <c r="T463" s="4"/>
      <c r="U463" s="3"/>
      <c r="V463" s="5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P464" s="1"/>
      <c r="R464" s="2"/>
      <c r="S464" s="3"/>
      <c r="T464" s="4"/>
      <c r="U464" s="3"/>
      <c r="V464" s="5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P465" s="1"/>
      <c r="R465" s="2"/>
      <c r="S465" s="3"/>
      <c r="T465" s="4"/>
      <c r="U465" s="3"/>
      <c r="V465" s="5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P466" s="1"/>
      <c r="R466" s="2"/>
      <c r="S466" s="3"/>
      <c r="T466" s="4"/>
      <c r="U466" s="3"/>
      <c r="V466" s="5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P467" s="1"/>
      <c r="R467" s="2"/>
      <c r="S467" s="3"/>
      <c r="T467" s="4"/>
      <c r="U467" s="3"/>
      <c r="V467" s="5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P468" s="1"/>
      <c r="R468" s="2"/>
      <c r="S468" s="3"/>
      <c r="T468" s="4"/>
      <c r="U468" s="3"/>
      <c r="V468" s="5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P469" s="1"/>
      <c r="R469" s="2"/>
      <c r="S469" s="3"/>
      <c r="T469" s="4"/>
      <c r="U469" s="3"/>
      <c r="V469" s="5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P470" s="1"/>
      <c r="R470" s="2"/>
      <c r="S470" s="3"/>
      <c r="T470" s="4"/>
      <c r="U470" s="3"/>
      <c r="V470" s="5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P471" s="1"/>
      <c r="R471" s="2"/>
      <c r="S471" s="3"/>
      <c r="T471" s="4"/>
      <c r="U471" s="3"/>
      <c r="V471" s="5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P472" s="1"/>
      <c r="R472" s="2"/>
      <c r="S472" s="3"/>
      <c r="T472" s="4"/>
      <c r="U472" s="3"/>
      <c r="V472" s="5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P473" s="1"/>
      <c r="R473" s="2"/>
      <c r="S473" s="3"/>
      <c r="T473" s="4"/>
      <c r="U473" s="3"/>
      <c r="V473" s="5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P474" s="1"/>
      <c r="R474" s="2"/>
      <c r="S474" s="3"/>
      <c r="T474" s="4"/>
      <c r="U474" s="3"/>
      <c r="V474" s="5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P475" s="1"/>
      <c r="R475" s="2"/>
      <c r="S475" s="3"/>
      <c r="T475" s="4"/>
      <c r="U475" s="3"/>
      <c r="V475" s="5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P476" s="1"/>
      <c r="R476" s="2"/>
      <c r="S476" s="3"/>
      <c r="T476" s="4"/>
      <c r="U476" s="3"/>
      <c r="V476" s="5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P477" s="1"/>
      <c r="R477" s="2"/>
      <c r="S477" s="3"/>
      <c r="T477" s="4"/>
      <c r="U477" s="3"/>
      <c r="V477" s="5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P478" s="1"/>
      <c r="R478" s="2"/>
      <c r="S478" s="3"/>
      <c r="T478" s="4"/>
      <c r="U478" s="3"/>
      <c r="V478" s="5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P479" s="1"/>
      <c r="R479" s="2"/>
      <c r="S479" s="3"/>
      <c r="T479" s="4"/>
      <c r="U479" s="3"/>
      <c r="V479" s="5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P480" s="1"/>
      <c r="R480" s="2"/>
      <c r="S480" s="3"/>
      <c r="T480" s="4"/>
      <c r="U480" s="3"/>
      <c r="V480" s="5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P481" s="1"/>
      <c r="R481" s="2"/>
      <c r="S481" s="3"/>
      <c r="T481" s="4"/>
      <c r="U481" s="3"/>
      <c r="V481" s="5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P482" s="1"/>
      <c r="R482" s="2"/>
      <c r="S482" s="3"/>
      <c r="T482" s="4"/>
      <c r="U482" s="3"/>
      <c r="V482" s="5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P483" s="1"/>
      <c r="R483" s="2"/>
      <c r="S483" s="3"/>
      <c r="T483" s="4"/>
      <c r="U483" s="3"/>
      <c r="V483" s="5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P484" s="1"/>
      <c r="R484" s="2"/>
      <c r="S484" s="3"/>
      <c r="T484" s="4"/>
      <c r="U484" s="3"/>
      <c r="V484" s="5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P485" s="1"/>
      <c r="R485" s="2"/>
      <c r="S485" s="3"/>
      <c r="T485" s="4"/>
      <c r="U485" s="3"/>
      <c r="V485" s="5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P486" s="1"/>
      <c r="R486" s="2"/>
      <c r="S486" s="3"/>
      <c r="T486" s="4"/>
      <c r="U486" s="3"/>
      <c r="V486" s="5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P487" s="1"/>
      <c r="R487" s="2"/>
      <c r="S487" s="3"/>
      <c r="T487" s="4"/>
      <c r="U487" s="3"/>
      <c r="V487" s="5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P488" s="1"/>
      <c r="R488" s="2"/>
      <c r="S488" s="3"/>
      <c r="T488" s="4"/>
      <c r="U488" s="3"/>
      <c r="V488" s="5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P489" s="1"/>
      <c r="R489" s="2"/>
      <c r="S489" s="3"/>
      <c r="T489" s="4"/>
      <c r="U489" s="3"/>
      <c r="V489" s="5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P490" s="1"/>
      <c r="R490" s="2"/>
      <c r="S490" s="3"/>
      <c r="T490" s="4"/>
      <c r="U490" s="3"/>
      <c r="V490" s="5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P491" s="1"/>
      <c r="R491" s="2"/>
      <c r="S491" s="3"/>
      <c r="T491" s="4"/>
      <c r="U491" s="3"/>
      <c r="V491" s="5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P492" s="1"/>
      <c r="R492" s="2"/>
      <c r="S492" s="3"/>
      <c r="T492" s="4"/>
      <c r="U492" s="3"/>
      <c r="V492" s="5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P493" s="1"/>
      <c r="R493" s="2"/>
      <c r="S493" s="3"/>
      <c r="T493" s="4"/>
      <c r="U493" s="3"/>
      <c r="V493" s="5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P494" s="1"/>
      <c r="R494" s="2"/>
      <c r="S494" s="3"/>
      <c r="T494" s="4"/>
      <c r="U494" s="3"/>
      <c r="V494" s="5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P495" s="1"/>
      <c r="R495" s="2"/>
      <c r="S495" s="3"/>
      <c r="T495" s="4"/>
      <c r="U495" s="3"/>
      <c r="V495" s="5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P496" s="1"/>
      <c r="R496" s="2"/>
      <c r="S496" s="3"/>
      <c r="T496" s="4"/>
      <c r="U496" s="3"/>
      <c r="V496" s="5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P497" s="1"/>
      <c r="R497" s="2"/>
      <c r="S497" s="3"/>
      <c r="T497" s="4"/>
      <c r="U497" s="3"/>
      <c r="V497" s="5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P498" s="1"/>
      <c r="R498" s="2"/>
      <c r="S498" s="3"/>
      <c r="T498" s="4"/>
      <c r="U498" s="3"/>
      <c r="V498" s="5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P499" s="1"/>
      <c r="R499" s="2"/>
      <c r="S499" s="3"/>
      <c r="T499" s="4"/>
      <c r="U499" s="3"/>
      <c r="V499" s="5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P500" s="1"/>
      <c r="R500" s="2"/>
      <c r="S500" s="3"/>
      <c r="T500" s="4"/>
      <c r="U500" s="3"/>
      <c r="V500" s="5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P501" s="1"/>
      <c r="R501" s="2"/>
      <c r="S501" s="3"/>
      <c r="T501" s="4"/>
      <c r="U501" s="3"/>
      <c r="V501" s="5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P502" s="1"/>
      <c r="R502" s="2"/>
      <c r="S502" s="3"/>
      <c r="T502" s="4"/>
      <c r="U502" s="3"/>
      <c r="V502" s="5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P503" s="1"/>
      <c r="R503" s="2"/>
      <c r="S503" s="3"/>
      <c r="T503" s="4"/>
      <c r="U503" s="3"/>
      <c r="V503" s="5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P504" s="1"/>
      <c r="R504" s="2"/>
      <c r="S504" s="3"/>
      <c r="T504" s="4"/>
      <c r="U504" s="3"/>
      <c r="V504" s="5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P505" s="1"/>
      <c r="R505" s="2"/>
      <c r="S505" s="3"/>
      <c r="T505" s="4"/>
      <c r="U505" s="3"/>
      <c r="V505" s="5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P506" s="1"/>
      <c r="R506" s="2"/>
      <c r="S506" s="3"/>
      <c r="T506" s="4"/>
      <c r="U506" s="3"/>
      <c r="V506" s="5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P507" s="1"/>
      <c r="R507" s="2"/>
      <c r="S507" s="3"/>
      <c r="T507" s="4"/>
      <c r="U507" s="3"/>
      <c r="V507" s="5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P508" s="1"/>
      <c r="R508" s="2"/>
      <c r="S508" s="3"/>
      <c r="T508" s="4"/>
      <c r="U508" s="3"/>
      <c r="V508" s="5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P509" s="1"/>
      <c r="R509" s="2"/>
      <c r="S509" s="3"/>
      <c r="T509" s="4"/>
      <c r="U509" s="3"/>
      <c r="V509" s="5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P510" s="1"/>
      <c r="R510" s="2"/>
      <c r="S510" s="3"/>
      <c r="T510" s="4"/>
      <c r="U510" s="3"/>
      <c r="V510" s="5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P511" s="1"/>
      <c r="R511" s="2"/>
      <c r="S511" s="3"/>
      <c r="T511" s="4"/>
      <c r="U511" s="3"/>
      <c r="V511" s="5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P512" s="1"/>
      <c r="R512" s="2"/>
      <c r="S512" s="3"/>
      <c r="T512" s="4"/>
      <c r="U512" s="3"/>
      <c r="V512" s="5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P513" s="1"/>
      <c r="R513" s="2"/>
      <c r="S513" s="3"/>
      <c r="T513" s="4"/>
      <c r="U513" s="3"/>
      <c r="V513" s="5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P514" s="1"/>
      <c r="R514" s="2"/>
      <c r="S514" s="3"/>
      <c r="T514" s="4"/>
      <c r="U514" s="3"/>
      <c r="V514" s="5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P515" s="1"/>
      <c r="R515" s="2"/>
      <c r="S515" s="3"/>
      <c r="T515" s="4"/>
      <c r="U515" s="3"/>
      <c r="V515" s="5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P516" s="1"/>
      <c r="R516" s="2"/>
      <c r="S516" s="3"/>
      <c r="T516" s="4"/>
      <c r="U516" s="3"/>
      <c r="V516" s="5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P517" s="1"/>
      <c r="R517" s="2"/>
      <c r="S517" s="3"/>
      <c r="T517" s="4"/>
      <c r="U517" s="3"/>
      <c r="V517" s="5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P518" s="1"/>
      <c r="R518" s="2"/>
      <c r="S518" s="3"/>
      <c r="T518" s="4"/>
      <c r="U518" s="3"/>
      <c r="V518" s="5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P519" s="1"/>
      <c r="R519" s="2"/>
      <c r="S519" s="3"/>
      <c r="T519" s="4"/>
      <c r="U519" s="3"/>
      <c r="V519" s="5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P520" s="1"/>
      <c r="R520" s="2"/>
      <c r="S520" s="3"/>
      <c r="T520" s="4"/>
      <c r="U520" s="3"/>
      <c r="V520" s="5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P521" s="1"/>
      <c r="R521" s="2"/>
      <c r="S521" s="3"/>
      <c r="T521" s="4"/>
      <c r="U521" s="3"/>
      <c r="V521" s="5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P522" s="1"/>
      <c r="R522" s="2"/>
      <c r="S522" s="3"/>
      <c r="T522" s="4"/>
      <c r="U522" s="3"/>
      <c r="V522" s="5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P523" s="1"/>
      <c r="R523" s="2"/>
      <c r="S523" s="3"/>
      <c r="T523" s="4"/>
      <c r="U523" s="3"/>
      <c r="V523" s="5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P524" s="1"/>
      <c r="R524" s="2"/>
      <c r="S524" s="3"/>
      <c r="T524" s="4"/>
      <c r="U524" s="3"/>
      <c r="V524" s="5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P525" s="1"/>
      <c r="R525" s="2"/>
      <c r="S525" s="3"/>
      <c r="T525" s="4"/>
      <c r="U525" s="3"/>
      <c r="V525" s="5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P526" s="1"/>
      <c r="R526" s="2"/>
      <c r="S526" s="3"/>
      <c r="T526" s="4"/>
      <c r="U526" s="3"/>
      <c r="V526" s="5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P527" s="1"/>
      <c r="R527" s="2"/>
      <c r="S527" s="3"/>
      <c r="T527" s="4"/>
      <c r="U527" s="3"/>
      <c r="V527" s="5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P528" s="1"/>
      <c r="R528" s="2"/>
      <c r="S528" s="3"/>
      <c r="T528" s="4"/>
      <c r="U528" s="3"/>
      <c r="V528" s="5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P529" s="1"/>
      <c r="R529" s="2"/>
      <c r="S529" s="3"/>
      <c r="T529" s="4"/>
      <c r="U529" s="3"/>
      <c r="V529" s="5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P530" s="1"/>
      <c r="R530" s="2"/>
      <c r="S530" s="3"/>
      <c r="T530" s="4"/>
      <c r="U530" s="3"/>
      <c r="V530" s="5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P531" s="1"/>
      <c r="R531" s="2"/>
      <c r="S531" s="3"/>
      <c r="T531" s="4"/>
      <c r="U531" s="3"/>
      <c r="V531" s="5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P532" s="1"/>
      <c r="R532" s="2"/>
      <c r="S532" s="3"/>
      <c r="T532" s="4"/>
      <c r="U532" s="3"/>
      <c r="V532" s="5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P533" s="1"/>
      <c r="R533" s="2"/>
      <c r="S533" s="3"/>
      <c r="T533" s="4"/>
      <c r="U533" s="3"/>
      <c r="V533" s="5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P534" s="1"/>
      <c r="R534" s="2"/>
      <c r="S534" s="3"/>
      <c r="T534" s="4"/>
      <c r="U534" s="3"/>
      <c r="V534" s="5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P535" s="1"/>
      <c r="R535" s="2"/>
      <c r="S535" s="3"/>
      <c r="T535" s="4"/>
      <c r="U535" s="3"/>
      <c r="V535" s="5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P536" s="1"/>
      <c r="R536" s="2"/>
      <c r="S536" s="3"/>
      <c r="T536" s="4"/>
      <c r="U536" s="3"/>
      <c r="V536" s="5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P537" s="1"/>
      <c r="R537" s="2"/>
      <c r="S537" s="3"/>
      <c r="T537" s="4"/>
      <c r="U537" s="3"/>
      <c r="V537" s="5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P538" s="1"/>
      <c r="R538" s="2"/>
      <c r="S538" s="3"/>
      <c r="T538" s="4"/>
      <c r="U538" s="3"/>
      <c r="V538" s="5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P539" s="1"/>
      <c r="R539" s="2"/>
      <c r="S539" s="3"/>
      <c r="T539" s="4"/>
      <c r="U539" s="3"/>
      <c r="V539" s="5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P540" s="1"/>
      <c r="R540" s="2"/>
      <c r="S540" s="3"/>
      <c r="T540" s="4"/>
      <c r="U540" s="3"/>
      <c r="V540" s="5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P541" s="1"/>
      <c r="R541" s="2"/>
      <c r="S541" s="3"/>
      <c r="T541" s="4"/>
      <c r="U541" s="3"/>
      <c r="V541" s="5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P542" s="1"/>
      <c r="R542" s="2"/>
      <c r="S542" s="3"/>
      <c r="T542" s="4"/>
      <c r="U542" s="3"/>
      <c r="V542" s="5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P543" s="1"/>
      <c r="R543" s="2"/>
      <c r="S543" s="3"/>
      <c r="T543" s="4"/>
      <c r="U543" s="3"/>
      <c r="V543" s="5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P544" s="1"/>
      <c r="R544" s="2"/>
      <c r="S544" s="3"/>
      <c r="T544" s="4"/>
      <c r="U544" s="3"/>
      <c r="V544" s="5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P545" s="1"/>
      <c r="R545" s="2"/>
      <c r="S545" s="3"/>
      <c r="T545" s="4"/>
      <c r="U545" s="3"/>
      <c r="V545" s="5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P546" s="1"/>
      <c r="R546" s="2"/>
      <c r="S546" s="3"/>
      <c r="T546" s="4"/>
      <c r="U546" s="3"/>
      <c r="V546" s="5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P547" s="1"/>
      <c r="R547" s="2"/>
      <c r="S547" s="3"/>
      <c r="T547" s="4"/>
      <c r="U547" s="3"/>
      <c r="V547" s="5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P548" s="1"/>
      <c r="R548" s="2"/>
      <c r="S548" s="3"/>
      <c r="T548" s="4"/>
      <c r="U548" s="3"/>
      <c r="V548" s="5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P549" s="1"/>
      <c r="R549" s="2"/>
      <c r="S549" s="3"/>
      <c r="T549" s="4"/>
      <c r="U549" s="3"/>
      <c r="V549" s="5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P550" s="1"/>
      <c r="R550" s="2"/>
      <c r="S550" s="3"/>
      <c r="T550" s="4"/>
      <c r="U550" s="3"/>
      <c r="V550" s="5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P551" s="1"/>
      <c r="R551" s="2"/>
      <c r="S551" s="3"/>
      <c r="T551" s="4"/>
      <c r="U551" s="3"/>
      <c r="V551" s="5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P552" s="1"/>
      <c r="R552" s="2"/>
      <c r="S552" s="3"/>
      <c r="T552" s="4"/>
      <c r="U552" s="3"/>
      <c r="V552" s="5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P553" s="1"/>
      <c r="R553" s="2"/>
      <c r="S553" s="3"/>
      <c r="T553" s="4"/>
      <c r="U553" s="3"/>
      <c r="V553" s="5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P554" s="1"/>
      <c r="R554" s="2"/>
      <c r="S554" s="3"/>
      <c r="T554" s="4"/>
      <c r="U554" s="3"/>
      <c r="V554" s="5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P555" s="1"/>
      <c r="R555" s="2"/>
      <c r="S555" s="3"/>
      <c r="T555" s="4"/>
      <c r="U555" s="3"/>
      <c r="V555" s="5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P556" s="1"/>
      <c r="R556" s="2"/>
      <c r="S556" s="3"/>
      <c r="T556" s="4"/>
      <c r="U556" s="3"/>
      <c r="V556" s="5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P557" s="1"/>
      <c r="R557" s="2"/>
      <c r="S557" s="3"/>
      <c r="T557" s="4"/>
      <c r="U557" s="3"/>
      <c r="V557" s="5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P558" s="1"/>
      <c r="R558" s="2"/>
      <c r="S558" s="3"/>
      <c r="T558" s="4"/>
      <c r="U558" s="3"/>
      <c r="V558" s="5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P559" s="1"/>
      <c r="R559" s="2"/>
      <c r="S559" s="3"/>
      <c r="T559" s="4"/>
      <c r="U559" s="3"/>
      <c r="V559" s="5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P560" s="1"/>
      <c r="R560" s="2"/>
      <c r="S560" s="3"/>
      <c r="T560" s="4"/>
      <c r="U560" s="3"/>
      <c r="V560" s="5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P561" s="1"/>
      <c r="R561" s="2"/>
      <c r="S561" s="3"/>
      <c r="T561" s="4"/>
      <c r="U561" s="3"/>
      <c r="V561" s="5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P562" s="1"/>
      <c r="R562" s="2"/>
      <c r="S562" s="3"/>
      <c r="T562" s="4"/>
      <c r="U562" s="3"/>
      <c r="V562" s="5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P563" s="1"/>
      <c r="R563" s="2"/>
      <c r="S563" s="3"/>
      <c r="T563" s="4"/>
      <c r="U563" s="3"/>
      <c r="V563" s="5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P564" s="1"/>
      <c r="R564" s="2"/>
      <c r="S564" s="3"/>
      <c r="T564" s="4"/>
      <c r="U564" s="3"/>
      <c r="V564" s="5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P565" s="1"/>
      <c r="R565" s="2"/>
      <c r="S565" s="3"/>
      <c r="T565" s="4"/>
      <c r="U565" s="3"/>
      <c r="V565" s="5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P566" s="1"/>
      <c r="R566" s="2"/>
      <c r="S566" s="3"/>
      <c r="T566" s="4"/>
      <c r="U566" s="3"/>
      <c r="V566" s="5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P567" s="1"/>
      <c r="R567" s="2"/>
      <c r="S567" s="3"/>
      <c r="T567" s="4"/>
      <c r="U567" s="3"/>
      <c r="V567" s="5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P568" s="1"/>
      <c r="R568" s="2"/>
      <c r="S568" s="3"/>
      <c r="T568" s="4"/>
      <c r="U568" s="3"/>
      <c r="V568" s="5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P569" s="1"/>
      <c r="R569" s="2"/>
      <c r="S569" s="3"/>
      <c r="T569" s="4"/>
      <c r="U569" s="3"/>
      <c r="V569" s="5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P570" s="1"/>
      <c r="R570" s="2"/>
      <c r="S570" s="3"/>
      <c r="T570" s="4"/>
      <c r="U570" s="3"/>
      <c r="V570" s="5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P571" s="1"/>
      <c r="R571" s="2"/>
      <c r="S571" s="3"/>
      <c r="T571" s="4"/>
      <c r="U571" s="3"/>
      <c r="V571" s="5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P572" s="1"/>
      <c r="R572" s="2"/>
      <c r="S572" s="3"/>
      <c r="T572" s="4"/>
      <c r="U572" s="3"/>
      <c r="V572" s="5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P573" s="1"/>
      <c r="R573" s="2"/>
      <c r="S573" s="3"/>
      <c r="T573" s="4"/>
      <c r="U573" s="3"/>
      <c r="V573" s="5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P574" s="1"/>
      <c r="R574" s="2"/>
      <c r="S574" s="3"/>
      <c r="T574" s="4"/>
      <c r="U574" s="3"/>
      <c r="V574" s="5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P575" s="1"/>
      <c r="R575" s="2"/>
      <c r="S575" s="3"/>
      <c r="T575" s="4"/>
      <c r="U575" s="3"/>
      <c r="V575" s="5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P576" s="1"/>
      <c r="R576" s="2"/>
      <c r="S576" s="3"/>
      <c r="T576" s="4"/>
      <c r="U576" s="3"/>
      <c r="V576" s="5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P577" s="1"/>
      <c r="R577" s="2"/>
      <c r="S577" s="3"/>
      <c r="T577" s="4"/>
      <c r="U577" s="3"/>
      <c r="V577" s="5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P578" s="1"/>
      <c r="R578" s="2"/>
      <c r="S578" s="3"/>
      <c r="T578" s="4"/>
      <c r="U578" s="3"/>
      <c r="V578" s="5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P579" s="1"/>
      <c r="R579" s="2"/>
      <c r="S579" s="3"/>
      <c r="T579" s="4"/>
      <c r="U579" s="3"/>
      <c r="V579" s="5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P580" s="1"/>
      <c r="R580" s="2"/>
      <c r="S580" s="3"/>
      <c r="T580" s="4"/>
      <c r="U580" s="3"/>
      <c r="V580" s="5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P581" s="1"/>
      <c r="R581" s="2"/>
      <c r="S581" s="3"/>
      <c r="T581" s="4"/>
      <c r="U581" s="3"/>
      <c r="V581" s="5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P582" s="1"/>
      <c r="R582" s="2"/>
      <c r="S582" s="3"/>
      <c r="T582" s="4"/>
      <c r="U582" s="3"/>
      <c r="V582" s="5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P583" s="1"/>
      <c r="R583" s="2"/>
      <c r="S583" s="3"/>
      <c r="T583" s="4"/>
      <c r="U583" s="3"/>
      <c r="V583" s="5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P584" s="1"/>
      <c r="R584" s="2"/>
      <c r="S584" s="3"/>
      <c r="T584" s="4"/>
      <c r="U584" s="3"/>
      <c r="V584" s="5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P585" s="1"/>
      <c r="R585" s="2"/>
      <c r="S585" s="3"/>
      <c r="T585" s="4"/>
      <c r="U585" s="3"/>
      <c r="V585" s="5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P586" s="1"/>
      <c r="R586" s="2"/>
      <c r="S586" s="3"/>
      <c r="T586" s="4"/>
      <c r="U586" s="3"/>
      <c r="V586" s="5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P587" s="1"/>
      <c r="R587" s="2"/>
      <c r="S587" s="3"/>
      <c r="T587" s="4"/>
      <c r="U587" s="3"/>
      <c r="V587" s="5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P588" s="1"/>
      <c r="R588" s="2"/>
      <c r="S588" s="3"/>
      <c r="T588" s="4"/>
      <c r="U588" s="3"/>
      <c r="V588" s="5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P589" s="1"/>
      <c r="R589" s="2"/>
      <c r="S589" s="3"/>
      <c r="T589" s="4"/>
      <c r="U589" s="3"/>
      <c r="V589" s="5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P590" s="1"/>
      <c r="R590" s="2"/>
      <c r="S590" s="3"/>
      <c r="T590" s="4"/>
      <c r="U590" s="3"/>
      <c r="V590" s="5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P591" s="1"/>
      <c r="R591" s="2"/>
      <c r="S591" s="3"/>
      <c r="T591" s="4"/>
      <c r="U591" s="3"/>
      <c r="V591" s="5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P592" s="1"/>
      <c r="R592" s="2"/>
      <c r="S592" s="3"/>
      <c r="T592" s="4"/>
      <c r="U592" s="3"/>
      <c r="V592" s="5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P593" s="1"/>
      <c r="R593" s="2"/>
      <c r="S593" s="3"/>
      <c r="T593" s="4"/>
      <c r="U593" s="3"/>
      <c r="V593" s="5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P594" s="1"/>
      <c r="R594" s="2"/>
      <c r="S594" s="3"/>
      <c r="T594" s="4"/>
      <c r="U594" s="3"/>
      <c r="V594" s="5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P595" s="1"/>
      <c r="R595" s="2"/>
      <c r="S595" s="3"/>
      <c r="T595" s="4"/>
      <c r="U595" s="3"/>
      <c r="V595" s="5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P596" s="1"/>
      <c r="R596" s="2"/>
      <c r="S596" s="3"/>
      <c r="T596" s="4"/>
      <c r="U596" s="3"/>
      <c r="V596" s="5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P597" s="1"/>
      <c r="R597" s="2"/>
      <c r="S597" s="3"/>
      <c r="T597" s="4"/>
      <c r="U597" s="3"/>
      <c r="V597" s="5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P598" s="1"/>
      <c r="R598" s="2"/>
      <c r="S598" s="3"/>
      <c r="T598" s="4"/>
      <c r="U598" s="3"/>
      <c r="V598" s="5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P599" s="1"/>
      <c r="R599" s="2"/>
      <c r="S599" s="3"/>
      <c r="T599" s="4"/>
      <c r="U599" s="3"/>
      <c r="V599" s="5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P600" s="1"/>
      <c r="R600" s="2"/>
      <c r="S600" s="3"/>
      <c r="T600" s="4"/>
      <c r="U600" s="3"/>
      <c r="V600" s="5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P601" s="1"/>
      <c r="R601" s="2"/>
      <c r="S601" s="3"/>
      <c r="T601" s="4"/>
      <c r="U601" s="3"/>
      <c r="V601" s="5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P602" s="1"/>
      <c r="R602" s="2"/>
      <c r="S602" s="3"/>
      <c r="T602" s="4"/>
      <c r="U602" s="3"/>
      <c r="V602" s="5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P603" s="1"/>
      <c r="R603" s="2"/>
      <c r="S603" s="3"/>
      <c r="T603" s="4"/>
      <c r="U603" s="3"/>
      <c r="V603" s="5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P604" s="1"/>
      <c r="R604" s="2"/>
      <c r="S604" s="3"/>
      <c r="T604" s="4"/>
      <c r="U604" s="3"/>
      <c r="V604" s="5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P605" s="1"/>
      <c r="R605" s="2"/>
      <c r="S605" s="3"/>
      <c r="T605" s="4"/>
      <c r="U605" s="3"/>
      <c r="V605" s="5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P606" s="1"/>
      <c r="R606" s="2"/>
      <c r="S606" s="3"/>
      <c r="T606" s="4"/>
      <c r="U606" s="3"/>
      <c r="V606" s="5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P607" s="1"/>
      <c r="R607" s="2"/>
      <c r="S607" s="3"/>
      <c r="T607" s="4"/>
      <c r="U607" s="3"/>
      <c r="V607" s="5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P608" s="1"/>
      <c r="R608" s="2"/>
      <c r="S608" s="3"/>
      <c r="T608" s="4"/>
      <c r="U608" s="3"/>
      <c r="V608" s="5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P609" s="1"/>
      <c r="R609" s="2"/>
      <c r="S609" s="3"/>
      <c r="T609" s="4"/>
      <c r="U609" s="3"/>
      <c r="V609" s="5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P610" s="1"/>
      <c r="R610" s="2"/>
      <c r="S610" s="3"/>
      <c r="T610" s="4"/>
      <c r="U610" s="3"/>
      <c r="V610" s="5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P611" s="1"/>
      <c r="R611" s="2"/>
      <c r="S611" s="3"/>
      <c r="T611" s="4"/>
      <c r="U611" s="3"/>
      <c r="V611" s="5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P612" s="1"/>
      <c r="R612" s="2"/>
      <c r="S612" s="3"/>
      <c r="T612" s="4"/>
      <c r="U612" s="3"/>
      <c r="V612" s="5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P613" s="1"/>
      <c r="R613" s="2"/>
      <c r="S613" s="3"/>
      <c r="T613" s="4"/>
      <c r="U613" s="3"/>
      <c r="V613" s="5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P614" s="1"/>
      <c r="R614" s="2"/>
      <c r="S614" s="3"/>
      <c r="T614" s="4"/>
      <c r="U614" s="3"/>
      <c r="V614" s="5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P615" s="1"/>
      <c r="R615" s="2"/>
      <c r="S615" s="3"/>
      <c r="T615" s="4"/>
      <c r="U615" s="3"/>
      <c r="V615" s="5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P616" s="1"/>
      <c r="R616" s="2"/>
      <c r="S616" s="3"/>
      <c r="T616" s="4"/>
      <c r="U616" s="3"/>
      <c r="V616" s="5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P617" s="1"/>
      <c r="R617" s="2"/>
      <c r="S617" s="3"/>
      <c r="T617" s="4"/>
      <c r="U617" s="3"/>
      <c r="V617" s="5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P618" s="1"/>
      <c r="R618" s="2"/>
      <c r="S618" s="3"/>
      <c r="T618" s="4"/>
      <c r="U618" s="3"/>
      <c r="V618" s="5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P619" s="1"/>
      <c r="R619" s="2"/>
      <c r="S619" s="3"/>
      <c r="T619" s="4"/>
      <c r="U619" s="3"/>
      <c r="V619" s="5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P620" s="1"/>
      <c r="R620" s="2"/>
      <c r="S620" s="3"/>
      <c r="T620" s="4"/>
      <c r="U620" s="3"/>
      <c r="V620" s="5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P621" s="1"/>
      <c r="R621" s="2"/>
      <c r="S621" s="3"/>
      <c r="T621" s="4"/>
      <c r="U621" s="3"/>
      <c r="V621" s="5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P622" s="1"/>
      <c r="R622" s="2"/>
      <c r="S622" s="3"/>
      <c r="T622" s="4"/>
      <c r="U622" s="3"/>
      <c r="V622" s="5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P623" s="1"/>
      <c r="R623" s="2"/>
      <c r="S623" s="3"/>
      <c r="T623" s="4"/>
      <c r="U623" s="3"/>
      <c r="V623" s="5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P624" s="1"/>
      <c r="R624" s="2"/>
      <c r="S624" s="3"/>
      <c r="T624" s="4"/>
      <c r="U624" s="3"/>
      <c r="V624" s="5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P625" s="1"/>
      <c r="R625" s="2"/>
      <c r="S625" s="3"/>
      <c r="T625" s="4"/>
      <c r="U625" s="3"/>
      <c r="V625" s="5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P626" s="1"/>
      <c r="R626" s="2"/>
      <c r="S626" s="3"/>
      <c r="T626" s="4"/>
      <c r="U626" s="3"/>
      <c r="V626" s="5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P627" s="1"/>
      <c r="R627" s="2"/>
      <c r="S627" s="3"/>
      <c r="T627" s="4"/>
      <c r="U627" s="3"/>
      <c r="V627" s="5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P628" s="1"/>
      <c r="R628" s="2"/>
      <c r="S628" s="3"/>
      <c r="T628" s="4"/>
      <c r="U628" s="3"/>
      <c r="V628" s="5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P629" s="1"/>
      <c r="R629" s="2"/>
      <c r="S629" s="3"/>
      <c r="T629" s="4"/>
      <c r="U629" s="3"/>
      <c r="V629" s="5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P630" s="1"/>
      <c r="R630" s="2"/>
      <c r="S630" s="3"/>
      <c r="T630" s="4"/>
      <c r="U630" s="3"/>
      <c r="V630" s="5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P631" s="1"/>
      <c r="R631" s="2"/>
      <c r="S631" s="3"/>
      <c r="T631" s="4"/>
      <c r="U631" s="3"/>
      <c r="V631" s="5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P632" s="1"/>
      <c r="R632" s="2"/>
      <c r="S632" s="3"/>
      <c r="T632" s="4"/>
      <c r="U632" s="3"/>
      <c r="V632" s="5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P633" s="1"/>
      <c r="R633" s="2"/>
      <c r="S633" s="3"/>
      <c r="T633" s="4"/>
      <c r="U633" s="3"/>
      <c r="V633" s="5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P634" s="1"/>
      <c r="R634" s="2"/>
      <c r="S634" s="3"/>
      <c r="T634" s="4"/>
      <c r="U634" s="3"/>
      <c r="V634" s="5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P635" s="1"/>
      <c r="R635" s="2"/>
      <c r="S635" s="3"/>
      <c r="T635" s="4"/>
      <c r="U635" s="3"/>
      <c r="V635" s="5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P636" s="1"/>
      <c r="R636" s="2"/>
      <c r="S636" s="3"/>
      <c r="T636" s="4"/>
      <c r="U636" s="3"/>
      <c r="V636" s="5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P637" s="1"/>
      <c r="R637" s="2"/>
      <c r="S637" s="3"/>
      <c r="T637" s="4"/>
      <c r="U637" s="3"/>
      <c r="V637" s="5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P638" s="1"/>
      <c r="R638" s="2"/>
      <c r="S638" s="3"/>
      <c r="T638" s="4"/>
      <c r="U638" s="3"/>
      <c r="V638" s="5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P639" s="1"/>
      <c r="R639" s="2"/>
      <c r="S639" s="3"/>
      <c r="T639" s="4"/>
      <c r="U639" s="3"/>
      <c r="V639" s="5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P640" s="1"/>
      <c r="R640" s="2"/>
      <c r="S640" s="3"/>
      <c r="T640" s="4"/>
      <c r="U640" s="3"/>
      <c r="V640" s="5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P641" s="1"/>
      <c r="R641" s="2"/>
      <c r="S641" s="3"/>
      <c r="T641" s="4"/>
      <c r="U641" s="3"/>
      <c r="V641" s="5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P642" s="1"/>
      <c r="R642" s="2"/>
      <c r="S642" s="3"/>
      <c r="T642" s="4"/>
      <c r="U642" s="3"/>
      <c r="V642" s="5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P643" s="1"/>
      <c r="R643" s="2"/>
      <c r="S643" s="3"/>
      <c r="T643" s="4"/>
      <c r="U643" s="3"/>
      <c r="V643" s="5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P644" s="1"/>
      <c r="R644" s="2"/>
      <c r="S644" s="3"/>
      <c r="T644" s="4"/>
      <c r="U644" s="3"/>
      <c r="V644" s="5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P645" s="1"/>
      <c r="R645" s="2"/>
      <c r="S645" s="3"/>
      <c r="T645" s="4"/>
      <c r="U645" s="3"/>
      <c r="V645" s="5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P646" s="1"/>
      <c r="R646" s="2"/>
      <c r="S646" s="3"/>
      <c r="T646" s="4"/>
      <c r="U646" s="3"/>
      <c r="V646" s="5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P647" s="1"/>
      <c r="R647" s="2"/>
      <c r="S647" s="3"/>
      <c r="T647" s="4"/>
      <c r="U647" s="3"/>
      <c r="V647" s="5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P648" s="1"/>
      <c r="R648" s="2"/>
      <c r="S648" s="3"/>
      <c r="T648" s="4"/>
      <c r="U648" s="3"/>
      <c r="V648" s="5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P649" s="1"/>
      <c r="R649" s="2"/>
      <c r="S649" s="3"/>
      <c r="T649" s="4"/>
      <c r="U649" s="3"/>
      <c r="V649" s="5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P650" s="1"/>
      <c r="R650" s="2"/>
      <c r="S650" s="3"/>
      <c r="T650" s="4"/>
      <c r="U650" s="3"/>
      <c r="V650" s="5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P651" s="1"/>
      <c r="R651" s="2"/>
      <c r="S651" s="3"/>
      <c r="T651" s="4"/>
      <c r="U651" s="3"/>
      <c r="V651" s="5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P652" s="1"/>
      <c r="R652" s="2"/>
      <c r="S652" s="3"/>
      <c r="T652" s="4"/>
      <c r="U652" s="3"/>
      <c r="V652" s="5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P653" s="1"/>
      <c r="R653" s="2"/>
      <c r="S653" s="3"/>
      <c r="T653" s="4"/>
      <c r="U653" s="3"/>
      <c r="V653" s="5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P654" s="1"/>
      <c r="R654" s="2"/>
      <c r="S654" s="3"/>
      <c r="T654" s="4"/>
      <c r="U654" s="3"/>
      <c r="V654" s="5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P655" s="1"/>
      <c r="R655" s="2"/>
      <c r="S655" s="3"/>
      <c r="T655" s="4"/>
      <c r="U655" s="3"/>
      <c r="V655" s="5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P656" s="1"/>
      <c r="R656" s="2"/>
      <c r="S656" s="3"/>
      <c r="T656" s="4"/>
      <c r="U656" s="3"/>
      <c r="V656" s="5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P657" s="1"/>
      <c r="R657" s="2"/>
      <c r="S657" s="3"/>
      <c r="T657" s="4"/>
      <c r="U657" s="3"/>
      <c r="V657" s="5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P658" s="1"/>
      <c r="R658" s="2"/>
      <c r="S658" s="3"/>
      <c r="T658" s="4"/>
      <c r="U658" s="3"/>
      <c r="V658" s="5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P659" s="1"/>
      <c r="R659" s="2"/>
      <c r="S659" s="3"/>
      <c r="T659" s="4"/>
      <c r="U659" s="3"/>
      <c r="V659" s="5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P660" s="1"/>
      <c r="R660" s="2"/>
      <c r="S660" s="3"/>
      <c r="T660" s="4"/>
      <c r="U660" s="3"/>
      <c r="V660" s="5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P661" s="1"/>
      <c r="R661" s="2"/>
      <c r="S661" s="3"/>
      <c r="T661" s="4"/>
      <c r="U661" s="3"/>
      <c r="V661" s="5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P662" s="1"/>
      <c r="R662" s="2"/>
      <c r="S662" s="3"/>
      <c r="T662" s="4"/>
      <c r="U662" s="3"/>
      <c r="V662" s="5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P663" s="1"/>
      <c r="R663" s="2"/>
      <c r="S663" s="3"/>
      <c r="T663" s="4"/>
      <c r="U663" s="3"/>
      <c r="V663" s="5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P664" s="1"/>
      <c r="R664" s="2"/>
      <c r="S664" s="3"/>
      <c r="T664" s="4"/>
      <c r="U664" s="3"/>
      <c r="V664" s="5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P665" s="1"/>
      <c r="R665" s="2"/>
      <c r="S665" s="3"/>
      <c r="T665" s="4"/>
      <c r="U665" s="3"/>
      <c r="V665" s="5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P666" s="1"/>
      <c r="R666" s="2"/>
      <c r="S666" s="3"/>
      <c r="T666" s="4"/>
      <c r="U666" s="3"/>
      <c r="V666" s="5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P667" s="1"/>
      <c r="R667" s="2"/>
      <c r="S667" s="3"/>
      <c r="T667" s="4"/>
      <c r="U667" s="3"/>
      <c r="V667" s="5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P668" s="1"/>
      <c r="R668" s="2"/>
      <c r="S668" s="3"/>
      <c r="T668" s="4"/>
      <c r="U668" s="3"/>
      <c r="V668" s="5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P669" s="1"/>
      <c r="R669" s="2"/>
      <c r="S669" s="3"/>
      <c r="T669" s="4"/>
      <c r="U669" s="3"/>
      <c r="V669" s="5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P670" s="1"/>
      <c r="R670" s="2"/>
      <c r="S670" s="3"/>
      <c r="T670" s="4"/>
      <c r="U670" s="3"/>
      <c r="V670" s="5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P671" s="1"/>
      <c r="R671" s="2"/>
      <c r="S671" s="3"/>
      <c r="T671" s="4"/>
      <c r="U671" s="3"/>
      <c r="V671" s="5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P672" s="1"/>
      <c r="R672" s="2"/>
      <c r="S672" s="3"/>
      <c r="T672" s="4"/>
      <c r="U672" s="3"/>
      <c r="V672" s="5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P673" s="1"/>
      <c r="R673" s="2"/>
      <c r="S673" s="3"/>
      <c r="T673" s="4"/>
      <c r="U673" s="3"/>
      <c r="V673" s="5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P674" s="1"/>
      <c r="R674" s="2"/>
      <c r="S674" s="3"/>
      <c r="T674" s="4"/>
      <c r="U674" s="3"/>
      <c r="V674" s="5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P675" s="1"/>
      <c r="R675" s="2"/>
      <c r="S675" s="3"/>
      <c r="T675" s="4"/>
      <c r="U675" s="3"/>
      <c r="V675" s="5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P676" s="1"/>
      <c r="R676" s="2"/>
      <c r="S676" s="3"/>
      <c r="T676" s="4"/>
      <c r="U676" s="3"/>
      <c r="V676" s="5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P677" s="1"/>
      <c r="R677" s="2"/>
      <c r="S677" s="3"/>
      <c r="T677" s="4"/>
      <c r="U677" s="3"/>
      <c r="V677" s="5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P678" s="1"/>
      <c r="R678" s="2"/>
      <c r="S678" s="3"/>
      <c r="T678" s="4"/>
      <c r="U678" s="3"/>
      <c r="V678" s="5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P679" s="1"/>
      <c r="R679" s="2"/>
      <c r="S679" s="3"/>
      <c r="T679" s="4"/>
      <c r="U679" s="3"/>
      <c r="V679" s="5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P680" s="1"/>
      <c r="R680" s="2"/>
      <c r="S680" s="3"/>
      <c r="T680" s="4"/>
      <c r="U680" s="3"/>
      <c r="V680" s="5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P681" s="1"/>
      <c r="R681" s="2"/>
      <c r="S681" s="3"/>
      <c r="T681" s="4"/>
      <c r="U681" s="3"/>
      <c r="V681" s="5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P682" s="1"/>
      <c r="R682" s="2"/>
      <c r="S682" s="3"/>
      <c r="T682" s="4"/>
      <c r="U682" s="3"/>
      <c r="V682" s="5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P683" s="1"/>
      <c r="R683" s="2"/>
      <c r="S683" s="3"/>
      <c r="T683" s="4"/>
      <c r="U683" s="3"/>
      <c r="V683" s="5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P684" s="1"/>
      <c r="R684" s="2"/>
      <c r="S684" s="3"/>
      <c r="T684" s="4"/>
      <c r="U684" s="3"/>
      <c r="V684" s="5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P685" s="1"/>
      <c r="R685" s="2"/>
      <c r="S685" s="3"/>
      <c r="T685" s="4"/>
      <c r="U685" s="3"/>
      <c r="V685" s="5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P686" s="1"/>
      <c r="R686" s="2"/>
      <c r="S686" s="3"/>
      <c r="T686" s="4"/>
      <c r="U686" s="3"/>
      <c r="V686" s="5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P687" s="1"/>
      <c r="R687" s="2"/>
      <c r="S687" s="3"/>
      <c r="T687" s="4"/>
      <c r="U687" s="3"/>
      <c r="V687" s="5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P688" s="1"/>
      <c r="R688" s="2"/>
      <c r="S688" s="3"/>
      <c r="T688" s="4"/>
      <c r="U688" s="3"/>
      <c r="V688" s="5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P689" s="1"/>
      <c r="R689" s="2"/>
      <c r="S689" s="3"/>
      <c r="T689" s="4"/>
      <c r="U689" s="3"/>
      <c r="V689" s="5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P690" s="1"/>
      <c r="R690" s="2"/>
      <c r="S690" s="3"/>
      <c r="T690" s="4"/>
      <c r="U690" s="3"/>
      <c r="V690" s="5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P691" s="1"/>
      <c r="R691" s="2"/>
      <c r="S691" s="3"/>
      <c r="T691" s="4"/>
      <c r="U691" s="3"/>
      <c r="V691" s="5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P692" s="1"/>
      <c r="R692" s="2"/>
      <c r="S692" s="3"/>
      <c r="T692" s="4"/>
      <c r="U692" s="3"/>
      <c r="V692" s="5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P693" s="1"/>
      <c r="R693" s="2"/>
      <c r="S693" s="3"/>
      <c r="T693" s="4"/>
      <c r="U693" s="3"/>
      <c r="V693" s="5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P694" s="1"/>
      <c r="R694" s="2"/>
      <c r="S694" s="3"/>
      <c r="T694" s="4"/>
      <c r="U694" s="3"/>
      <c r="V694" s="5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P695" s="1"/>
      <c r="R695" s="2"/>
      <c r="S695" s="3"/>
      <c r="T695" s="4"/>
      <c r="U695" s="3"/>
      <c r="V695" s="5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P696" s="1"/>
      <c r="R696" s="2"/>
      <c r="S696" s="3"/>
      <c r="T696" s="4"/>
      <c r="U696" s="3"/>
      <c r="V696" s="5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P697" s="1"/>
      <c r="R697" s="2"/>
      <c r="S697" s="3"/>
      <c r="T697" s="4"/>
      <c r="U697" s="3"/>
      <c r="V697" s="5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P698" s="1"/>
      <c r="R698" s="2"/>
      <c r="S698" s="3"/>
      <c r="T698" s="4"/>
      <c r="U698" s="3"/>
      <c r="V698" s="5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P699" s="1"/>
      <c r="R699" s="2"/>
      <c r="S699" s="3"/>
      <c r="T699" s="4"/>
      <c r="U699" s="3"/>
      <c r="V699" s="5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P700" s="1"/>
      <c r="R700" s="2"/>
      <c r="S700" s="3"/>
      <c r="T700" s="4"/>
      <c r="U700" s="3"/>
      <c r="V700" s="5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P701" s="1"/>
      <c r="R701" s="2"/>
      <c r="S701" s="3"/>
      <c r="T701" s="4"/>
      <c r="U701" s="3"/>
      <c r="V701" s="5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P702" s="1"/>
      <c r="R702" s="2"/>
      <c r="S702" s="3"/>
      <c r="T702" s="4"/>
      <c r="U702" s="3"/>
      <c r="V702" s="5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P703" s="1"/>
      <c r="R703" s="2"/>
      <c r="S703" s="3"/>
      <c r="T703" s="4"/>
      <c r="U703" s="3"/>
      <c r="V703" s="5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P704" s="1"/>
      <c r="R704" s="2"/>
      <c r="S704" s="3"/>
      <c r="T704" s="4"/>
      <c r="U704" s="3"/>
      <c r="V704" s="5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P705" s="1"/>
      <c r="R705" s="2"/>
      <c r="S705" s="3"/>
      <c r="T705" s="4"/>
      <c r="U705" s="3"/>
      <c r="V705" s="5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P706" s="1"/>
      <c r="R706" s="2"/>
      <c r="S706" s="3"/>
      <c r="T706" s="4"/>
      <c r="U706" s="3"/>
      <c r="V706" s="5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P707" s="1"/>
      <c r="R707" s="2"/>
      <c r="S707" s="3"/>
      <c r="T707" s="4"/>
      <c r="U707" s="3"/>
      <c r="V707" s="5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P708" s="1"/>
      <c r="R708" s="2"/>
      <c r="S708" s="3"/>
      <c r="T708" s="4"/>
      <c r="U708" s="3"/>
      <c r="V708" s="5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P709" s="1"/>
      <c r="R709" s="2"/>
      <c r="S709" s="3"/>
      <c r="T709" s="4"/>
      <c r="U709" s="3"/>
      <c r="V709" s="5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P710" s="1"/>
      <c r="R710" s="2"/>
      <c r="S710" s="3"/>
      <c r="T710" s="4"/>
      <c r="U710" s="3"/>
      <c r="V710" s="5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P711" s="1"/>
      <c r="R711" s="2"/>
      <c r="S711" s="3"/>
      <c r="T711" s="4"/>
      <c r="U711" s="3"/>
      <c r="V711" s="5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P712" s="1"/>
      <c r="R712" s="2"/>
      <c r="S712" s="3"/>
      <c r="T712" s="4"/>
      <c r="U712" s="3"/>
      <c r="V712" s="5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P713" s="1"/>
      <c r="R713" s="2"/>
      <c r="S713" s="3"/>
      <c r="T713" s="4"/>
      <c r="U713" s="3"/>
      <c r="V713" s="5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P714" s="1"/>
      <c r="R714" s="2"/>
      <c r="S714" s="3"/>
      <c r="T714" s="4"/>
      <c r="U714" s="3"/>
      <c r="V714" s="5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P715" s="1"/>
      <c r="R715" s="2"/>
      <c r="S715" s="3"/>
      <c r="T715" s="4"/>
      <c r="U715" s="3"/>
      <c r="V715" s="5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P716" s="1"/>
      <c r="R716" s="2"/>
      <c r="S716" s="3"/>
      <c r="T716" s="4"/>
      <c r="U716" s="3"/>
      <c r="V716" s="5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P717" s="1"/>
      <c r="R717" s="2"/>
      <c r="S717" s="3"/>
      <c r="T717" s="4"/>
      <c r="U717" s="3"/>
      <c r="V717" s="5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P718" s="1"/>
      <c r="R718" s="2"/>
      <c r="S718" s="3"/>
      <c r="T718" s="4"/>
      <c r="U718" s="3"/>
      <c r="V718" s="5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P719" s="1"/>
      <c r="R719" s="2"/>
      <c r="S719" s="3"/>
      <c r="T719" s="4"/>
      <c r="U719" s="3"/>
      <c r="V719" s="5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P720" s="1"/>
      <c r="R720" s="2"/>
      <c r="S720" s="3"/>
      <c r="T720" s="4"/>
      <c r="U720" s="3"/>
      <c r="V720" s="5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P721" s="1"/>
      <c r="R721" s="2"/>
      <c r="S721" s="3"/>
      <c r="T721" s="4"/>
      <c r="U721" s="3"/>
      <c r="V721" s="5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P722" s="1"/>
      <c r="R722" s="2"/>
      <c r="S722" s="3"/>
      <c r="T722" s="4"/>
      <c r="U722" s="3"/>
      <c r="V722" s="5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P723" s="1"/>
      <c r="R723" s="2"/>
      <c r="S723" s="3"/>
      <c r="T723" s="4"/>
      <c r="U723" s="3"/>
      <c r="V723" s="5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P724" s="1"/>
      <c r="R724" s="2"/>
      <c r="S724" s="3"/>
      <c r="T724" s="4"/>
      <c r="U724" s="3"/>
      <c r="V724" s="5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P725" s="1"/>
      <c r="R725" s="2"/>
      <c r="S725" s="3"/>
      <c r="T725" s="4"/>
      <c r="U725" s="3"/>
      <c r="V725" s="5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P726" s="1"/>
      <c r="R726" s="2"/>
      <c r="S726" s="3"/>
      <c r="T726" s="4"/>
      <c r="U726" s="3"/>
      <c r="V726" s="5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P727" s="1"/>
      <c r="R727" s="2"/>
      <c r="S727" s="3"/>
      <c r="T727" s="4"/>
      <c r="U727" s="3"/>
      <c r="V727" s="5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P728" s="1"/>
      <c r="R728" s="2"/>
      <c r="S728" s="3"/>
      <c r="T728" s="4"/>
      <c r="U728" s="3"/>
      <c r="V728" s="5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P729" s="1"/>
      <c r="R729" s="2"/>
      <c r="S729" s="3"/>
      <c r="T729" s="4"/>
      <c r="U729" s="3"/>
      <c r="V729" s="5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P730" s="1"/>
      <c r="R730" s="2"/>
      <c r="S730" s="3"/>
      <c r="T730" s="4"/>
      <c r="U730" s="3"/>
      <c r="V730" s="5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P731" s="1"/>
      <c r="R731" s="2"/>
      <c r="S731" s="3"/>
      <c r="T731" s="4"/>
      <c r="U731" s="3"/>
      <c r="V731" s="5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P732" s="1"/>
      <c r="R732" s="2"/>
      <c r="S732" s="3"/>
      <c r="T732" s="4"/>
      <c r="U732" s="3"/>
      <c r="V732" s="5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P733" s="1"/>
      <c r="R733" s="2"/>
      <c r="S733" s="3"/>
      <c r="T733" s="4"/>
      <c r="U733" s="3"/>
      <c r="V733" s="5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P734" s="1"/>
      <c r="R734" s="2"/>
      <c r="S734" s="3"/>
      <c r="T734" s="4"/>
      <c r="U734" s="3"/>
      <c r="V734" s="5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P735" s="1"/>
      <c r="R735" s="2"/>
      <c r="S735" s="3"/>
      <c r="T735" s="4"/>
      <c r="U735" s="3"/>
      <c r="V735" s="5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P736" s="1"/>
      <c r="R736" s="2"/>
      <c r="S736" s="3"/>
      <c r="T736" s="4"/>
      <c r="U736" s="3"/>
      <c r="V736" s="5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P737" s="1"/>
      <c r="R737" s="2"/>
      <c r="S737" s="3"/>
      <c r="T737" s="4"/>
      <c r="U737" s="3"/>
      <c r="V737" s="5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P738" s="1"/>
      <c r="R738" s="2"/>
      <c r="S738" s="3"/>
      <c r="T738" s="4"/>
      <c r="U738" s="3"/>
      <c r="V738" s="5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P739" s="1"/>
      <c r="R739" s="2"/>
      <c r="S739" s="3"/>
      <c r="T739" s="4"/>
      <c r="U739" s="3"/>
      <c r="V739" s="5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P740" s="1"/>
      <c r="R740" s="2"/>
      <c r="S740" s="3"/>
      <c r="T740" s="4"/>
      <c r="U740" s="3"/>
      <c r="V740" s="5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P741" s="1"/>
      <c r="R741" s="2"/>
      <c r="S741" s="3"/>
      <c r="T741" s="4"/>
      <c r="U741" s="3"/>
      <c r="V741" s="5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P742" s="1"/>
      <c r="R742" s="2"/>
      <c r="S742" s="3"/>
      <c r="T742" s="4"/>
      <c r="U742" s="3"/>
      <c r="V742" s="5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P743" s="1"/>
      <c r="R743" s="2"/>
      <c r="S743" s="3"/>
      <c r="T743" s="4"/>
      <c r="U743" s="3"/>
      <c r="V743" s="5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P744" s="1"/>
      <c r="R744" s="2"/>
      <c r="S744" s="3"/>
      <c r="T744" s="4"/>
      <c r="U744" s="3"/>
      <c r="V744" s="5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P745" s="1"/>
      <c r="R745" s="2"/>
      <c r="S745" s="3"/>
      <c r="T745" s="4"/>
      <c r="U745" s="3"/>
      <c r="V745" s="5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P746" s="1"/>
      <c r="R746" s="2"/>
      <c r="S746" s="3"/>
      <c r="T746" s="4"/>
      <c r="U746" s="3"/>
      <c r="V746" s="5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P747" s="1"/>
      <c r="R747" s="2"/>
      <c r="S747" s="3"/>
      <c r="T747" s="4"/>
      <c r="U747" s="3"/>
      <c r="V747" s="5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P748" s="1"/>
      <c r="R748" s="2"/>
      <c r="S748" s="3"/>
      <c r="T748" s="4"/>
      <c r="U748" s="3"/>
      <c r="V748" s="5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P749" s="1"/>
      <c r="R749" s="2"/>
      <c r="S749" s="3"/>
      <c r="T749" s="4"/>
      <c r="U749" s="3"/>
      <c r="V749" s="5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P750" s="1"/>
      <c r="R750" s="2"/>
      <c r="S750" s="3"/>
      <c r="T750" s="4"/>
      <c r="U750" s="3"/>
      <c r="V750" s="5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P751" s="1"/>
      <c r="R751" s="2"/>
      <c r="S751" s="3"/>
      <c r="T751" s="4"/>
      <c r="U751" s="3"/>
      <c r="V751" s="5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P752" s="1"/>
      <c r="R752" s="2"/>
      <c r="S752" s="3"/>
      <c r="T752" s="4"/>
      <c r="U752" s="3"/>
      <c r="V752" s="5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P753" s="1"/>
      <c r="R753" s="2"/>
      <c r="S753" s="3"/>
      <c r="T753" s="4"/>
      <c r="U753" s="3"/>
      <c r="V753" s="5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P754" s="1"/>
      <c r="R754" s="2"/>
      <c r="S754" s="3"/>
      <c r="T754" s="4"/>
      <c r="U754" s="3"/>
      <c r="V754" s="5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P755" s="1"/>
      <c r="R755" s="2"/>
      <c r="S755" s="3"/>
      <c r="T755" s="4"/>
      <c r="U755" s="3"/>
      <c r="V755" s="5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P756" s="1"/>
      <c r="R756" s="2"/>
      <c r="S756" s="3"/>
      <c r="T756" s="4"/>
      <c r="U756" s="3"/>
      <c r="V756" s="5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P757" s="1"/>
      <c r="R757" s="2"/>
      <c r="S757" s="3"/>
      <c r="T757" s="4"/>
      <c r="U757" s="3"/>
      <c r="V757" s="5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P758" s="1"/>
      <c r="R758" s="2"/>
      <c r="S758" s="3"/>
      <c r="T758" s="4"/>
      <c r="U758" s="3"/>
      <c r="V758" s="5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P759" s="1"/>
      <c r="R759" s="2"/>
      <c r="S759" s="3"/>
      <c r="T759" s="4"/>
      <c r="U759" s="3"/>
      <c r="V759" s="5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P760" s="1"/>
      <c r="R760" s="2"/>
      <c r="S760" s="3"/>
      <c r="T760" s="4"/>
      <c r="U760" s="3"/>
      <c r="V760" s="5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P761" s="1"/>
      <c r="R761" s="2"/>
      <c r="S761" s="3"/>
      <c r="T761" s="4"/>
      <c r="U761" s="3"/>
      <c r="V761" s="5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P762" s="1"/>
      <c r="R762" s="2"/>
      <c r="S762" s="3"/>
      <c r="T762" s="4"/>
      <c r="U762" s="3"/>
      <c r="V762" s="5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P763" s="1"/>
      <c r="R763" s="2"/>
      <c r="S763" s="3"/>
      <c r="T763" s="4"/>
      <c r="U763" s="3"/>
      <c r="V763" s="5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P764" s="1"/>
      <c r="R764" s="2"/>
      <c r="S764" s="3"/>
      <c r="T764" s="4"/>
      <c r="U764" s="3"/>
      <c r="V764" s="5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P765" s="1"/>
      <c r="R765" s="2"/>
      <c r="S765" s="3"/>
      <c r="T765" s="4"/>
      <c r="U765" s="3"/>
      <c r="V765" s="5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P766" s="1"/>
      <c r="R766" s="2"/>
      <c r="S766" s="3"/>
      <c r="T766" s="4"/>
      <c r="U766" s="3"/>
      <c r="V766" s="5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P767" s="1"/>
      <c r="R767" s="2"/>
      <c r="S767" s="3"/>
      <c r="T767" s="4"/>
      <c r="U767" s="3"/>
      <c r="V767" s="5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P768" s="1"/>
      <c r="R768" s="2"/>
      <c r="S768" s="3"/>
      <c r="T768" s="4"/>
      <c r="U768" s="3"/>
      <c r="V768" s="5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P769" s="1"/>
      <c r="R769" s="2"/>
      <c r="S769" s="3"/>
      <c r="T769" s="4"/>
      <c r="U769" s="3"/>
      <c r="V769" s="5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P770" s="1"/>
      <c r="R770" s="2"/>
      <c r="S770" s="3"/>
      <c r="T770" s="4"/>
      <c r="U770" s="3"/>
      <c r="V770" s="5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P771" s="1"/>
      <c r="R771" s="2"/>
      <c r="S771" s="3"/>
      <c r="T771" s="4"/>
      <c r="U771" s="3"/>
      <c r="V771" s="5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P772" s="1"/>
      <c r="R772" s="2"/>
      <c r="S772" s="3"/>
      <c r="T772" s="4"/>
      <c r="U772" s="3"/>
      <c r="V772" s="5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P773" s="1"/>
      <c r="R773" s="2"/>
      <c r="S773" s="3"/>
      <c r="T773" s="4"/>
      <c r="U773" s="3"/>
      <c r="V773" s="5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P774" s="1"/>
      <c r="R774" s="2"/>
      <c r="S774" s="3"/>
      <c r="T774" s="4"/>
      <c r="U774" s="3"/>
      <c r="V774" s="5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P775" s="1"/>
      <c r="R775" s="2"/>
      <c r="S775" s="3"/>
      <c r="T775" s="4"/>
      <c r="U775" s="3"/>
      <c r="V775" s="5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P776" s="1"/>
      <c r="R776" s="2"/>
      <c r="S776" s="3"/>
      <c r="T776" s="4"/>
      <c r="U776" s="3"/>
      <c r="V776" s="5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P777" s="1"/>
      <c r="R777" s="2"/>
      <c r="S777" s="3"/>
      <c r="T777" s="4"/>
      <c r="U777" s="3"/>
      <c r="V777" s="5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P778" s="1"/>
      <c r="R778" s="2"/>
      <c r="S778" s="3"/>
      <c r="T778" s="4"/>
      <c r="U778" s="3"/>
      <c r="V778" s="5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P779" s="1"/>
      <c r="R779" s="2"/>
      <c r="S779" s="3"/>
      <c r="T779" s="4"/>
      <c r="U779" s="3"/>
      <c r="V779" s="5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P780" s="1"/>
      <c r="R780" s="2"/>
      <c r="S780" s="3"/>
      <c r="T780" s="4"/>
      <c r="U780" s="3"/>
      <c r="V780" s="5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P781" s="1"/>
      <c r="R781" s="2"/>
      <c r="S781" s="3"/>
      <c r="T781" s="4"/>
      <c r="U781" s="3"/>
      <c r="V781" s="5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P782" s="1"/>
      <c r="R782" s="2"/>
      <c r="S782" s="3"/>
      <c r="T782" s="4"/>
      <c r="U782" s="3"/>
      <c r="V782" s="5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P783" s="1"/>
      <c r="R783" s="2"/>
      <c r="S783" s="3"/>
      <c r="T783" s="4"/>
      <c r="U783" s="3"/>
      <c r="V783" s="5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P784" s="1"/>
      <c r="R784" s="2"/>
      <c r="S784" s="3"/>
      <c r="T784" s="4"/>
      <c r="U784" s="3"/>
      <c r="V784" s="5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P785" s="1"/>
      <c r="R785" s="2"/>
      <c r="S785" s="3"/>
      <c r="T785" s="4"/>
      <c r="U785" s="3"/>
      <c r="V785" s="5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P786" s="1"/>
      <c r="R786" s="2"/>
      <c r="S786" s="3"/>
      <c r="T786" s="4"/>
      <c r="U786" s="3"/>
      <c r="V786" s="5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P787" s="1"/>
      <c r="R787" s="2"/>
      <c r="S787" s="3"/>
      <c r="T787" s="4"/>
      <c r="U787" s="3"/>
      <c r="V787" s="5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P788" s="1"/>
      <c r="R788" s="2"/>
      <c r="S788" s="3"/>
      <c r="T788" s="4"/>
      <c r="U788" s="3"/>
      <c r="V788" s="5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P789" s="1"/>
      <c r="R789" s="2"/>
      <c r="S789" s="3"/>
      <c r="T789" s="4"/>
      <c r="U789" s="3"/>
      <c r="V789" s="5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P790" s="1"/>
      <c r="R790" s="2"/>
      <c r="S790" s="3"/>
      <c r="T790" s="4"/>
      <c r="U790" s="3"/>
      <c r="V790" s="5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P791" s="1"/>
      <c r="R791" s="2"/>
      <c r="S791" s="3"/>
      <c r="T791" s="4"/>
      <c r="U791" s="3"/>
      <c r="V791" s="5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P792" s="1"/>
      <c r="R792" s="2"/>
      <c r="S792" s="3"/>
      <c r="T792" s="4"/>
      <c r="U792" s="3"/>
      <c r="V792" s="5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P793" s="1"/>
      <c r="R793" s="2"/>
      <c r="S793" s="3"/>
      <c r="T793" s="4"/>
      <c r="U793" s="3"/>
      <c r="V793" s="5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P794" s="1"/>
      <c r="R794" s="2"/>
      <c r="S794" s="3"/>
      <c r="T794" s="4"/>
      <c r="U794" s="3"/>
      <c r="V794" s="5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P795" s="1"/>
      <c r="R795" s="2"/>
      <c r="S795" s="3"/>
      <c r="T795" s="4"/>
      <c r="U795" s="3"/>
      <c r="V795" s="5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P796" s="1"/>
      <c r="R796" s="2"/>
      <c r="S796" s="3"/>
      <c r="T796" s="4"/>
      <c r="U796" s="3"/>
      <c r="V796" s="5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P797" s="1"/>
      <c r="R797" s="2"/>
      <c r="S797" s="3"/>
      <c r="T797" s="4"/>
      <c r="U797" s="3"/>
      <c r="V797" s="5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P798" s="1"/>
      <c r="R798" s="2"/>
      <c r="S798" s="3"/>
      <c r="T798" s="4"/>
      <c r="U798" s="3"/>
      <c r="V798" s="5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P799" s="1"/>
      <c r="R799" s="2"/>
      <c r="S799" s="3"/>
      <c r="T799" s="4"/>
      <c r="U799" s="3"/>
      <c r="V799" s="5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P800" s="1"/>
      <c r="R800" s="2"/>
      <c r="S800" s="3"/>
      <c r="T800" s="4"/>
      <c r="U800" s="3"/>
      <c r="V800" s="5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P801" s="1"/>
      <c r="R801" s="2"/>
      <c r="S801" s="3"/>
      <c r="T801" s="4"/>
      <c r="U801" s="3"/>
      <c r="V801" s="5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P802" s="1"/>
      <c r="R802" s="2"/>
      <c r="S802" s="3"/>
      <c r="T802" s="4"/>
      <c r="U802" s="3"/>
      <c r="V802" s="5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P803" s="1"/>
      <c r="R803" s="2"/>
      <c r="S803" s="3"/>
      <c r="T803" s="4"/>
      <c r="U803" s="3"/>
      <c r="V803" s="5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P804" s="1"/>
      <c r="R804" s="2"/>
      <c r="S804" s="3"/>
      <c r="T804" s="4"/>
      <c r="U804" s="3"/>
      <c r="V804" s="5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P805" s="1"/>
      <c r="R805" s="2"/>
      <c r="S805" s="3"/>
      <c r="T805" s="4"/>
      <c r="U805" s="3"/>
      <c r="V805" s="5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P806" s="1"/>
      <c r="R806" s="2"/>
      <c r="S806" s="3"/>
      <c r="T806" s="4"/>
      <c r="U806" s="3"/>
      <c r="V806" s="5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P807" s="1"/>
      <c r="R807" s="2"/>
      <c r="S807" s="3"/>
      <c r="T807" s="4"/>
      <c r="U807" s="3"/>
      <c r="V807" s="5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P808" s="1"/>
      <c r="R808" s="2"/>
      <c r="S808" s="3"/>
      <c r="T808" s="4"/>
      <c r="U808" s="3"/>
      <c r="V808" s="5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P809" s="1"/>
      <c r="R809" s="2"/>
      <c r="S809" s="3"/>
      <c r="T809" s="4"/>
      <c r="U809" s="3"/>
      <c r="V809" s="5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P810" s="1"/>
      <c r="R810" s="2"/>
      <c r="S810" s="3"/>
      <c r="T810" s="4"/>
      <c r="U810" s="3"/>
      <c r="V810" s="5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P811" s="1"/>
      <c r="R811" s="2"/>
      <c r="S811" s="3"/>
      <c r="T811" s="4"/>
      <c r="U811" s="3"/>
      <c r="V811" s="5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P812" s="1"/>
      <c r="R812" s="2"/>
      <c r="S812" s="3"/>
      <c r="T812" s="4"/>
      <c r="U812" s="3"/>
      <c r="V812" s="5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P813" s="1"/>
      <c r="R813" s="2"/>
      <c r="S813" s="3"/>
      <c r="T813" s="4"/>
      <c r="U813" s="3"/>
      <c r="V813" s="5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P814" s="1"/>
      <c r="R814" s="2"/>
      <c r="S814" s="3"/>
      <c r="T814" s="4"/>
      <c r="U814" s="3"/>
      <c r="V814" s="5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P815" s="1"/>
      <c r="R815" s="2"/>
      <c r="S815" s="3"/>
      <c r="T815" s="4"/>
      <c r="U815" s="3"/>
      <c r="V815" s="5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P816" s="1"/>
      <c r="R816" s="2"/>
      <c r="S816" s="3"/>
      <c r="T816" s="4"/>
      <c r="U816" s="3"/>
      <c r="V816" s="5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P817" s="1"/>
      <c r="R817" s="2"/>
      <c r="S817" s="3"/>
      <c r="T817" s="4"/>
      <c r="U817" s="3"/>
      <c r="V817" s="5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P818" s="1"/>
      <c r="R818" s="2"/>
      <c r="S818" s="3"/>
      <c r="T818" s="4"/>
      <c r="U818" s="3"/>
      <c r="V818" s="5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P819" s="1"/>
      <c r="R819" s="2"/>
      <c r="S819" s="3"/>
      <c r="T819" s="4"/>
      <c r="U819" s="3"/>
      <c r="V819" s="5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P820" s="1"/>
      <c r="R820" s="2"/>
      <c r="S820" s="3"/>
      <c r="T820" s="4"/>
      <c r="U820" s="3"/>
      <c r="V820" s="5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P821" s="1"/>
      <c r="R821" s="2"/>
      <c r="S821" s="3"/>
      <c r="T821" s="4"/>
      <c r="U821" s="3"/>
      <c r="V821" s="5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P822" s="1"/>
      <c r="R822" s="2"/>
      <c r="S822" s="3"/>
      <c r="T822" s="4"/>
      <c r="U822" s="3"/>
      <c r="V822" s="5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P823" s="1"/>
      <c r="R823" s="2"/>
      <c r="S823" s="3"/>
      <c r="T823" s="4"/>
      <c r="U823" s="3"/>
      <c r="V823" s="5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P824" s="1"/>
      <c r="R824" s="2"/>
      <c r="S824" s="3"/>
      <c r="T824" s="4"/>
      <c r="U824" s="3"/>
      <c r="V824" s="5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P825" s="1"/>
      <c r="R825" s="2"/>
      <c r="S825" s="3"/>
      <c r="T825" s="4"/>
      <c r="U825" s="3"/>
      <c r="V825" s="5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P826" s="1"/>
      <c r="R826" s="2"/>
      <c r="S826" s="3"/>
      <c r="T826" s="4"/>
      <c r="U826" s="3"/>
      <c r="V826" s="5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P827" s="1"/>
      <c r="R827" s="2"/>
      <c r="S827" s="3"/>
      <c r="T827" s="4"/>
      <c r="U827" s="3"/>
      <c r="V827" s="5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P828" s="1"/>
      <c r="R828" s="2"/>
      <c r="S828" s="3"/>
      <c r="T828" s="4"/>
      <c r="U828" s="3"/>
      <c r="V828" s="5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P829" s="1"/>
      <c r="R829" s="2"/>
      <c r="S829" s="3"/>
      <c r="T829" s="4"/>
      <c r="U829" s="3"/>
      <c r="V829" s="5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P830" s="1"/>
      <c r="R830" s="2"/>
      <c r="S830" s="3"/>
      <c r="T830" s="4"/>
      <c r="U830" s="3"/>
      <c r="V830" s="5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P831" s="1"/>
      <c r="R831" s="2"/>
      <c r="S831" s="3"/>
      <c r="T831" s="4"/>
      <c r="U831" s="3"/>
      <c r="V831" s="5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P832" s="1"/>
      <c r="R832" s="2"/>
      <c r="S832" s="3"/>
      <c r="T832" s="4"/>
      <c r="U832" s="3"/>
      <c r="V832" s="5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P833" s="1"/>
      <c r="R833" s="2"/>
      <c r="S833" s="3"/>
      <c r="T833" s="4"/>
      <c r="U833" s="3"/>
      <c r="V833" s="5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P834" s="1"/>
      <c r="R834" s="2"/>
      <c r="S834" s="3"/>
      <c r="T834" s="4"/>
      <c r="U834" s="3"/>
      <c r="V834" s="5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P835" s="1"/>
      <c r="R835" s="2"/>
      <c r="S835" s="3"/>
      <c r="T835" s="4"/>
      <c r="U835" s="3"/>
      <c r="V835" s="5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P836" s="1"/>
      <c r="R836" s="2"/>
      <c r="S836" s="3"/>
      <c r="T836" s="4"/>
      <c r="U836" s="3"/>
      <c r="V836" s="5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P837" s="1"/>
      <c r="R837" s="2"/>
      <c r="S837" s="3"/>
      <c r="T837" s="4"/>
      <c r="U837" s="3"/>
      <c r="V837" s="5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P838" s="1"/>
      <c r="R838" s="2"/>
      <c r="S838" s="3"/>
      <c r="T838" s="4"/>
      <c r="U838" s="3"/>
      <c r="V838" s="5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P839" s="1"/>
      <c r="R839" s="2"/>
      <c r="S839" s="3"/>
      <c r="T839" s="4"/>
      <c r="U839" s="3"/>
      <c r="V839" s="5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P840" s="1"/>
      <c r="R840" s="2"/>
      <c r="S840" s="3"/>
      <c r="T840" s="4"/>
      <c r="U840" s="3"/>
      <c r="V840" s="5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P841" s="1"/>
      <c r="R841" s="2"/>
      <c r="S841" s="3"/>
      <c r="T841" s="4"/>
      <c r="U841" s="3"/>
      <c r="V841" s="5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P842" s="1"/>
      <c r="R842" s="2"/>
      <c r="S842" s="3"/>
      <c r="T842" s="4"/>
      <c r="U842" s="3"/>
      <c r="V842" s="5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P843" s="1"/>
      <c r="R843" s="2"/>
      <c r="S843" s="3"/>
      <c r="T843" s="4"/>
      <c r="U843" s="3"/>
      <c r="V843" s="5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P844" s="1"/>
      <c r="R844" s="2"/>
      <c r="S844" s="3"/>
      <c r="T844" s="4"/>
      <c r="U844" s="3"/>
      <c r="V844" s="5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P845" s="1"/>
      <c r="R845" s="2"/>
      <c r="S845" s="3"/>
      <c r="T845" s="4"/>
      <c r="U845" s="3"/>
      <c r="V845" s="5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P846" s="1"/>
      <c r="R846" s="2"/>
      <c r="S846" s="3"/>
      <c r="T846" s="4"/>
      <c r="U846" s="3"/>
      <c r="V846" s="5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P847" s="1"/>
      <c r="R847" s="2"/>
      <c r="S847" s="3"/>
      <c r="T847" s="4"/>
      <c r="U847" s="3"/>
      <c r="V847" s="5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P848" s="1"/>
      <c r="R848" s="2"/>
      <c r="S848" s="3"/>
      <c r="T848" s="4"/>
      <c r="U848" s="3"/>
      <c r="V848" s="5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P849" s="1"/>
      <c r="R849" s="2"/>
      <c r="S849" s="3"/>
      <c r="T849" s="4"/>
      <c r="U849" s="3"/>
      <c r="V849" s="5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P850" s="1"/>
      <c r="R850" s="2"/>
      <c r="S850" s="3"/>
      <c r="T850" s="4"/>
      <c r="U850" s="3"/>
      <c r="V850" s="5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P851" s="1"/>
      <c r="R851" s="2"/>
      <c r="S851" s="3"/>
      <c r="T851" s="4"/>
      <c r="U851" s="3"/>
      <c r="V851" s="5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P852" s="1"/>
      <c r="R852" s="2"/>
      <c r="S852" s="3"/>
      <c r="T852" s="4"/>
      <c r="U852" s="3"/>
      <c r="V852" s="5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P853" s="1"/>
      <c r="R853" s="2"/>
      <c r="S853" s="3"/>
      <c r="T853" s="4"/>
      <c r="U853" s="3"/>
      <c r="V853" s="5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P854" s="1"/>
      <c r="R854" s="2"/>
      <c r="S854" s="3"/>
      <c r="T854" s="4"/>
      <c r="U854" s="3"/>
      <c r="V854" s="5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P855" s="1"/>
      <c r="R855" s="2"/>
      <c r="S855" s="3"/>
      <c r="T855" s="4"/>
      <c r="U855" s="3"/>
      <c r="V855" s="5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P856" s="1"/>
      <c r="R856" s="2"/>
      <c r="S856" s="3"/>
      <c r="T856" s="4"/>
      <c r="U856" s="3"/>
      <c r="V856" s="5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P857" s="1"/>
      <c r="R857" s="2"/>
      <c r="S857" s="3"/>
      <c r="T857" s="4"/>
      <c r="U857" s="3"/>
      <c r="V857" s="5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P858" s="1"/>
      <c r="R858" s="2"/>
      <c r="S858" s="3"/>
      <c r="T858" s="4"/>
      <c r="U858" s="3"/>
      <c r="V858" s="5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P859" s="1"/>
      <c r="R859" s="2"/>
      <c r="S859" s="3"/>
      <c r="T859" s="4"/>
      <c r="U859" s="3"/>
      <c r="V859" s="5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P860" s="1"/>
      <c r="R860" s="2"/>
      <c r="S860" s="3"/>
      <c r="T860" s="4"/>
      <c r="U860" s="3"/>
      <c r="V860" s="5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P861" s="1"/>
      <c r="R861" s="2"/>
      <c r="S861" s="3"/>
      <c r="T861" s="4"/>
      <c r="U861" s="3"/>
      <c r="V861" s="5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P862" s="1"/>
      <c r="R862" s="2"/>
      <c r="S862" s="3"/>
      <c r="T862" s="4"/>
      <c r="U862" s="3"/>
      <c r="V862" s="5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P863" s="1"/>
      <c r="R863" s="2"/>
      <c r="S863" s="3"/>
      <c r="T863" s="4"/>
      <c r="U863" s="3"/>
      <c r="V863" s="5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P864" s="1"/>
      <c r="R864" s="2"/>
      <c r="S864" s="3"/>
      <c r="T864" s="4"/>
      <c r="U864" s="3"/>
      <c r="V864" s="5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P865" s="1"/>
      <c r="R865" s="2"/>
      <c r="S865" s="3"/>
      <c r="T865" s="4"/>
      <c r="U865" s="3"/>
      <c r="V865" s="5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P866" s="1"/>
      <c r="R866" s="2"/>
      <c r="S866" s="3"/>
      <c r="T866" s="4"/>
      <c r="U866" s="3"/>
      <c r="V866" s="5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P867" s="1"/>
      <c r="R867" s="2"/>
      <c r="S867" s="3"/>
      <c r="T867" s="4"/>
      <c r="U867" s="3"/>
      <c r="V867" s="5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P868" s="1"/>
      <c r="R868" s="2"/>
      <c r="S868" s="3"/>
      <c r="T868" s="4"/>
      <c r="U868" s="3"/>
      <c r="V868" s="5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P869" s="1"/>
      <c r="R869" s="2"/>
      <c r="S869" s="3"/>
      <c r="T869" s="4"/>
      <c r="U869" s="3"/>
      <c r="V869" s="5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P870" s="1"/>
      <c r="R870" s="2"/>
      <c r="S870" s="3"/>
      <c r="T870" s="4"/>
      <c r="U870" s="3"/>
      <c r="V870" s="5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P871" s="1"/>
      <c r="R871" s="2"/>
      <c r="S871" s="3"/>
      <c r="T871" s="4"/>
      <c r="U871" s="3"/>
      <c r="V871" s="5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P872" s="1"/>
      <c r="R872" s="2"/>
      <c r="S872" s="3"/>
      <c r="T872" s="4"/>
      <c r="U872" s="3"/>
      <c r="V872" s="5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P873" s="1"/>
      <c r="R873" s="2"/>
      <c r="S873" s="3"/>
      <c r="T873" s="4"/>
      <c r="U873" s="3"/>
      <c r="V873" s="5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P874" s="1"/>
      <c r="R874" s="2"/>
      <c r="S874" s="3"/>
      <c r="T874" s="4"/>
      <c r="U874" s="3"/>
      <c r="V874" s="5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P875" s="1"/>
      <c r="R875" s="2"/>
      <c r="S875" s="3"/>
      <c r="T875" s="4"/>
      <c r="U875" s="3"/>
      <c r="V875" s="5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P876" s="1"/>
      <c r="R876" s="2"/>
      <c r="S876" s="3"/>
      <c r="T876" s="4"/>
      <c r="U876" s="3"/>
      <c r="V876" s="5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P877" s="1"/>
      <c r="R877" s="2"/>
      <c r="S877" s="3"/>
      <c r="T877" s="4"/>
      <c r="U877" s="3"/>
      <c r="V877" s="5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P878" s="1"/>
      <c r="R878" s="2"/>
      <c r="S878" s="3"/>
      <c r="T878" s="4"/>
      <c r="U878" s="3"/>
      <c r="V878" s="5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P879" s="1"/>
      <c r="R879" s="2"/>
      <c r="S879" s="3"/>
      <c r="T879" s="4"/>
      <c r="U879" s="3"/>
      <c r="V879" s="5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P880" s="1"/>
      <c r="R880" s="2"/>
      <c r="S880" s="3"/>
      <c r="T880" s="4"/>
      <c r="U880" s="3"/>
      <c r="V880" s="5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P881" s="1"/>
      <c r="R881" s="2"/>
      <c r="S881" s="3"/>
      <c r="T881" s="4"/>
      <c r="U881" s="3"/>
      <c r="V881" s="5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P882" s="1"/>
      <c r="R882" s="2"/>
      <c r="S882" s="3"/>
      <c r="T882" s="4"/>
      <c r="U882" s="3"/>
      <c r="V882" s="5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P883" s="1"/>
      <c r="R883" s="2"/>
      <c r="S883" s="3"/>
      <c r="T883" s="4"/>
      <c r="U883" s="3"/>
      <c r="V883" s="5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P884" s="1"/>
      <c r="R884" s="2"/>
      <c r="S884" s="3"/>
      <c r="T884" s="4"/>
      <c r="U884" s="3"/>
      <c r="V884" s="5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P885" s="1"/>
      <c r="R885" s="2"/>
      <c r="S885" s="3"/>
      <c r="T885" s="4"/>
      <c r="U885" s="3"/>
      <c r="V885" s="5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P886" s="1"/>
      <c r="R886" s="2"/>
      <c r="S886" s="3"/>
      <c r="T886" s="4"/>
      <c r="U886" s="3"/>
      <c r="V886" s="5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P887" s="1"/>
      <c r="R887" s="2"/>
      <c r="S887" s="3"/>
      <c r="T887" s="4"/>
      <c r="U887" s="3"/>
      <c r="V887" s="5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P888" s="1"/>
      <c r="R888" s="2"/>
      <c r="S888" s="3"/>
      <c r="T888" s="4"/>
      <c r="U888" s="3"/>
      <c r="V888" s="5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P889" s="1"/>
      <c r="R889" s="2"/>
      <c r="S889" s="3"/>
      <c r="T889" s="4"/>
      <c r="U889" s="3"/>
      <c r="V889" s="5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P890" s="1"/>
      <c r="R890" s="2"/>
      <c r="S890" s="3"/>
      <c r="T890" s="4"/>
      <c r="U890" s="3"/>
      <c r="V890" s="5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P891" s="1"/>
      <c r="R891" s="2"/>
      <c r="S891" s="3"/>
      <c r="T891" s="4"/>
      <c r="U891" s="3"/>
      <c r="V891" s="5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P892" s="1"/>
      <c r="R892" s="2"/>
      <c r="S892" s="3"/>
      <c r="T892" s="4"/>
      <c r="U892" s="3"/>
      <c r="V892" s="5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P893" s="1"/>
      <c r="R893" s="2"/>
      <c r="S893" s="3"/>
      <c r="T893" s="4"/>
      <c r="U893" s="3"/>
      <c r="V893" s="5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P894" s="1"/>
      <c r="R894" s="2"/>
      <c r="S894" s="3"/>
      <c r="T894" s="4"/>
      <c r="U894" s="3"/>
      <c r="V894" s="5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P895" s="1"/>
      <c r="R895" s="2"/>
      <c r="S895" s="3"/>
      <c r="T895" s="4"/>
      <c r="U895" s="3"/>
      <c r="V895" s="5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P896" s="1"/>
      <c r="R896" s="2"/>
      <c r="S896" s="3"/>
      <c r="T896" s="4"/>
      <c r="U896" s="3"/>
      <c r="V896" s="5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P897" s="1"/>
      <c r="R897" s="2"/>
      <c r="S897" s="3"/>
      <c r="T897" s="4"/>
      <c r="U897" s="3"/>
      <c r="V897" s="5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P898" s="1"/>
      <c r="R898" s="2"/>
      <c r="S898" s="3"/>
      <c r="T898" s="4"/>
      <c r="U898" s="3"/>
      <c r="V898" s="5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P899" s="1"/>
      <c r="R899" s="2"/>
      <c r="S899" s="3"/>
      <c r="T899" s="4"/>
      <c r="U899" s="3"/>
      <c r="V899" s="5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P900" s="1"/>
      <c r="R900" s="2"/>
      <c r="S900" s="3"/>
      <c r="T900" s="4"/>
      <c r="U900" s="3"/>
      <c r="V900" s="5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P901" s="1"/>
      <c r="R901" s="2"/>
      <c r="S901" s="3"/>
      <c r="T901" s="4"/>
      <c r="U901" s="3"/>
      <c r="V901" s="5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P902" s="1"/>
      <c r="R902" s="2"/>
      <c r="S902" s="3"/>
      <c r="T902" s="4"/>
      <c r="U902" s="3"/>
      <c r="V902" s="5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P903" s="1"/>
      <c r="R903" s="2"/>
      <c r="S903" s="3"/>
      <c r="T903" s="4"/>
      <c r="U903" s="3"/>
      <c r="V903" s="5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P904" s="1"/>
      <c r="R904" s="2"/>
      <c r="S904" s="3"/>
      <c r="T904" s="4"/>
      <c r="U904" s="3"/>
      <c r="V904" s="5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P905" s="1"/>
      <c r="R905" s="2"/>
      <c r="S905" s="3"/>
      <c r="T905" s="4"/>
      <c r="U905" s="3"/>
      <c r="V905" s="5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P906" s="1"/>
      <c r="R906" s="2"/>
      <c r="S906" s="3"/>
      <c r="T906" s="4"/>
      <c r="U906" s="3"/>
      <c r="V906" s="5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P907" s="1"/>
      <c r="R907" s="2"/>
      <c r="S907" s="3"/>
      <c r="T907" s="4"/>
      <c r="U907" s="3"/>
      <c r="V907" s="5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P908" s="1"/>
      <c r="R908" s="2"/>
      <c r="S908" s="3"/>
      <c r="T908" s="4"/>
      <c r="U908" s="3"/>
      <c r="V908" s="5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P909" s="1"/>
      <c r="R909" s="2"/>
      <c r="S909" s="3"/>
      <c r="T909" s="4"/>
      <c r="U909" s="3"/>
      <c r="V909" s="5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P910" s="1"/>
      <c r="R910" s="2"/>
      <c r="S910" s="3"/>
      <c r="T910" s="4"/>
      <c r="U910" s="3"/>
      <c r="V910" s="5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P911" s="1"/>
      <c r="R911" s="2"/>
      <c r="S911" s="3"/>
      <c r="T911" s="4"/>
      <c r="U911" s="3"/>
      <c r="V911" s="5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P912" s="1"/>
      <c r="R912" s="2"/>
      <c r="S912" s="3"/>
      <c r="T912" s="4"/>
      <c r="U912" s="3"/>
      <c r="V912" s="5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P913" s="1"/>
      <c r="R913" s="2"/>
      <c r="S913" s="3"/>
      <c r="T913" s="4"/>
      <c r="U913" s="3"/>
      <c r="V913" s="5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P914" s="1"/>
      <c r="R914" s="2"/>
      <c r="S914" s="3"/>
      <c r="T914" s="4"/>
      <c r="U914" s="3"/>
      <c r="V914" s="5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P915" s="1"/>
      <c r="R915" s="2"/>
      <c r="S915" s="3"/>
      <c r="T915" s="4"/>
      <c r="U915" s="3"/>
      <c r="V915" s="5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P916" s="1"/>
      <c r="R916" s="2"/>
      <c r="S916" s="3"/>
      <c r="T916" s="4"/>
      <c r="U916" s="3"/>
      <c r="V916" s="5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P917" s="1"/>
      <c r="R917" s="2"/>
      <c r="S917" s="3"/>
      <c r="T917" s="4"/>
      <c r="U917" s="3"/>
      <c r="V917" s="5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P918" s="1"/>
      <c r="R918" s="2"/>
      <c r="S918" s="3"/>
      <c r="T918" s="4"/>
      <c r="U918" s="3"/>
      <c r="V918" s="5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P919" s="1"/>
      <c r="R919" s="2"/>
      <c r="S919" s="3"/>
      <c r="T919" s="4"/>
      <c r="U919" s="3"/>
      <c r="V919" s="5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P920" s="1"/>
      <c r="R920" s="2"/>
      <c r="S920" s="3"/>
      <c r="T920" s="4"/>
      <c r="U920" s="3"/>
      <c r="V920" s="5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P921" s="1"/>
      <c r="R921" s="2"/>
      <c r="S921" s="3"/>
      <c r="T921" s="4"/>
      <c r="U921" s="3"/>
      <c r="V921" s="5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P922" s="1"/>
      <c r="R922" s="2"/>
      <c r="S922" s="3"/>
      <c r="T922" s="4"/>
      <c r="U922" s="3"/>
      <c r="V922" s="5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P923" s="1"/>
      <c r="R923" s="2"/>
      <c r="S923" s="3"/>
      <c r="T923" s="4"/>
      <c r="U923" s="3"/>
      <c r="V923" s="5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P924" s="1"/>
      <c r="R924" s="2"/>
      <c r="S924" s="3"/>
      <c r="T924" s="4"/>
      <c r="U924" s="3"/>
      <c r="V924" s="5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P925" s="1"/>
      <c r="R925" s="2"/>
      <c r="S925" s="3"/>
      <c r="T925" s="4"/>
      <c r="U925" s="3"/>
      <c r="V925" s="5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P926" s="1"/>
      <c r="R926" s="2"/>
      <c r="S926" s="3"/>
      <c r="T926" s="4"/>
      <c r="U926" s="3"/>
      <c r="V926" s="5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P927" s="1"/>
      <c r="R927" s="2"/>
      <c r="S927" s="3"/>
      <c r="T927" s="4"/>
      <c r="U927" s="3"/>
      <c r="V927" s="5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P928" s="1"/>
      <c r="R928" s="2"/>
      <c r="S928" s="3"/>
      <c r="T928" s="4"/>
      <c r="U928" s="3"/>
      <c r="V928" s="5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P929" s="1"/>
      <c r="R929" s="2"/>
      <c r="S929" s="3"/>
      <c r="T929" s="4"/>
      <c r="U929" s="3"/>
      <c r="V929" s="5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P930" s="1"/>
      <c r="R930" s="2"/>
      <c r="S930" s="3"/>
      <c r="T930" s="4"/>
      <c r="U930" s="3"/>
      <c r="V930" s="5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P931" s="1"/>
      <c r="R931" s="2"/>
      <c r="S931" s="3"/>
      <c r="T931" s="4"/>
      <c r="U931" s="3"/>
      <c r="V931" s="5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P932" s="1"/>
      <c r="R932" s="2"/>
      <c r="S932" s="3"/>
      <c r="T932" s="4"/>
      <c r="U932" s="3"/>
      <c r="V932" s="5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P933" s="1"/>
      <c r="R933" s="2"/>
      <c r="S933" s="3"/>
      <c r="T933" s="4"/>
      <c r="U933" s="3"/>
      <c r="V933" s="5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P934" s="1"/>
      <c r="R934" s="2"/>
      <c r="S934" s="3"/>
      <c r="T934" s="4"/>
      <c r="U934" s="3"/>
      <c r="V934" s="5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P935" s="1"/>
      <c r="R935" s="2"/>
      <c r="S935" s="3"/>
      <c r="T935" s="4"/>
      <c r="U935" s="3"/>
      <c r="V935" s="5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P936" s="1"/>
      <c r="R936" s="2"/>
      <c r="S936" s="3"/>
      <c r="T936" s="4"/>
      <c r="U936" s="3"/>
      <c r="V936" s="5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P937" s="1"/>
      <c r="R937" s="2"/>
      <c r="S937" s="3"/>
      <c r="T937" s="4"/>
      <c r="U937" s="3"/>
      <c r="V937" s="5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P938" s="1"/>
      <c r="R938" s="2"/>
      <c r="S938" s="3"/>
      <c r="T938" s="4"/>
      <c r="U938" s="3"/>
      <c r="V938" s="5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P939" s="1"/>
      <c r="R939" s="2"/>
      <c r="S939" s="3"/>
      <c r="T939" s="4"/>
      <c r="U939" s="3"/>
      <c r="V939" s="5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P940" s="1"/>
      <c r="R940" s="2"/>
      <c r="S940" s="3"/>
      <c r="T940" s="4"/>
      <c r="U940" s="3"/>
      <c r="V940" s="5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P941" s="1"/>
      <c r="R941" s="2"/>
      <c r="S941" s="3"/>
      <c r="T941" s="4"/>
      <c r="U941" s="3"/>
      <c r="V941" s="5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P942" s="1"/>
      <c r="R942" s="2"/>
      <c r="S942" s="3"/>
      <c r="T942" s="4"/>
      <c r="U942" s="3"/>
      <c r="V942" s="5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P943" s="1"/>
      <c r="R943" s="2"/>
      <c r="S943" s="3"/>
      <c r="T943" s="4"/>
      <c r="U943" s="3"/>
      <c r="V943" s="5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P944" s="1"/>
      <c r="R944" s="2"/>
      <c r="S944" s="3"/>
      <c r="T944" s="4"/>
      <c r="U944" s="3"/>
      <c r="V944" s="5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P945" s="1"/>
      <c r="R945" s="2"/>
      <c r="S945" s="3"/>
      <c r="T945" s="4"/>
      <c r="U945" s="3"/>
      <c r="V945" s="5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P946" s="1"/>
      <c r="R946" s="2"/>
      <c r="S946" s="3"/>
      <c r="T946" s="4"/>
      <c r="U946" s="3"/>
      <c r="V946" s="5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P947" s="1"/>
      <c r="R947" s="2"/>
      <c r="S947" s="3"/>
      <c r="T947" s="4"/>
      <c r="U947" s="3"/>
      <c r="V947" s="5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P948" s="1"/>
      <c r="R948" s="2"/>
      <c r="S948" s="3"/>
      <c r="T948" s="4"/>
      <c r="U948" s="3"/>
      <c r="V948" s="5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P949" s="1"/>
      <c r="R949" s="2"/>
      <c r="S949" s="3"/>
      <c r="T949" s="4"/>
      <c r="U949" s="3"/>
      <c r="V949" s="5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P950" s="1"/>
      <c r="R950" s="2"/>
      <c r="S950" s="3"/>
      <c r="T950" s="4"/>
      <c r="U950" s="3"/>
      <c r="V950" s="5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P951" s="1"/>
      <c r="R951" s="2"/>
      <c r="S951" s="3"/>
      <c r="T951" s="4"/>
      <c r="U951" s="3"/>
      <c r="V951" s="5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P952" s="1"/>
      <c r="R952" s="2"/>
      <c r="S952" s="3"/>
      <c r="T952" s="4"/>
      <c r="U952" s="3"/>
      <c r="V952" s="5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P953" s="1"/>
      <c r="R953" s="2"/>
      <c r="S953" s="3"/>
      <c r="T953" s="4"/>
      <c r="U953" s="3"/>
      <c r="V953" s="5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P954" s="1"/>
      <c r="R954" s="2"/>
      <c r="S954" s="3"/>
      <c r="T954" s="4"/>
      <c r="U954" s="3"/>
      <c r="V954" s="5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P955" s="1"/>
      <c r="R955" s="2"/>
      <c r="S955" s="3"/>
      <c r="T955" s="4"/>
      <c r="U955" s="3"/>
      <c r="V955" s="5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P956" s="1"/>
      <c r="R956" s="2"/>
      <c r="S956" s="3"/>
      <c r="T956" s="4"/>
      <c r="U956" s="3"/>
      <c r="V956" s="5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P957" s="1"/>
      <c r="R957" s="2"/>
      <c r="S957" s="3"/>
      <c r="T957" s="4"/>
      <c r="U957" s="3"/>
      <c r="V957" s="5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P958" s="1"/>
      <c r="R958" s="2"/>
      <c r="S958" s="3"/>
      <c r="T958" s="4"/>
      <c r="U958" s="3"/>
      <c r="V958" s="5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P959" s="1"/>
      <c r="R959" s="2"/>
      <c r="S959" s="3"/>
      <c r="T959" s="4"/>
      <c r="U959" s="3"/>
      <c r="V959" s="5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P960" s="1"/>
      <c r="R960" s="2"/>
      <c r="S960" s="3"/>
      <c r="T960" s="4"/>
      <c r="U960" s="3"/>
      <c r="V960" s="5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P961" s="1"/>
      <c r="R961" s="2"/>
      <c r="S961" s="3"/>
      <c r="T961" s="4"/>
      <c r="U961" s="3"/>
      <c r="V961" s="5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P962" s="1"/>
      <c r="R962" s="2"/>
      <c r="S962" s="3"/>
      <c r="T962" s="4"/>
      <c r="U962" s="3"/>
      <c r="V962" s="5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P963" s="1"/>
      <c r="R963" s="2"/>
      <c r="S963" s="3"/>
      <c r="T963" s="4"/>
      <c r="U963" s="3"/>
      <c r="V963" s="5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P964" s="1"/>
      <c r="R964" s="2"/>
      <c r="S964" s="3"/>
      <c r="T964" s="4"/>
      <c r="U964" s="3"/>
      <c r="V964" s="5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P965" s="1"/>
      <c r="R965" s="2"/>
      <c r="S965" s="3"/>
      <c r="T965" s="4"/>
      <c r="U965" s="3"/>
      <c r="V965" s="5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P966" s="1"/>
      <c r="R966" s="2"/>
      <c r="S966" s="3"/>
      <c r="T966" s="4"/>
      <c r="U966" s="3"/>
      <c r="V966" s="5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P967" s="1"/>
      <c r="R967" s="2"/>
      <c r="S967" s="3"/>
      <c r="T967" s="4"/>
      <c r="U967" s="3"/>
      <c r="V967" s="5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P968" s="1"/>
      <c r="R968" s="2"/>
      <c r="S968" s="3"/>
      <c r="T968" s="4"/>
      <c r="U968" s="3"/>
      <c r="V968" s="5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P969" s="1"/>
      <c r="R969" s="2"/>
      <c r="S969" s="3"/>
      <c r="T969" s="4"/>
      <c r="U969" s="3"/>
      <c r="V969" s="5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P970" s="1"/>
      <c r="R970" s="2"/>
      <c r="S970" s="3"/>
      <c r="T970" s="4"/>
      <c r="U970" s="3"/>
      <c r="V970" s="5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P971" s="1"/>
      <c r="R971" s="2"/>
      <c r="S971" s="3"/>
      <c r="T971" s="4"/>
      <c r="U971" s="3"/>
      <c r="V971" s="5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P972" s="1"/>
      <c r="R972" s="2"/>
      <c r="S972" s="3"/>
      <c r="T972" s="4"/>
      <c r="U972" s="3"/>
      <c r="V972" s="5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P973" s="1"/>
      <c r="R973" s="2"/>
      <c r="S973" s="3"/>
      <c r="T973" s="4"/>
      <c r="U973" s="3"/>
      <c r="V973" s="5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P974" s="1"/>
      <c r="R974" s="2"/>
      <c r="S974" s="3"/>
      <c r="T974" s="4"/>
      <c r="U974" s="3"/>
      <c r="V974" s="5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P975" s="1"/>
      <c r="R975" s="2"/>
      <c r="S975" s="3"/>
      <c r="T975" s="4"/>
      <c r="U975" s="3"/>
      <c r="V975" s="5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P976" s="1"/>
      <c r="R976" s="2"/>
      <c r="S976" s="3"/>
      <c r="T976" s="4"/>
      <c r="U976" s="3"/>
      <c r="V976" s="5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P977" s="1"/>
      <c r="R977" s="2"/>
      <c r="S977" s="3"/>
      <c r="T977" s="4"/>
      <c r="U977" s="3"/>
      <c r="V977" s="5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P978" s="1"/>
      <c r="R978" s="2"/>
      <c r="S978" s="3"/>
      <c r="T978" s="4"/>
      <c r="U978" s="3"/>
      <c r="V978" s="5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P979" s="1"/>
      <c r="R979" s="2"/>
      <c r="S979" s="3"/>
      <c r="T979" s="4"/>
      <c r="U979" s="3"/>
      <c r="V979" s="5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P980" s="1"/>
      <c r="R980" s="2"/>
      <c r="S980" s="3"/>
      <c r="T980" s="4"/>
      <c r="U980" s="3"/>
      <c r="V980" s="5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P981" s="1"/>
      <c r="R981" s="2"/>
      <c r="S981" s="3"/>
      <c r="T981" s="4"/>
      <c r="U981" s="3"/>
      <c r="V981" s="5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P982" s="1"/>
      <c r="R982" s="2"/>
      <c r="S982" s="3"/>
      <c r="T982" s="4"/>
      <c r="U982" s="3"/>
      <c r="V982" s="5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P983" s="1"/>
      <c r="R983" s="2"/>
      <c r="S983" s="3"/>
      <c r="T983" s="4"/>
      <c r="U983" s="3"/>
      <c r="V983" s="5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P984" s="1"/>
      <c r="R984" s="2"/>
      <c r="S984" s="3"/>
      <c r="T984" s="4"/>
      <c r="U984" s="3"/>
      <c r="V984" s="5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P985" s="1"/>
      <c r="R985" s="2"/>
      <c r="S985" s="3"/>
      <c r="T985" s="4"/>
      <c r="U985" s="3"/>
      <c r="V985" s="5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P986" s="1"/>
      <c r="R986" s="2"/>
      <c r="S986" s="3"/>
      <c r="T986" s="4"/>
      <c r="U986" s="3"/>
      <c r="V986" s="5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P987" s="1"/>
      <c r="R987" s="2"/>
      <c r="S987" s="3"/>
      <c r="T987" s="4"/>
      <c r="U987" s="3"/>
      <c r="V987" s="5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P988" s="1"/>
      <c r="R988" s="2"/>
      <c r="S988" s="3"/>
      <c r="T988" s="4"/>
      <c r="U988" s="3"/>
      <c r="V988" s="5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P989" s="1"/>
      <c r="R989" s="2"/>
      <c r="S989" s="3"/>
      <c r="T989" s="4"/>
      <c r="U989" s="3"/>
      <c r="V989" s="5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P990" s="1"/>
      <c r="R990" s="2"/>
      <c r="S990" s="3"/>
      <c r="T990" s="4"/>
      <c r="U990" s="3"/>
      <c r="V990" s="5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P991" s="1"/>
      <c r="R991" s="2"/>
      <c r="S991" s="3"/>
      <c r="T991" s="4"/>
      <c r="U991" s="3"/>
      <c r="V991" s="5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P992" s="1"/>
      <c r="R992" s="2"/>
      <c r="S992" s="3"/>
      <c r="T992" s="4"/>
      <c r="U992" s="3"/>
      <c r="V992" s="5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P993" s="1"/>
      <c r="R993" s="2"/>
      <c r="S993" s="3"/>
      <c r="T993" s="4"/>
      <c r="U993" s="3"/>
      <c r="V993" s="5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P994" s="1"/>
      <c r="R994" s="2"/>
      <c r="S994" s="3"/>
      <c r="T994" s="4"/>
      <c r="U994" s="3"/>
      <c r="V994" s="5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P995" s="1"/>
      <c r="R995" s="2"/>
      <c r="S995" s="3"/>
      <c r="T995" s="4"/>
      <c r="U995" s="3"/>
      <c r="V995" s="5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P996" s="1"/>
      <c r="R996" s="2"/>
      <c r="S996" s="3"/>
      <c r="T996" s="4"/>
      <c r="U996" s="3"/>
      <c r="V996" s="5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P997" s="1"/>
      <c r="R997" s="2"/>
      <c r="S997" s="3"/>
      <c r="T997" s="4"/>
      <c r="U997" s="3"/>
      <c r="V997" s="5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P998" s="1"/>
      <c r="R998" s="2"/>
      <c r="S998" s="3"/>
      <c r="T998" s="4"/>
      <c r="U998" s="3"/>
      <c r="V998" s="5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P999" s="1"/>
      <c r="R999" s="2"/>
      <c r="S999" s="3"/>
      <c r="T999" s="4"/>
      <c r="U999" s="3"/>
      <c r="V999" s="5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P1000" s="1"/>
      <c r="R1000" s="2"/>
      <c r="S1000" s="3"/>
      <c r="T1000" s="4"/>
      <c r="U1000" s="3"/>
      <c r="V1000" s="5"/>
    </row>
  </sheetData>
  <conditionalFormatting sqref="M8:M11 M22:M29 M14:M19">
    <cfRule type="cellIs" dxfId="0" priority="1" operator="between">
      <formula>55000</formula>
      <formula>60000</formula>
    </cfRule>
  </conditionalFormatting>
  <conditionalFormatting sqref="M8:M11 M22:M29 M14:M19">
    <cfRule type="cellIs" dxfId="0" priority="2" operator="between">
      <formula>40000</formula>
      <formula>45000</formula>
    </cfRule>
  </conditionalFormatting>
  <conditionalFormatting sqref="M8:M11 M22:M29 M14:M19">
    <cfRule type="cellIs" dxfId="1" priority="3" operator="between">
      <formula>45000</formula>
      <formula>55000</formula>
    </cfRule>
  </conditionalFormatting>
  <conditionalFormatting sqref="M8:M11 M22:M29 M14:M19">
    <cfRule type="cellIs" dxfId="2" priority="4" operator="lessThan">
      <formula>40000</formula>
    </cfRule>
  </conditionalFormatting>
  <conditionalFormatting sqref="M8:M11 M22:M29 M14:M19">
    <cfRule type="cellIs" dxfId="2" priority="5" operator="greaterThan">
      <formula>60000</formula>
    </cfRule>
  </conditionalFormatting>
  <conditionalFormatting sqref="M12">
    <cfRule type="cellIs" dxfId="0" priority="6" operator="between">
      <formula>55000</formula>
      <formula>60000</formula>
    </cfRule>
  </conditionalFormatting>
  <conditionalFormatting sqref="M12">
    <cfRule type="cellIs" dxfId="0" priority="7" operator="between">
      <formula>40000</formula>
      <formula>45000</formula>
    </cfRule>
  </conditionalFormatting>
  <conditionalFormatting sqref="M12">
    <cfRule type="cellIs" dxfId="1" priority="8" operator="between">
      <formula>45000</formula>
      <formula>55000</formula>
    </cfRule>
  </conditionalFormatting>
  <conditionalFormatting sqref="M12">
    <cfRule type="cellIs" dxfId="2" priority="9" operator="lessThan">
      <formula>40000</formula>
    </cfRule>
  </conditionalFormatting>
  <conditionalFormatting sqref="M12">
    <cfRule type="cellIs" dxfId="2" priority="10" operator="greaterThan">
      <formula>60000</formula>
    </cfRule>
  </conditionalFormatting>
  <conditionalFormatting sqref="M13">
    <cfRule type="cellIs" dxfId="0" priority="11" operator="between">
      <formula>55000</formula>
      <formula>60000</formula>
    </cfRule>
  </conditionalFormatting>
  <conditionalFormatting sqref="M13">
    <cfRule type="cellIs" dxfId="0" priority="12" operator="between">
      <formula>40000</formula>
      <formula>45000</formula>
    </cfRule>
  </conditionalFormatting>
  <conditionalFormatting sqref="M13">
    <cfRule type="cellIs" dxfId="1" priority="13" operator="between">
      <formula>45000</formula>
      <formula>55000</formula>
    </cfRule>
  </conditionalFormatting>
  <conditionalFormatting sqref="M13">
    <cfRule type="cellIs" dxfId="2" priority="14" operator="lessThan">
      <formula>40000</formula>
    </cfRule>
  </conditionalFormatting>
  <conditionalFormatting sqref="M13">
    <cfRule type="cellIs" dxfId="2" priority="15" operator="greaterThan">
      <formula>60000</formula>
    </cfRule>
  </conditionalFormatting>
  <conditionalFormatting sqref="M20">
    <cfRule type="cellIs" dxfId="0" priority="16" operator="between">
      <formula>55000</formula>
      <formula>60000</formula>
    </cfRule>
  </conditionalFormatting>
  <conditionalFormatting sqref="M20">
    <cfRule type="cellIs" dxfId="0" priority="17" operator="between">
      <formula>40000</formula>
      <formula>45000</formula>
    </cfRule>
  </conditionalFormatting>
  <conditionalFormatting sqref="M20">
    <cfRule type="cellIs" dxfId="1" priority="18" operator="between">
      <formula>45000</formula>
      <formula>55000</formula>
    </cfRule>
  </conditionalFormatting>
  <conditionalFormatting sqref="M20">
    <cfRule type="cellIs" dxfId="2" priority="19" operator="lessThan">
      <formula>40000</formula>
    </cfRule>
  </conditionalFormatting>
  <conditionalFormatting sqref="M20">
    <cfRule type="cellIs" dxfId="2" priority="20" operator="greaterThan">
      <formula>60000</formula>
    </cfRule>
  </conditionalFormatting>
  <conditionalFormatting sqref="M21">
    <cfRule type="cellIs" dxfId="0" priority="21" operator="between">
      <formula>55000</formula>
      <formula>60000</formula>
    </cfRule>
  </conditionalFormatting>
  <conditionalFormatting sqref="M21">
    <cfRule type="cellIs" dxfId="0" priority="22" operator="between">
      <formula>40000</formula>
      <formula>45000</formula>
    </cfRule>
  </conditionalFormatting>
  <conditionalFormatting sqref="M21">
    <cfRule type="cellIs" dxfId="1" priority="23" operator="between">
      <formula>45000</formula>
      <formula>55000</formula>
    </cfRule>
  </conditionalFormatting>
  <conditionalFormatting sqref="M21">
    <cfRule type="cellIs" dxfId="2" priority="24" operator="lessThan">
      <formula>40000</formula>
    </cfRule>
  </conditionalFormatting>
  <conditionalFormatting sqref="M21">
    <cfRule type="cellIs" dxfId="2" priority="25" operator="greaterThan">
      <formula>60000</formula>
    </cfRule>
  </conditionalFormatting>
  <conditionalFormatting sqref="M108:M109">
    <cfRule type="cellIs" dxfId="0" priority="26" operator="between">
      <formula>55000</formula>
      <formula>60000</formula>
    </cfRule>
  </conditionalFormatting>
  <conditionalFormatting sqref="M108:M109">
    <cfRule type="cellIs" dxfId="0" priority="27" operator="between">
      <formula>40000</formula>
      <formula>45000</formula>
    </cfRule>
  </conditionalFormatting>
  <conditionalFormatting sqref="M108:M109">
    <cfRule type="cellIs" dxfId="1" priority="28" operator="between">
      <formula>45000</formula>
      <formula>55000</formula>
    </cfRule>
  </conditionalFormatting>
  <conditionalFormatting sqref="M108:M109">
    <cfRule type="cellIs" dxfId="2" priority="29" operator="lessThan">
      <formula>40000</formula>
    </cfRule>
  </conditionalFormatting>
  <conditionalFormatting sqref="M108:M109">
    <cfRule type="cellIs" dxfId="2" priority="30" operator="greaterThan">
      <formula>60000</formula>
    </cfRule>
  </conditionalFormatting>
  <conditionalFormatting sqref="M30:M31">
    <cfRule type="cellIs" dxfId="0" priority="31" operator="between">
      <formula>55000</formula>
      <formula>60000</formula>
    </cfRule>
  </conditionalFormatting>
  <conditionalFormatting sqref="M30:M31">
    <cfRule type="cellIs" dxfId="0" priority="32" operator="between">
      <formula>40000</formula>
      <formula>45000</formula>
    </cfRule>
  </conditionalFormatting>
  <conditionalFormatting sqref="M30:M31">
    <cfRule type="cellIs" dxfId="1" priority="33" operator="between">
      <formula>45000</formula>
      <formula>55000</formula>
    </cfRule>
  </conditionalFormatting>
  <conditionalFormatting sqref="M30:M31">
    <cfRule type="cellIs" dxfId="2" priority="34" operator="lessThan">
      <formula>40000</formula>
    </cfRule>
  </conditionalFormatting>
  <conditionalFormatting sqref="M30:M31">
    <cfRule type="cellIs" dxfId="2" priority="35" operator="greaterThan">
      <formula>60000</formula>
    </cfRule>
  </conditionalFormatting>
  <conditionalFormatting sqref="M32:M33">
    <cfRule type="cellIs" dxfId="0" priority="36" operator="between">
      <formula>55000</formula>
      <formula>60000</formula>
    </cfRule>
  </conditionalFormatting>
  <conditionalFormatting sqref="M32:M33">
    <cfRule type="cellIs" dxfId="0" priority="37" operator="between">
      <formula>40000</formula>
      <formula>45000</formula>
    </cfRule>
  </conditionalFormatting>
  <conditionalFormatting sqref="M32:M33">
    <cfRule type="cellIs" dxfId="1" priority="38" operator="between">
      <formula>45000</formula>
      <formula>55000</formula>
    </cfRule>
  </conditionalFormatting>
  <conditionalFormatting sqref="M32:M33">
    <cfRule type="cellIs" dxfId="2" priority="39" operator="lessThan">
      <formula>40000</formula>
    </cfRule>
  </conditionalFormatting>
  <conditionalFormatting sqref="M32:M33">
    <cfRule type="cellIs" dxfId="2" priority="40" operator="greaterThan">
      <formula>60000</formula>
    </cfRule>
  </conditionalFormatting>
  <conditionalFormatting sqref="M34:M35">
    <cfRule type="cellIs" dxfId="0" priority="41" operator="between">
      <formula>55000</formula>
      <formula>60000</formula>
    </cfRule>
  </conditionalFormatting>
  <conditionalFormatting sqref="M34:M35">
    <cfRule type="cellIs" dxfId="0" priority="42" operator="between">
      <formula>40000</formula>
      <formula>45000</formula>
    </cfRule>
  </conditionalFormatting>
  <conditionalFormatting sqref="M34:M35">
    <cfRule type="cellIs" dxfId="1" priority="43" operator="between">
      <formula>45000</formula>
      <formula>55000</formula>
    </cfRule>
  </conditionalFormatting>
  <conditionalFormatting sqref="M34:M35">
    <cfRule type="cellIs" dxfId="2" priority="44" operator="lessThan">
      <formula>40000</formula>
    </cfRule>
  </conditionalFormatting>
  <conditionalFormatting sqref="M34:M35">
    <cfRule type="cellIs" dxfId="2" priority="45" operator="greaterThan">
      <formula>60000</formula>
    </cfRule>
  </conditionalFormatting>
  <conditionalFormatting sqref="M111:M112">
    <cfRule type="cellIs" dxfId="0" priority="46" operator="between">
      <formula>55000</formula>
      <formula>60000</formula>
    </cfRule>
  </conditionalFormatting>
  <conditionalFormatting sqref="M111:M112">
    <cfRule type="cellIs" dxfId="0" priority="47" operator="between">
      <formula>40000</formula>
      <formula>45000</formula>
    </cfRule>
  </conditionalFormatting>
  <conditionalFormatting sqref="M111:M112">
    <cfRule type="cellIs" dxfId="1" priority="48" operator="between">
      <formula>45000</formula>
      <formula>55000</formula>
    </cfRule>
  </conditionalFormatting>
  <conditionalFormatting sqref="M111:M112">
    <cfRule type="cellIs" dxfId="2" priority="49" operator="lessThan">
      <formula>40000</formula>
    </cfRule>
  </conditionalFormatting>
  <conditionalFormatting sqref="M111:M112">
    <cfRule type="cellIs" dxfId="2" priority="50" operator="greaterThan">
      <formula>60000</formula>
    </cfRule>
  </conditionalFormatting>
  <conditionalFormatting sqref="M114:M115">
    <cfRule type="cellIs" dxfId="0" priority="51" operator="between">
      <formula>55000</formula>
      <formula>60000</formula>
    </cfRule>
  </conditionalFormatting>
  <conditionalFormatting sqref="M114:M115">
    <cfRule type="cellIs" dxfId="0" priority="52" operator="between">
      <formula>40000</formula>
      <formula>45000</formula>
    </cfRule>
  </conditionalFormatting>
  <conditionalFormatting sqref="M114:M115">
    <cfRule type="cellIs" dxfId="1" priority="53" operator="between">
      <formula>45000</formula>
      <formula>55000</formula>
    </cfRule>
  </conditionalFormatting>
  <conditionalFormatting sqref="M114:M115">
    <cfRule type="cellIs" dxfId="2" priority="54" operator="lessThan">
      <formula>40000</formula>
    </cfRule>
  </conditionalFormatting>
  <conditionalFormatting sqref="M114:M115">
    <cfRule type="cellIs" dxfId="2" priority="55" operator="greaterThan">
      <formula>60000</formula>
    </cfRule>
  </conditionalFormatting>
  <conditionalFormatting sqref="M49:M50">
    <cfRule type="cellIs" dxfId="0" priority="56" operator="between">
      <formula>55000</formula>
      <formula>60000</formula>
    </cfRule>
  </conditionalFormatting>
  <conditionalFormatting sqref="M49:M50">
    <cfRule type="cellIs" dxfId="0" priority="57" operator="between">
      <formula>40000</formula>
      <formula>45000</formula>
    </cfRule>
  </conditionalFormatting>
  <conditionalFormatting sqref="M49:M50">
    <cfRule type="cellIs" dxfId="1" priority="58" operator="between">
      <formula>45000</formula>
      <formula>55000</formula>
    </cfRule>
  </conditionalFormatting>
  <conditionalFormatting sqref="M49:M50">
    <cfRule type="cellIs" dxfId="2" priority="59" operator="lessThan">
      <formula>40000</formula>
    </cfRule>
  </conditionalFormatting>
  <conditionalFormatting sqref="M49:M50">
    <cfRule type="cellIs" dxfId="2" priority="60" operator="greaterThan">
      <formula>60000</formula>
    </cfRule>
  </conditionalFormatting>
  <conditionalFormatting sqref="M51:M52">
    <cfRule type="cellIs" dxfId="0" priority="61" operator="between">
      <formula>55000</formula>
      <formula>60000</formula>
    </cfRule>
  </conditionalFormatting>
  <conditionalFormatting sqref="M51:M52">
    <cfRule type="cellIs" dxfId="0" priority="62" operator="between">
      <formula>40000</formula>
      <formula>45000</formula>
    </cfRule>
  </conditionalFormatting>
  <conditionalFormatting sqref="M51:M52">
    <cfRule type="cellIs" dxfId="1" priority="63" operator="between">
      <formula>45000</formula>
      <formula>55000</formula>
    </cfRule>
  </conditionalFormatting>
  <conditionalFormatting sqref="M51:M52">
    <cfRule type="cellIs" dxfId="2" priority="64" operator="lessThan">
      <formula>40000</formula>
    </cfRule>
  </conditionalFormatting>
  <conditionalFormatting sqref="M51:M52">
    <cfRule type="cellIs" dxfId="2" priority="65" operator="greaterThan">
      <formula>60000</formula>
    </cfRule>
  </conditionalFormatting>
  <conditionalFormatting sqref="M53:M54">
    <cfRule type="cellIs" dxfId="0" priority="66" operator="between">
      <formula>55000</formula>
      <formula>60000</formula>
    </cfRule>
  </conditionalFormatting>
  <conditionalFormatting sqref="M53:M54">
    <cfRule type="cellIs" dxfId="0" priority="67" operator="between">
      <formula>40000</formula>
      <formula>45000</formula>
    </cfRule>
  </conditionalFormatting>
  <conditionalFormatting sqref="M53:M54">
    <cfRule type="cellIs" dxfId="1" priority="68" operator="between">
      <formula>45000</formula>
      <formula>55000</formula>
    </cfRule>
  </conditionalFormatting>
  <conditionalFormatting sqref="M53:M54">
    <cfRule type="cellIs" dxfId="2" priority="69" operator="lessThan">
      <formula>40000</formula>
    </cfRule>
  </conditionalFormatting>
  <conditionalFormatting sqref="M53:M54">
    <cfRule type="cellIs" dxfId="2" priority="70" operator="greaterThan">
      <formula>60000</formula>
    </cfRule>
  </conditionalFormatting>
  <conditionalFormatting sqref="M69:M70">
    <cfRule type="cellIs" dxfId="0" priority="71" operator="between">
      <formula>55000</formula>
      <formula>60000</formula>
    </cfRule>
  </conditionalFormatting>
  <conditionalFormatting sqref="M69:M70">
    <cfRule type="cellIs" dxfId="0" priority="72" operator="between">
      <formula>40000</formula>
      <formula>45000</formula>
    </cfRule>
  </conditionalFormatting>
  <conditionalFormatting sqref="M69:M70">
    <cfRule type="cellIs" dxfId="1" priority="73" operator="between">
      <formula>45000</formula>
      <formula>55000</formula>
    </cfRule>
  </conditionalFormatting>
  <conditionalFormatting sqref="M69:M70">
    <cfRule type="cellIs" dxfId="2" priority="74" operator="lessThan">
      <formula>40000</formula>
    </cfRule>
  </conditionalFormatting>
  <conditionalFormatting sqref="M69:M70">
    <cfRule type="cellIs" dxfId="2" priority="75" operator="greaterThan">
      <formula>60000</formula>
    </cfRule>
  </conditionalFormatting>
  <conditionalFormatting sqref="M72:M73">
    <cfRule type="cellIs" dxfId="0" priority="76" operator="between">
      <formula>55000</formula>
      <formula>60000</formula>
    </cfRule>
  </conditionalFormatting>
  <conditionalFormatting sqref="M72:M73">
    <cfRule type="cellIs" dxfId="0" priority="77" operator="between">
      <formula>40000</formula>
      <formula>45000</formula>
    </cfRule>
  </conditionalFormatting>
  <conditionalFormatting sqref="M72:M73">
    <cfRule type="cellIs" dxfId="1" priority="78" operator="between">
      <formula>45000</formula>
      <formula>55000</formula>
    </cfRule>
  </conditionalFormatting>
  <conditionalFormatting sqref="M72:M73">
    <cfRule type="cellIs" dxfId="2" priority="79" operator="lessThan">
      <formula>40000</formula>
    </cfRule>
  </conditionalFormatting>
  <conditionalFormatting sqref="M72:M73">
    <cfRule type="cellIs" dxfId="2" priority="80" operator="greaterThan">
      <formula>60000</formula>
    </cfRule>
  </conditionalFormatting>
  <conditionalFormatting sqref="M55:M56">
    <cfRule type="cellIs" dxfId="0" priority="81" operator="between">
      <formula>55000</formula>
      <formula>60000</formula>
    </cfRule>
  </conditionalFormatting>
  <conditionalFormatting sqref="M55:M56">
    <cfRule type="cellIs" dxfId="0" priority="82" operator="between">
      <formula>40000</formula>
      <formula>45000</formula>
    </cfRule>
  </conditionalFormatting>
  <conditionalFormatting sqref="M55:M56">
    <cfRule type="cellIs" dxfId="1" priority="83" operator="between">
      <formula>45000</formula>
      <formula>55000</formula>
    </cfRule>
  </conditionalFormatting>
  <conditionalFormatting sqref="M55:M56">
    <cfRule type="cellIs" dxfId="2" priority="84" operator="lessThan">
      <formula>40000</formula>
    </cfRule>
  </conditionalFormatting>
  <conditionalFormatting sqref="M55:M56">
    <cfRule type="cellIs" dxfId="2" priority="85" operator="greaterThan">
      <formula>60000</formula>
    </cfRule>
  </conditionalFormatting>
  <conditionalFormatting sqref="M65:M66">
    <cfRule type="cellIs" dxfId="0" priority="86" operator="between">
      <formula>55000</formula>
      <formula>60000</formula>
    </cfRule>
  </conditionalFormatting>
  <conditionalFormatting sqref="M65:M66">
    <cfRule type="cellIs" dxfId="0" priority="87" operator="between">
      <formula>40000</formula>
      <formula>45000</formula>
    </cfRule>
  </conditionalFormatting>
  <conditionalFormatting sqref="M65:M66">
    <cfRule type="cellIs" dxfId="1" priority="88" operator="between">
      <formula>45000</formula>
      <formula>55000</formula>
    </cfRule>
  </conditionalFormatting>
  <conditionalFormatting sqref="M65:M66">
    <cfRule type="cellIs" dxfId="2" priority="89" operator="lessThan">
      <formula>40000</formula>
    </cfRule>
  </conditionalFormatting>
  <conditionalFormatting sqref="M65:M66">
    <cfRule type="cellIs" dxfId="2" priority="90" operator="greaterThan">
      <formula>60000</formula>
    </cfRule>
  </conditionalFormatting>
  <conditionalFormatting sqref="M67:M68">
    <cfRule type="cellIs" dxfId="0" priority="91" operator="between">
      <formula>55000</formula>
      <formula>60000</formula>
    </cfRule>
  </conditionalFormatting>
  <conditionalFormatting sqref="M67:M68">
    <cfRule type="cellIs" dxfId="0" priority="92" operator="between">
      <formula>40000</formula>
      <formula>45000</formula>
    </cfRule>
  </conditionalFormatting>
  <conditionalFormatting sqref="M67:M68">
    <cfRule type="cellIs" dxfId="1" priority="93" operator="between">
      <formula>45000</formula>
      <formula>55000</formula>
    </cfRule>
  </conditionalFormatting>
  <conditionalFormatting sqref="M67:M68">
    <cfRule type="cellIs" dxfId="2" priority="94" operator="lessThan">
      <formula>40000</formula>
    </cfRule>
  </conditionalFormatting>
  <conditionalFormatting sqref="M67:M68">
    <cfRule type="cellIs" dxfId="2" priority="95" operator="greaterThan">
      <formula>60000</formula>
    </cfRule>
  </conditionalFormatting>
  <conditionalFormatting sqref="M57:M58">
    <cfRule type="cellIs" dxfId="0" priority="96" operator="between">
      <formula>55000</formula>
      <formula>60000</formula>
    </cfRule>
  </conditionalFormatting>
  <conditionalFormatting sqref="M57:M58">
    <cfRule type="cellIs" dxfId="0" priority="97" operator="between">
      <formula>40000</formula>
      <formula>45000</formula>
    </cfRule>
  </conditionalFormatting>
  <conditionalFormatting sqref="M57:M58">
    <cfRule type="cellIs" dxfId="1" priority="98" operator="between">
      <formula>45000</formula>
      <formula>55000</formula>
    </cfRule>
  </conditionalFormatting>
  <conditionalFormatting sqref="M57:M58">
    <cfRule type="cellIs" dxfId="2" priority="99" operator="lessThan">
      <formula>40000</formula>
    </cfRule>
  </conditionalFormatting>
  <conditionalFormatting sqref="M57:M58">
    <cfRule type="cellIs" dxfId="2" priority="100" operator="greaterThan">
      <formula>60000</formula>
    </cfRule>
  </conditionalFormatting>
  <conditionalFormatting sqref="M59:M60">
    <cfRule type="cellIs" dxfId="0" priority="101" operator="between">
      <formula>55000</formula>
      <formula>60000</formula>
    </cfRule>
  </conditionalFormatting>
  <conditionalFormatting sqref="M59:M60">
    <cfRule type="cellIs" dxfId="0" priority="102" operator="between">
      <formula>40000</formula>
      <formula>45000</formula>
    </cfRule>
  </conditionalFormatting>
  <conditionalFormatting sqref="M59:M60">
    <cfRule type="cellIs" dxfId="1" priority="103" operator="between">
      <formula>45000</formula>
      <formula>55000</formula>
    </cfRule>
  </conditionalFormatting>
  <conditionalFormatting sqref="M59:M60">
    <cfRule type="cellIs" dxfId="2" priority="104" operator="lessThan">
      <formula>40000</formula>
    </cfRule>
  </conditionalFormatting>
  <conditionalFormatting sqref="M59:M60">
    <cfRule type="cellIs" dxfId="2" priority="105" operator="greaterThan">
      <formula>60000</formula>
    </cfRule>
  </conditionalFormatting>
  <conditionalFormatting sqref="M61:M62">
    <cfRule type="cellIs" dxfId="0" priority="106" operator="between">
      <formula>55000</formula>
      <formula>60000</formula>
    </cfRule>
  </conditionalFormatting>
  <conditionalFormatting sqref="M61:M62">
    <cfRule type="cellIs" dxfId="0" priority="107" operator="between">
      <formula>40000</formula>
      <formula>45000</formula>
    </cfRule>
  </conditionalFormatting>
  <conditionalFormatting sqref="M61:M62">
    <cfRule type="cellIs" dxfId="1" priority="108" operator="between">
      <formula>45000</formula>
      <formula>55000</formula>
    </cfRule>
  </conditionalFormatting>
  <conditionalFormatting sqref="M61:M62">
    <cfRule type="cellIs" dxfId="2" priority="109" operator="lessThan">
      <formula>40000</formula>
    </cfRule>
  </conditionalFormatting>
  <conditionalFormatting sqref="M61:M62">
    <cfRule type="cellIs" dxfId="2" priority="110" operator="greaterThan">
      <formula>60000</formula>
    </cfRule>
  </conditionalFormatting>
  <conditionalFormatting sqref="M63:M64">
    <cfRule type="cellIs" dxfId="0" priority="111" operator="between">
      <formula>55000</formula>
      <formula>60000</formula>
    </cfRule>
  </conditionalFormatting>
  <conditionalFormatting sqref="M63:M64">
    <cfRule type="cellIs" dxfId="0" priority="112" operator="between">
      <formula>40000</formula>
      <formula>45000</formula>
    </cfRule>
  </conditionalFormatting>
  <conditionalFormatting sqref="M63:M64">
    <cfRule type="cellIs" dxfId="1" priority="113" operator="between">
      <formula>45000</formula>
      <formula>55000</formula>
    </cfRule>
  </conditionalFormatting>
  <conditionalFormatting sqref="M63:M64">
    <cfRule type="cellIs" dxfId="2" priority="114" operator="lessThan">
      <formula>40000</formula>
    </cfRule>
  </conditionalFormatting>
  <conditionalFormatting sqref="M63:M64">
    <cfRule type="cellIs" dxfId="2" priority="115" operator="greaterThan">
      <formula>60000</formula>
    </cfRule>
  </conditionalFormatting>
  <conditionalFormatting sqref="M138:M139">
    <cfRule type="cellIs" dxfId="0" priority="116" operator="between">
      <formula>55000</formula>
      <formula>60000</formula>
    </cfRule>
  </conditionalFormatting>
  <conditionalFormatting sqref="M138:M139">
    <cfRule type="cellIs" dxfId="0" priority="117" operator="between">
      <formula>40000</formula>
      <formula>45000</formula>
    </cfRule>
  </conditionalFormatting>
  <conditionalFormatting sqref="M138:M139">
    <cfRule type="cellIs" dxfId="1" priority="118" operator="between">
      <formula>45000</formula>
      <formula>55000</formula>
    </cfRule>
  </conditionalFormatting>
  <conditionalFormatting sqref="M138:M139">
    <cfRule type="cellIs" dxfId="2" priority="119" operator="lessThan">
      <formula>40000</formula>
    </cfRule>
  </conditionalFormatting>
  <conditionalFormatting sqref="M138:M139">
    <cfRule type="cellIs" dxfId="2" priority="120" operator="greaterThan">
      <formula>60000</formula>
    </cfRule>
  </conditionalFormatting>
  <conditionalFormatting sqref="M123:M124">
    <cfRule type="cellIs" dxfId="0" priority="121" operator="between">
      <formula>55000</formula>
      <formula>60000</formula>
    </cfRule>
  </conditionalFormatting>
  <conditionalFormatting sqref="M123:M124">
    <cfRule type="cellIs" dxfId="0" priority="122" operator="between">
      <formula>40000</formula>
      <formula>45000</formula>
    </cfRule>
  </conditionalFormatting>
  <conditionalFormatting sqref="M123:M124">
    <cfRule type="cellIs" dxfId="1" priority="123" operator="between">
      <formula>45000</formula>
      <formula>55000</formula>
    </cfRule>
  </conditionalFormatting>
  <conditionalFormatting sqref="M123:M124">
    <cfRule type="cellIs" dxfId="2" priority="124" operator="lessThan">
      <formula>40000</formula>
    </cfRule>
  </conditionalFormatting>
  <conditionalFormatting sqref="M123:M124">
    <cfRule type="cellIs" dxfId="2" priority="125" operator="greaterThan">
      <formula>60000</formula>
    </cfRule>
  </conditionalFormatting>
  <conditionalFormatting sqref="M75:M76">
    <cfRule type="cellIs" dxfId="0" priority="126" operator="between">
      <formula>55000</formula>
      <formula>60000</formula>
    </cfRule>
  </conditionalFormatting>
  <conditionalFormatting sqref="M75:M76">
    <cfRule type="cellIs" dxfId="0" priority="127" operator="between">
      <formula>40000</formula>
      <formula>45000</formula>
    </cfRule>
  </conditionalFormatting>
  <conditionalFormatting sqref="M75:M76">
    <cfRule type="cellIs" dxfId="1" priority="128" operator="between">
      <formula>45000</formula>
      <formula>55000</formula>
    </cfRule>
  </conditionalFormatting>
  <conditionalFormatting sqref="M75:M76">
    <cfRule type="cellIs" dxfId="2" priority="129" operator="lessThan">
      <formula>40000</formula>
    </cfRule>
  </conditionalFormatting>
  <conditionalFormatting sqref="M75:M76">
    <cfRule type="cellIs" dxfId="2" priority="130" operator="greaterThan">
      <formula>60000</formula>
    </cfRule>
  </conditionalFormatting>
  <conditionalFormatting sqref="M78:M79">
    <cfRule type="cellIs" dxfId="0" priority="131" operator="between">
      <formula>55000</formula>
      <formula>60000</formula>
    </cfRule>
  </conditionalFormatting>
  <conditionalFormatting sqref="M78:M79">
    <cfRule type="cellIs" dxfId="0" priority="132" operator="between">
      <formula>40000</formula>
      <formula>45000</formula>
    </cfRule>
  </conditionalFormatting>
  <conditionalFormatting sqref="M78:M79">
    <cfRule type="cellIs" dxfId="1" priority="133" operator="between">
      <formula>45000</formula>
      <formula>55000</formula>
    </cfRule>
  </conditionalFormatting>
  <conditionalFormatting sqref="M78:M79">
    <cfRule type="cellIs" dxfId="2" priority="134" operator="lessThan">
      <formula>40000</formula>
    </cfRule>
  </conditionalFormatting>
  <conditionalFormatting sqref="M78:M79">
    <cfRule type="cellIs" dxfId="2" priority="135" operator="greaterThan">
      <formula>60000</formula>
    </cfRule>
  </conditionalFormatting>
  <conditionalFormatting sqref="M81:M82">
    <cfRule type="cellIs" dxfId="0" priority="136" operator="between">
      <formula>55000</formula>
      <formula>60000</formula>
    </cfRule>
  </conditionalFormatting>
  <conditionalFormatting sqref="M81:M82">
    <cfRule type="cellIs" dxfId="0" priority="137" operator="between">
      <formula>40000</formula>
      <formula>45000</formula>
    </cfRule>
  </conditionalFormatting>
  <conditionalFormatting sqref="M81:M82">
    <cfRule type="cellIs" dxfId="1" priority="138" operator="between">
      <formula>45000</formula>
      <formula>55000</formula>
    </cfRule>
  </conditionalFormatting>
  <conditionalFormatting sqref="M81:M82">
    <cfRule type="cellIs" dxfId="2" priority="139" operator="lessThan">
      <formula>40000</formula>
    </cfRule>
  </conditionalFormatting>
  <conditionalFormatting sqref="M81:M82">
    <cfRule type="cellIs" dxfId="2" priority="140" operator="greaterThan">
      <formula>60000</formula>
    </cfRule>
  </conditionalFormatting>
  <conditionalFormatting sqref="M117:M118">
    <cfRule type="cellIs" dxfId="0" priority="141" operator="between">
      <formula>55000</formula>
      <formula>60000</formula>
    </cfRule>
  </conditionalFormatting>
  <conditionalFormatting sqref="M117:M118">
    <cfRule type="cellIs" dxfId="0" priority="142" operator="between">
      <formula>40000</formula>
      <formula>45000</formula>
    </cfRule>
  </conditionalFormatting>
  <conditionalFormatting sqref="M117:M118">
    <cfRule type="cellIs" dxfId="1" priority="143" operator="between">
      <formula>45000</formula>
      <formula>55000</formula>
    </cfRule>
  </conditionalFormatting>
  <conditionalFormatting sqref="M117:M118">
    <cfRule type="cellIs" dxfId="2" priority="144" operator="lessThan">
      <formula>40000</formula>
    </cfRule>
  </conditionalFormatting>
  <conditionalFormatting sqref="M117:M118">
    <cfRule type="cellIs" dxfId="2" priority="145" operator="greaterThan">
      <formula>60000</formula>
    </cfRule>
  </conditionalFormatting>
  <conditionalFormatting sqref="M120:M121">
    <cfRule type="cellIs" dxfId="0" priority="146" operator="between">
      <formula>55000</formula>
      <formula>60000</formula>
    </cfRule>
  </conditionalFormatting>
  <conditionalFormatting sqref="M120:M121">
    <cfRule type="cellIs" dxfId="0" priority="147" operator="between">
      <formula>40000</formula>
      <formula>45000</formula>
    </cfRule>
  </conditionalFormatting>
  <conditionalFormatting sqref="M120:M121">
    <cfRule type="cellIs" dxfId="1" priority="148" operator="between">
      <formula>45000</formula>
      <formula>55000</formula>
    </cfRule>
  </conditionalFormatting>
  <conditionalFormatting sqref="M120:M121">
    <cfRule type="cellIs" dxfId="2" priority="149" operator="lessThan">
      <formula>40000</formula>
    </cfRule>
  </conditionalFormatting>
  <conditionalFormatting sqref="M120:M121">
    <cfRule type="cellIs" dxfId="2" priority="150" operator="greaterThan">
      <formula>60000</formula>
    </cfRule>
  </conditionalFormatting>
  <conditionalFormatting sqref="M126:M127">
    <cfRule type="cellIs" dxfId="0" priority="151" operator="between">
      <formula>55000</formula>
      <formula>60000</formula>
    </cfRule>
  </conditionalFormatting>
  <conditionalFormatting sqref="M126:M127">
    <cfRule type="cellIs" dxfId="0" priority="152" operator="between">
      <formula>40000</formula>
      <formula>45000</formula>
    </cfRule>
  </conditionalFormatting>
  <conditionalFormatting sqref="M126:M127">
    <cfRule type="cellIs" dxfId="1" priority="153" operator="between">
      <formula>45000</formula>
      <formula>55000</formula>
    </cfRule>
  </conditionalFormatting>
  <conditionalFormatting sqref="M126:M127">
    <cfRule type="cellIs" dxfId="2" priority="154" operator="lessThan">
      <formula>40000</formula>
    </cfRule>
  </conditionalFormatting>
  <conditionalFormatting sqref="M126:M127">
    <cfRule type="cellIs" dxfId="2" priority="155" operator="greaterThan">
      <formula>60000</formula>
    </cfRule>
  </conditionalFormatting>
  <conditionalFormatting sqref="M129:M130">
    <cfRule type="cellIs" dxfId="0" priority="156" operator="between">
      <formula>55000</formula>
      <formula>60000</formula>
    </cfRule>
  </conditionalFormatting>
  <conditionalFormatting sqref="M129:M130">
    <cfRule type="cellIs" dxfId="0" priority="157" operator="between">
      <formula>40000</formula>
      <formula>45000</formula>
    </cfRule>
  </conditionalFormatting>
  <conditionalFormatting sqref="M129:M130">
    <cfRule type="cellIs" dxfId="1" priority="158" operator="between">
      <formula>45000</formula>
      <formula>55000</formula>
    </cfRule>
  </conditionalFormatting>
  <conditionalFormatting sqref="M129:M130">
    <cfRule type="cellIs" dxfId="2" priority="159" operator="lessThan">
      <formula>40000</formula>
    </cfRule>
  </conditionalFormatting>
  <conditionalFormatting sqref="M129:M130">
    <cfRule type="cellIs" dxfId="2" priority="160" operator="greaterThan">
      <formula>60000</formula>
    </cfRule>
  </conditionalFormatting>
  <conditionalFormatting sqref="M132:M133">
    <cfRule type="cellIs" dxfId="0" priority="161" operator="between">
      <formula>55000</formula>
      <formula>60000</formula>
    </cfRule>
  </conditionalFormatting>
  <conditionalFormatting sqref="M132:M133">
    <cfRule type="cellIs" dxfId="0" priority="162" operator="between">
      <formula>40000</formula>
      <formula>45000</formula>
    </cfRule>
  </conditionalFormatting>
  <conditionalFormatting sqref="M132:M133">
    <cfRule type="cellIs" dxfId="1" priority="163" operator="between">
      <formula>45000</formula>
      <formula>55000</formula>
    </cfRule>
  </conditionalFormatting>
  <conditionalFormatting sqref="M132:M133">
    <cfRule type="cellIs" dxfId="2" priority="164" operator="lessThan">
      <formula>40000</formula>
    </cfRule>
  </conditionalFormatting>
  <conditionalFormatting sqref="M132:M133">
    <cfRule type="cellIs" dxfId="2" priority="165" operator="greaterThan">
      <formula>60000</formula>
    </cfRule>
  </conditionalFormatting>
  <conditionalFormatting sqref="M135:M136">
    <cfRule type="cellIs" dxfId="0" priority="166" operator="between">
      <formula>55000</formula>
      <formula>60000</formula>
    </cfRule>
  </conditionalFormatting>
  <conditionalFormatting sqref="M135:M136">
    <cfRule type="cellIs" dxfId="0" priority="167" operator="between">
      <formula>40000</formula>
      <formula>45000</formula>
    </cfRule>
  </conditionalFormatting>
  <conditionalFormatting sqref="M135:M136">
    <cfRule type="cellIs" dxfId="1" priority="168" operator="between">
      <formula>45000</formula>
      <formula>55000</formula>
    </cfRule>
  </conditionalFormatting>
  <conditionalFormatting sqref="M135:M136">
    <cfRule type="cellIs" dxfId="2" priority="169" operator="lessThan">
      <formula>40000</formula>
    </cfRule>
  </conditionalFormatting>
  <conditionalFormatting sqref="M135:M136">
    <cfRule type="cellIs" dxfId="2" priority="170" operator="greaterThan">
      <formula>60000</formula>
    </cfRule>
  </conditionalFormatting>
  <conditionalFormatting sqref="M141:M142">
    <cfRule type="cellIs" dxfId="0" priority="171" operator="between">
      <formula>55000</formula>
      <formula>60000</formula>
    </cfRule>
  </conditionalFormatting>
  <conditionalFormatting sqref="M141:M142">
    <cfRule type="cellIs" dxfId="0" priority="172" operator="between">
      <formula>40000</formula>
      <formula>45000</formula>
    </cfRule>
  </conditionalFormatting>
  <conditionalFormatting sqref="M141:M142">
    <cfRule type="cellIs" dxfId="1" priority="173" operator="between">
      <formula>45000</formula>
      <formula>55000</formula>
    </cfRule>
  </conditionalFormatting>
  <conditionalFormatting sqref="M141:M142">
    <cfRule type="cellIs" dxfId="2" priority="174" operator="lessThan">
      <formula>40000</formula>
    </cfRule>
  </conditionalFormatting>
  <conditionalFormatting sqref="M141:M142">
    <cfRule type="cellIs" dxfId="2" priority="175" operator="greaterThan">
      <formula>60000</formula>
    </cfRule>
  </conditionalFormatting>
  <conditionalFormatting sqref="M144:M145">
    <cfRule type="cellIs" dxfId="0" priority="176" operator="between">
      <formula>55000</formula>
      <formula>60000</formula>
    </cfRule>
  </conditionalFormatting>
  <conditionalFormatting sqref="M144:M145">
    <cfRule type="cellIs" dxfId="0" priority="177" operator="between">
      <formula>40000</formula>
      <formula>45000</formula>
    </cfRule>
  </conditionalFormatting>
  <conditionalFormatting sqref="M144:M145">
    <cfRule type="cellIs" dxfId="1" priority="178" operator="between">
      <formula>45000</formula>
      <formula>55000</formula>
    </cfRule>
  </conditionalFormatting>
  <conditionalFormatting sqref="M144:M145">
    <cfRule type="cellIs" dxfId="2" priority="179" operator="lessThan">
      <formula>40000</formula>
    </cfRule>
  </conditionalFormatting>
  <conditionalFormatting sqref="M144:M145">
    <cfRule type="cellIs" dxfId="2" priority="180" operator="greaterThan">
      <formula>60000</formula>
    </cfRule>
  </conditionalFormatting>
  <conditionalFormatting sqref="M147:M148">
    <cfRule type="cellIs" dxfId="0" priority="181" operator="between">
      <formula>55000</formula>
      <formula>60000</formula>
    </cfRule>
  </conditionalFormatting>
  <conditionalFormatting sqref="M147:M148">
    <cfRule type="cellIs" dxfId="0" priority="182" operator="between">
      <formula>40000</formula>
      <formula>45000</formula>
    </cfRule>
  </conditionalFormatting>
  <conditionalFormatting sqref="M147:M148">
    <cfRule type="cellIs" dxfId="1" priority="183" operator="between">
      <formula>45000</formula>
      <formula>55000</formula>
    </cfRule>
  </conditionalFormatting>
  <conditionalFormatting sqref="M147:M148">
    <cfRule type="cellIs" dxfId="2" priority="184" operator="lessThan">
      <formula>40000</formula>
    </cfRule>
  </conditionalFormatting>
  <conditionalFormatting sqref="M147:M148">
    <cfRule type="cellIs" dxfId="2" priority="185" operator="greaterThan">
      <formula>60000</formula>
    </cfRule>
  </conditionalFormatting>
  <conditionalFormatting sqref="M150:M151">
    <cfRule type="cellIs" dxfId="0" priority="186" operator="between">
      <formula>55000</formula>
      <formula>60000</formula>
    </cfRule>
  </conditionalFormatting>
  <conditionalFormatting sqref="M150:M151">
    <cfRule type="cellIs" dxfId="0" priority="187" operator="between">
      <formula>40000</formula>
      <formula>45000</formula>
    </cfRule>
  </conditionalFormatting>
  <conditionalFormatting sqref="M150:M151">
    <cfRule type="cellIs" dxfId="1" priority="188" operator="between">
      <formula>45000</formula>
      <formula>55000</formula>
    </cfRule>
  </conditionalFormatting>
  <conditionalFormatting sqref="M150:M151">
    <cfRule type="cellIs" dxfId="2" priority="189" operator="lessThan">
      <formula>40000</formula>
    </cfRule>
  </conditionalFormatting>
  <conditionalFormatting sqref="M150:M151">
    <cfRule type="cellIs" dxfId="2" priority="190" operator="greaterThan">
      <formula>60000</formula>
    </cfRule>
  </conditionalFormatting>
  <conditionalFormatting sqref="M6:M7">
    <cfRule type="cellIs" dxfId="0" priority="191" operator="between">
      <formula>55000</formula>
      <formula>60000</formula>
    </cfRule>
  </conditionalFormatting>
  <conditionalFormatting sqref="M6:M7">
    <cfRule type="cellIs" dxfId="0" priority="192" operator="between">
      <formula>40000</formula>
      <formula>45000</formula>
    </cfRule>
  </conditionalFormatting>
  <conditionalFormatting sqref="M6:M7">
    <cfRule type="cellIs" dxfId="1" priority="193" operator="between">
      <formula>45000</formula>
      <formula>55000</formula>
    </cfRule>
  </conditionalFormatting>
  <conditionalFormatting sqref="M6:M7">
    <cfRule type="cellIs" dxfId="2" priority="194" operator="lessThan">
      <formula>40000</formula>
    </cfRule>
  </conditionalFormatting>
  <conditionalFormatting sqref="M6:M7">
    <cfRule type="cellIs" dxfId="2" priority="195" operator="greaterThan">
      <formula>60000</formula>
    </cfRule>
  </conditionalFormatting>
  <conditionalFormatting sqref="M71">
    <cfRule type="cellIs" dxfId="0" priority="196" operator="between">
      <formula>55000</formula>
      <formula>60000</formula>
    </cfRule>
  </conditionalFormatting>
  <conditionalFormatting sqref="M71">
    <cfRule type="cellIs" dxfId="0" priority="197" operator="between">
      <formula>40000</formula>
      <formula>45000</formula>
    </cfRule>
  </conditionalFormatting>
  <conditionalFormatting sqref="M71">
    <cfRule type="cellIs" dxfId="1" priority="198" operator="between">
      <formula>45000</formula>
      <formula>55000</formula>
    </cfRule>
  </conditionalFormatting>
  <conditionalFormatting sqref="M71">
    <cfRule type="cellIs" dxfId="2" priority="199" operator="lessThan">
      <formula>40000</formula>
    </cfRule>
  </conditionalFormatting>
  <conditionalFormatting sqref="M71">
    <cfRule type="cellIs" dxfId="2" priority="200" operator="greaterThan">
      <formula>60000</formula>
    </cfRule>
  </conditionalFormatting>
  <conditionalFormatting sqref="M74">
    <cfRule type="cellIs" dxfId="0" priority="201" operator="between">
      <formula>55000</formula>
      <formula>60000</formula>
    </cfRule>
  </conditionalFormatting>
  <conditionalFormatting sqref="M74">
    <cfRule type="cellIs" dxfId="0" priority="202" operator="between">
      <formula>40000</formula>
      <formula>45000</formula>
    </cfRule>
  </conditionalFormatting>
  <conditionalFormatting sqref="M74">
    <cfRule type="cellIs" dxfId="1" priority="203" operator="between">
      <formula>45000</formula>
      <formula>55000</formula>
    </cfRule>
  </conditionalFormatting>
  <conditionalFormatting sqref="M74">
    <cfRule type="cellIs" dxfId="2" priority="204" operator="lessThan">
      <formula>40000</formula>
    </cfRule>
  </conditionalFormatting>
  <conditionalFormatting sqref="M74">
    <cfRule type="cellIs" dxfId="2" priority="205" operator="greaterThan">
      <formula>60000</formula>
    </cfRule>
  </conditionalFormatting>
  <conditionalFormatting sqref="M77">
    <cfRule type="cellIs" dxfId="0" priority="206" operator="between">
      <formula>55000</formula>
      <formula>60000</formula>
    </cfRule>
  </conditionalFormatting>
  <conditionalFormatting sqref="M77">
    <cfRule type="cellIs" dxfId="0" priority="207" operator="between">
      <formula>40000</formula>
      <formula>45000</formula>
    </cfRule>
  </conditionalFormatting>
  <conditionalFormatting sqref="M77">
    <cfRule type="cellIs" dxfId="1" priority="208" operator="between">
      <formula>45000</formula>
      <formula>55000</formula>
    </cfRule>
  </conditionalFormatting>
  <conditionalFormatting sqref="M77">
    <cfRule type="cellIs" dxfId="2" priority="209" operator="lessThan">
      <formula>40000</formula>
    </cfRule>
  </conditionalFormatting>
  <conditionalFormatting sqref="M77">
    <cfRule type="cellIs" dxfId="2" priority="210" operator="greaterThan">
      <formula>60000</formula>
    </cfRule>
  </conditionalFormatting>
  <conditionalFormatting sqref="M80">
    <cfRule type="cellIs" dxfId="0" priority="211" operator="between">
      <formula>55000</formula>
      <formula>60000</formula>
    </cfRule>
  </conditionalFormatting>
  <conditionalFormatting sqref="M80">
    <cfRule type="cellIs" dxfId="0" priority="212" operator="between">
      <formula>40000</formula>
      <formula>45000</formula>
    </cfRule>
  </conditionalFormatting>
  <conditionalFormatting sqref="M80">
    <cfRule type="cellIs" dxfId="1" priority="213" operator="between">
      <formula>45000</formula>
      <formula>55000</formula>
    </cfRule>
  </conditionalFormatting>
  <conditionalFormatting sqref="M80">
    <cfRule type="cellIs" dxfId="2" priority="214" operator="lessThan">
      <formula>40000</formula>
    </cfRule>
  </conditionalFormatting>
  <conditionalFormatting sqref="M80">
    <cfRule type="cellIs" dxfId="2" priority="215" operator="greaterThan">
      <formula>60000</formula>
    </cfRule>
  </conditionalFormatting>
  <conditionalFormatting sqref="M83">
    <cfRule type="cellIs" dxfId="0" priority="216" operator="between">
      <formula>55000</formula>
      <formula>60000</formula>
    </cfRule>
  </conditionalFormatting>
  <conditionalFormatting sqref="M83">
    <cfRule type="cellIs" dxfId="0" priority="217" operator="between">
      <formula>40000</formula>
      <formula>45000</formula>
    </cfRule>
  </conditionalFormatting>
  <conditionalFormatting sqref="M83">
    <cfRule type="cellIs" dxfId="1" priority="218" operator="between">
      <formula>45000</formula>
      <formula>55000</formula>
    </cfRule>
  </conditionalFormatting>
  <conditionalFormatting sqref="M83">
    <cfRule type="cellIs" dxfId="2" priority="219" operator="lessThan">
      <formula>40000</formula>
    </cfRule>
  </conditionalFormatting>
  <conditionalFormatting sqref="M83">
    <cfRule type="cellIs" dxfId="2" priority="220" operator="greaterThan">
      <formula>60000</formula>
    </cfRule>
  </conditionalFormatting>
  <conditionalFormatting sqref="M110">
    <cfRule type="cellIs" dxfId="0" priority="221" operator="between">
      <formula>55000</formula>
      <formula>60000</formula>
    </cfRule>
  </conditionalFormatting>
  <conditionalFormatting sqref="M110">
    <cfRule type="cellIs" dxfId="0" priority="222" operator="between">
      <formula>40000</formula>
      <formula>45000</formula>
    </cfRule>
  </conditionalFormatting>
  <conditionalFormatting sqref="M110">
    <cfRule type="cellIs" dxfId="1" priority="223" operator="between">
      <formula>45000</formula>
      <formula>55000</formula>
    </cfRule>
  </conditionalFormatting>
  <conditionalFormatting sqref="M110">
    <cfRule type="cellIs" dxfId="2" priority="224" operator="lessThan">
      <formula>40000</formula>
    </cfRule>
  </conditionalFormatting>
  <conditionalFormatting sqref="M110">
    <cfRule type="cellIs" dxfId="2" priority="225" operator="greaterThan">
      <formula>60000</formula>
    </cfRule>
  </conditionalFormatting>
  <conditionalFormatting sqref="M113">
    <cfRule type="cellIs" dxfId="0" priority="226" operator="between">
      <formula>55000</formula>
      <formula>60000</formula>
    </cfRule>
  </conditionalFormatting>
  <conditionalFormatting sqref="M113">
    <cfRule type="cellIs" dxfId="0" priority="227" operator="between">
      <formula>40000</formula>
      <formula>45000</formula>
    </cfRule>
  </conditionalFormatting>
  <conditionalFormatting sqref="M113">
    <cfRule type="cellIs" dxfId="1" priority="228" operator="between">
      <formula>45000</formula>
      <formula>55000</formula>
    </cfRule>
  </conditionalFormatting>
  <conditionalFormatting sqref="M113">
    <cfRule type="cellIs" dxfId="2" priority="229" operator="lessThan">
      <formula>40000</formula>
    </cfRule>
  </conditionalFormatting>
  <conditionalFormatting sqref="M113">
    <cfRule type="cellIs" dxfId="2" priority="230" operator="greaterThan">
      <formula>60000</formula>
    </cfRule>
  </conditionalFormatting>
  <conditionalFormatting sqref="M116">
    <cfRule type="cellIs" dxfId="0" priority="231" operator="between">
      <formula>55000</formula>
      <formula>60000</formula>
    </cfRule>
  </conditionalFormatting>
  <conditionalFormatting sqref="M116">
    <cfRule type="cellIs" dxfId="0" priority="232" operator="between">
      <formula>40000</formula>
      <formula>45000</formula>
    </cfRule>
  </conditionalFormatting>
  <conditionalFormatting sqref="M116">
    <cfRule type="cellIs" dxfId="1" priority="233" operator="between">
      <formula>45000</formula>
      <formula>55000</formula>
    </cfRule>
  </conditionalFormatting>
  <conditionalFormatting sqref="M116">
    <cfRule type="cellIs" dxfId="2" priority="234" operator="lessThan">
      <formula>40000</formula>
    </cfRule>
  </conditionalFormatting>
  <conditionalFormatting sqref="M116">
    <cfRule type="cellIs" dxfId="2" priority="235" operator="greaterThan">
      <formula>60000</formula>
    </cfRule>
  </conditionalFormatting>
  <conditionalFormatting sqref="M119">
    <cfRule type="cellIs" dxfId="0" priority="236" operator="between">
      <formula>55000</formula>
      <formula>60000</formula>
    </cfRule>
  </conditionalFormatting>
  <conditionalFormatting sqref="M119">
    <cfRule type="cellIs" dxfId="0" priority="237" operator="between">
      <formula>40000</formula>
      <formula>45000</formula>
    </cfRule>
  </conditionalFormatting>
  <conditionalFormatting sqref="M119">
    <cfRule type="cellIs" dxfId="1" priority="238" operator="between">
      <formula>45000</formula>
      <formula>55000</formula>
    </cfRule>
  </conditionalFormatting>
  <conditionalFormatting sqref="M119">
    <cfRule type="cellIs" dxfId="2" priority="239" operator="lessThan">
      <formula>40000</formula>
    </cfRule>
  </conditionalFormatting>
  <conditionalFormatting sqref="M119">
    <cfRule type="cellIs" dxfId="2" priority="240" operator="greaterThan">
      <formula>60000</formula>
    </cfRule>
  </conditionalFormatting>
  <conditionalFormatting sqref="M122">
    <cfRule type="cellIs" dxfId="0" priority="241" operator="between">
      <formula>55000</formula>
      <formula>60000</formula>
    </cfRule>
  </conditionalFormatting>
  <conditionalFormatting sqref="M122">
    <cfRule type="cellIs" dxfId="0" priority="242" operator="between">
      <formula>40000</formula>
      <formula>45000</formula>
    </cfRule>
  </conditionalFormatting>
  <conditionalFormatting sqref="M122">
    <cfRule type="cellIs" dxfId="1" priority="243" operator="between">
      <formula>45000</formula>
      <formula>55000</formula>
    </cfRule>
  </conditionalFormatting>
  <conditionalFormatting sqref="M122">
    <cfRule type="cellIs" dxfId="2" priority="244" operator="lessThan">
      <formula>40000</formula>
    </cfRule>
  </conditionalFormatting>
  <conditionalFormatting sqref="M122">
    <cfRule type="cellIs" dxfId="2" priority="245" operator="greaterThan">
      <formula>60000</formula>
    </cfRule>
  </conditionalFormatting>
  <conditionalFormatting sqref="M125">
    <cfRule type="cellIs" dxfId="0" priority="246" operator="between">
      <formula>55000</formula>
      <formula>60000</formula>
    </cfRule>
  </conditionalFormatting>
  <conditionalFormatting sqref="M125">
    <cfRule type="cellIs" dxfId="0" priority="247" operator="between">
      <formula>40000</formula>
      <formula>45000</formula>
    </cfRule>
  </conditionalFormatting>
  <conditionalFormatting sqref="M125">
    <cfRule type="cellIs" dxfId="1" priority="248" operator="between">
      <formula>45000</formula>
      <formula>55000</formula>
    </cfRule>
  </conditionalFormatting>
  <conditionalFormatting sqref="M125">
    <cfRule type="cellIs" dxfId="2" priority="249" operator="lessThan">
      <formula>40000</formula>
    </cfRule>
  </conditionalFormatting>
  <conditionalFormatting sqref="M125">
    <cfRule type="cellIs" dxfId="2" priority="250" operator="greaterThan">
      <formula>60000</formula>
    </cfRule>
  </conditionalFormatting>
  <conditionalFormatting sqref="M128">
    <cfRule type="cellIs" dxfId="0" priority="251" operator="between">
      <formula>55000</formula>
      <formula>60000</formula>
    </cfRule>
  </conditionalFormatting>
  <conditionalFormatting sqref="M128">
    <cfRule type="cellIs" dxfId="0" priority="252" operator="between">
      <formula>40000</formula>
      <formula>45000</formula>
    </cfRule>
  </conditionalFormatting>
  <conditionalFormatting sqref="M128">
    <cfRule type="cellIs" dxfId="1" priority="253" operator="between">
      <formula>45000</formula>
      <formula>55000</formula>
    </cfRule>
  </conditionalFormatting>
  <conditionalFormatting sqref="M128">
    <cfRule type="cellIs" dxfId="2" priority="254" operator="lessThan">
      <formula>40000</formula>
    </cfRule>
  </conditionalFormatting>
  <conditionalFormatting sqref="M128">
    <cfRule type="cellIs" dxfId="2" priority="255" operator="greaterThan">
      <formula>60000</formula>
    </cfRule>
  </conditionalFormatting>
  <conditionalFormatting sqref="M131">
    <cfRule type="cellIs" dxfId="0" priority="256" operator="between">
      <formula>55000</formula>
      <formula>60000</formula>
    </cfRule>
  </conditionalFormatting>
  <conditionalFormatting sqref="M131">
    <cfRule type="cellIs" dxfId="0" priority="257" operator="between">
      <formula>40000</formula>
      <formula>45000</formula>
    </cfRule>
  </conditionalFormatting>
  <conditionalFormatting sqref="M131">
    <cfRule type="cellIs" dxfId="1" priority="258" operator="between">
      <formula>45000</formula>
      <formula>55000</formula>
    </cfRule>
  </conditionalFormatting>
  <conditionalFormatting sqref="M131">
    <cfRule type="cellIs" dxfId="2" priority="259" operator="lessThan">
      <formula>40000</formula>
    </cfRule>
  </conditionalFormatting>
  <conditionalFormatting sqref="M131">
    <cfRule type="cellIs" dxfId="2" priority="260" operator="greaterThan">
      <formula>60000</formula>
    </cfRule>
  </conditionalFormatting>
  <conditionalFormatting sqref="M134">
    <cfRule type="cellIs" dxfId="0" priority="261" operator="between">
      <formula>55000</formula>
      <formula>60000</formula>
    </cfRule>
  </conditionalFormatting>
  <conditionalFormatting sqref="M134">
    <cfRule type="cellIs" dxfId="0" priority="262" operator="between">
      <formula>40000</formula>
      <formula>45000</formula>
    </cfRule>
  </conditionalFormatting>
  <conditionalFormatting sqref="M134">
    <cfRule type="cellIs" dxfId="1" priority="263" operator="between">
      <formula>45000</formula>
      <formula>55000</formula>
    </cfRule>
  </conditionalFormatting>
  <conditionalFormatting sqref="M134">
    <cfRule type="cellIs" dxfId="2" priority="264" operator="lessThan">
      <formula>40000</formula>
    </cfRule>
  </conditionalFormatting>
  <conditionalFormatting sqref="M134">
    <cfRule type="cellIs" dxfId="2" priority="265" operator="greaterThan">
      <formula>60000</formula>
    </cfRule>
  </conditionalFormatting>
  <conditionalFormatting sqref="M137">
    <cfRule type="cellIs" dxfId="0" priority="266" operator="between">
      <formula>55000</formula>
      <formula>60000</formula>
    </cfRule>
  </conditionalFormatting>
  <conditionalFormatting sqref="M137">
    <cfRule type="cellIs" dxfId="0" priority="267" operator="between">
      <formula>40000</formula>
      <formula>45000</formula>
    </cfRule>
  </conditionalFormatting>
  <conditionalFormatting sqref="M137">
    <cfRule type="cellIs" dxfId="1" priority="268" operator="between">
      <formula>45000</formula>
      <formula>55000</formula>
    </cfRule>
  </conditionalFormatting>
  <conditionalFormatting sqref="M137">
    <cfRule type="cellIs" dxfId="2" priority="269" operator="lessThan">
      <formula>40000</formula>
    </cfRule>
  </conditionalFormatting>
  <conditionalFormatting sqref="M137">
    <cfRule type="cellIs" dxfId="2" priority="270" operator="greaterThan">
      <formula>60000</formula>
    </cfRule>
  </conditionalFormatting>
  <conditionalFormatting sqref="M140">
    <cfRule type="cellIs" dxfId="0" priority="271" operator="between">
      <formula>55000</formula>
      <formula>60000</formula>
    </cfRule>
  </conditionalFormatting>
  <conditionalFormatting sqref="M140">
    <cfRule type="cellIs" dxfId="0" priority="272" operator="between">
      <formula>40000</formula>
      <formula>45000</formula>
    </cfRule>
  </conditionalFormatting>
  <conditionalFormatting sqref="M140">
    <cfRule type="cellIs" dxfId="1" priority="273" operator="between">
      <formula>45000</formula>
      <formula>55000</formula>
    </cfRule>
  </conditionalFormatting>
  <conditionalFormatting sqref="M140">
    <cfRule type="cellIs" dxfId="2" priority="274" operator="lessThan">
      <formula>40000</formula>
    </cfRule>
  </conditionalFormatting>
  <conditionalFormatting sqref="M140">
    <cfRule type="cellIs" dxfId="2" priority="275" operator="greaterThan">
      <formula>60000</formula>
    </cfRule>
  </conditionalFormatting>
  <conditionalFormatting sqref="M143">
    <cfRule type="cellIs" dxfId="0" priority="276" operator="between">
      <formula>55000</formula>
      <formula>60000</formula>
    </cfRule>
  </conditionalFormatting>
  <conditionalFormatting sqref="M143">
    <cfRule type="cellIs" dxfId="0" priority="277" operator="between">
      <formula>40000</formula>
      <formula>45000</formula>
    </cfRule>
  </conditionalFormatting>
  <conditionalFormatting sqref="M143">
    <cfRule type="cellIs" dxfId="1" priority="278" operator="between">
      <formula>45000</formula>
      <formula>55000</formula>
    </cfRule>
  </conditionalFormatting>
  <conditionalFormatting sqref="M143">
    <cfRule type="cellIs" dxfId="2" priority="279" operator="lessThan">
      <formula>40000</formula>
    </cfRule>
  </conditionalFormatting>
  <conditionalFormatting sqref="M143">
    <cfRule type="cellIs" dxfId="2" priority="280" operator="greaterThan">
      <formula>60000</formula>
    </cfRule>
  </conditionalFormatting>
  <conditionalFormatting sqref="M146">
    <cfRule type="cellIs" dxfId="0" priority="281" operator="between">
      <formula>55000</formula>
      <formula>60000</formula>
    </cfRule>
  </conditionalFormatting>
  <conditionalFormatting sqref="M146">
    <cfRule type="cellIs" dxfId="0" priority="282" operator="between">
      <formula>40000</formula>
      <formula>45000</formula>
    </cfRule>
  </conditionalFormatting>
  <conditionalFormatting sqref="M146">
    <cfRule type="cellIs" dxfId="1" priority="283" operator="between">
      <formula>45000</formula>
      <formula>55000</formula>
    </cfRule>
  </conditionalFormatting>
  <conditionalFormatting sqref="M146">
    <cfRule type="cellIs" dxfId="2" priority="284" operator="lessThan">
      <formula>40000</formula>
    </cfRule>
  </conditionalFormatting>
  <conditionalFormatting sqref="M146">
    <cfRule type="cellIs" dxfId="2" priority="285" operator="greaterThan">
      <formula>60000</formula>
    </cfRule>
  </conditionalFormatting>
  <conditionalFormatting sqref="M149">
    <cfRule type="cellIs" dxfId="0" priority="286" operator="between">
      <formula>55000</formula>
      <formula>60000</formula>
    </cfRule>
  </conditionalFormatting>
  <conditionalFormatting sqref="M149">
    <cfRule type="cellIs" dxfId="0" priority="287" operator="between">
      <formula>40000</formula>
      <formula>45000</formula>
    </cfRule>
  </conditionalFormatting>
  <conditionalFormatting sqref="M149">
    <cfRule type="cellIs" dxfId="1" priority="288" operator="between">
      <formula>45000</formula>
      <formula>55000</formula>
    </cfRule>
  </conditionalFormatting>
  <conditionalFormatting sqref="M149">
    <cfRule type="cellIs" dxfId="2" priority="289" operator="lessThan">
      <formula>40000</formula>
    </cfRule>
  </conditionalFormatting>
  <conditionalFormatting sqref="M149">
    <cfRule type="cellIs" dxfId="2" priority="290" operator="greaterThan">
      <formula>60000</formula>
    </cfRule>
  </conditionalFormatting>
  <conditionalFormatting sqref="M152">
    <cfRule type="cellIs" dxfId="0" priority="291" operator="between">
      <formula>55000</formula>
      <formula>60000</formula>
    </cfRule>
  </conditionalFormatting>
  <conditionalFormatting sqref="M152">
    <cfRule type="cellIs" dxfId="0" priority="292" operator="between">
      <formula>40000</formula>
      <formula>45000</formula>
    </cfRule>
  </conditionalFormatting>
  <conditionalFormatting sqref="M152">
    <cfRule type="cellIs" dxfId="1" priority="293" operator="between">
      <formula>45000</formula>
      <formula>55000</formula>
    </cfRule>
  </conditionalFormatting>
  <conditionalFormatting sqref="M152">
    <cfRule type="cellIs" dxfId="2" priority="294" operator="lessThan">
      <formula>40000</formula>
    </cfRule>
  </conditionalFormatting>
  <conditionalFormatting sqref="M152">
    <cfRule type="cellIs" dxfId="2" priority="295" operator="greaterThan">
      <formula>60000</formula>
    </cfRule>
  </conditionalFormatting>
  <hyperlinks>
    <hyperlink r:id="rId2" ref="X40"/>
    <hyperlink r:id="rId3" ref="X41"/>
    <hyperlink r:id="rId4" ref="X42"/>
  </hyperlin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71"/>
  </cols>
  <sheetData/>
  <drawing r:id="rId1"/>
</worksheet>
</file>