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mc:AlternateContent xmlns:mc="http://schemas.openxmlformats.org/markup-compatibility/2006">
    <mc:Choice Requires="x15">
      <x15ac:absPath xmlns:x15ac="http://schemas.microsoft.com/office/spreadsheetml/2010/11/ac" url="C:\Users\Ben Gardiner\src\nmfta-rfp_templates\src\"/>
    </mc:Choice>
  </mc:AlternateContent>
  <xr:revisionPtr revIDLastSave="0" documentId="13_ncr:1_{8E74E58A-2239-44AE-AF4B-44D065DE8985}" xr6:coauthVersionLast="43" xr6:coauthVersionMax="43" xr10:uidLastSave="{00000000-0000-0000-0000-000000000000}"/>
  <bookViews>
    <workbookView xWindow="-120" yWindow="-120" windowWidth="38640" windowHeight="21840" xr2:uid="{00000000-000D-0000-FFFF-FFFF00000000}"/>
  </bookViews>
  <sheets>
    <sheet name="Matrix" sheetId="1" r:id="rId1"/>
    <sheet name="Printable Matrix" sheetId="2" r:id="rId2"/>
    <sheet name="CyberReq Shortlist" sheetId="9" r:id="rId3"/>
    <sheet name="CyberReq Shortlist - Sorted" sheetId="13" r:id="rId4"/>
    <sheet name="Appendix I - CyberReq Short (2" sheetId="14" state="hidden" r:id="rId5"/>
  </sheets>
  <definedNames>
    <definedName name="_xlnm._FilterDatabase" localSheetId="4" hidden="1">'Appendix I - CyberReq Short (2'!$H$4:$H$62</definedName>
    <definedName name="_xlnm._FilterDatabase" localSheetId="2" hidden="1">'CyberReq Shortlist'!$A$193:$H$251</definedName>
    <definedName name="_xlnm._FilterDatabase" localSheetId="3" hidden="1">'CyberReq Shortlist - Sorted'!$A$11:$H$239</definedName>
    <definedName name="_xlnm._FilterDatabase" localSheetId="0" hidden="1">Matrix!$A$1:$M$58</definedName>
    <definedName name="_xlnm.Print_Area" localSheetId="1">'Printable Matrix'!$A$1:$G$456</definedName>
    <definedName name="_xlnm.Print_Titles" localSheetId="4">'Appendix I - CyberReq Short (2'!$4:$5</definedName>
    <definedName name="_xlnm.Print_Titles" localSheetId="2">'CyberReq Shortlist'!$4:$5</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51" i="14" l="1"/>
  <c r="A251" i="14"/>
  <c r="H250" i="14"/>
  <c r="B250" i="14"/>
  <c r="A250" i="14"/>
  <c r="H249" i="14"/>
  <c r="A249" i="14"/>
  <c r="H248" i="14"/>
  <c r="A248" i="14"/>
  <c r="H247" i="14"/>
  <c r="A247" i="14"/>
  <c r="H246" i="14"/>
  <c r="A246" i="14"/>
  <c r="H245" i="14"/>
  <c r="A245" i="14"/>
  <c r="H244" i="14"/>
  <c r="B244" i="14"/>
  <c r="A244" i="14"/>
  <c r="H243" i="14"/>
  <c r="A243" i="14"/>
  <c r="H242" i="14"/>
  <c r="A242" i="14"/>
  <c r="H241" i="14"/>
  <c r="A241" i="14"/>
  <c r="H240" i="14"/>
  <c r="A240" i="14"/>
  <c r="H239" i="14"/>
  <c r="A239" i="14"/>
  <c r="H238" i="14"/>
  <c r="A238" i="14"/>
  <c r="H237" i="14"/>
  <c r="A237" i="14"/>
  <c r="H236" i="14"/>
  <c r="A236" i="14"/>
  <c r="H235" i="14"/>
  <c r="B235" i="14"/>
  <c r="A235" i="14"/>
  <c r="H234" i="14"/>
  <c r="A234" i="14"/>
  <c r="H233" i="14"/>
  <c r="A233" i="14"/>
  <c r="H232" i="14"/>
  <c r="A232" i="14"/>
  <c r="H231" i="14"/>
  <c r="B231" i="14"/>
  <c r="A231" i="14"/>
  <c r="H230" i="14"/>
  <c r="A230" i="14"/>
  <c r="H229" i="14"/>
  <c r="B229" i="14"/>
  <c r="A229" i="14"/>
  <c r="H228" i="14"/>
  <c r="A228" i="14"/>
  <c r="H227" i="14"/>
  <c r="A227" i="14"/>
  <c r="H226" i="14"/>
  <c r="A226" i="14"/>
  <c r="H225" i="14"/>
  <c r="A225" i="14"/>
  <c r="H224" i="14"/>
  <c r="A224" i="14"/>
  <c r="H223" i="14"/>
  <c r="A223" i="14"/>
  <c r="H222" i="14"/>
  <c r="A222" i="14"/>
  <c r="H221" i="14"/>
  <c r="A221" i="14"/>
  <c r="H220" i="14"/>
  <c r="A220" i="14"/>
  <c r="H219" i="14"/>
  <c r="A219" i="14"/>
  <c r="H218" i="14"/>
  <c r="A218" i="14"/>
  <c r="H217" i="14"/>
  <c r="A217" i="14"/>
  <c r="H216" i="14"/>
  <c r="A216" i="14"/>
  <c r="H215" i="14"/>
  <c r="B215" i="14"/>
  <c r="A215" i="14"/>
  <c r="H214" i="14"/>
  <c r="A214" i="14"/>
  <c r="H213" i="14"/>
  <c r="A213" i="14"/>
  <c r="H212" i="14"/>
  <c r="A212" i="14"/>
  <c r="H211" i="14"/>
  <c r="A211" i="14"/>
  <c r="H210" i="14"/>
  <c r="A210" i="14"/>
  <c r="H209" i="14"/>
  <c r="B209" i="14"/>
  <c r="A209" i="14"/>
  <c r="H208" i="14"/>
  <c r="A208" i="14"/>
  <c r="H207" i="14"/>
  <c r="A207" i="14"/>
  <c r="H206" i="14"/>
  <c r="B206" i="14"/>
  <c r="A206" i="14"/>
  <c r="H205" i="14"/>
  <c r="B205" i="14"/>
  <c r="A205" i="14"/>
  <c r="H204" i="14"/>
  <c r="B204" i="14"/>
  <c r="A204" i="14"/>
  <c r="H203" i="14"/>
  <c r="A203" i="14"/>
  <c r="H202" i="14"/>
  <c r="A202" i="14"/>
  <c r="H201" i="14"/>
  <c r="A201" i="14"/>
  <c r="H200" i="14"/>
  <c r="B200" i="14"/>
  <c r="A200" i="14"/>
  <c r="H199" i="14"/>
  <c r="A199" i="14"/>
  <c r="H198" i="14"/>
  <c r="A198" i="14"/>
  <c r="H197" i="14"/>
  <c r="B197" i="14"/>
  <c r="A197" i="14"/>
  <c r="H196" i="14"/>
  <c r="B196" i="14"/>
  <c r="A196" i="14"/>
  <c r="H195" i="14"/>
  <c r="B195" i="14"/>
  <c r="A195" i="14"/>
  <c r="H188" i="14"/>
  <c r="A188" i="14"/>
  <c r="H187" i="14"/>
  <c r="B187" i="14"/>
  <c r="A187" i="14"/>
  <c r="H186" i="14"/>
  <c r="A186" i="14"/>
  <c r="H185" i="14"/>
  <c r="A185" i="14"/>
  <c r="H184" i="14"/>
  <c r="A184" i="14"/>
  <c r="H183" i="14"/>
  <c r="A183" i="14"/>
  <c r="H182" i="14"/>
  <c r="A182" i="14"/>
  <c r="H181" i="14"/>
  <c r="B181" i="14"/>
  <c r="A181" i="14"/>
  <c r="H180" i="14"/>
  <c r="A180" i="14"/>
  <c r="H179" i="14"/>
  <c r="A179" i="14"/>
  <c r="H178" i="14"/>
  <c r="A178" i="14"/>
  <c r="H177" i="14"/>
  <c r="A177" i="14"/>
  <c r="H176" i="14"/>
  <c r="A176" i="14"/>
  <c r="H175" i="14"/>
  <c r="A175" i="14"/>
  <c r="H174" i="14"/>
  <c r="A174" i="14"/>
  <c r="H173" i="14"/>
  <c r="A173" i="14"/>
  <c r="H172" i="14"/>
  <c r="B172" i="14"/>
  <c r="A172" i="14"/>
  <c r="H171" i="14"/>
  <c r="A171" i="14"/>
  <c r="H170" i="14"/>
  <c r="A170" i="14"/>
  <c r="H169" i="14"/>
  <c r="A169" i="14"/>
  <c r="H168" i="14"/>
  <c r="B168" i="14"/>
  <c r="A168" i="14"/>
  <c r="H167" i="14"/>
  <c r="A167" i="14"/>
  <c r="H166" i="14"/>
  <c r="A166" i="14"/>
  <c r="H165" i="14"/>
  <c r="B165" i="14"/>
  <c r="A165" i="14"/>
  <c r="H164" i="14"/>
  <c r="A164" i="14"/>
  <c r="H163" i="14"/>
  <c r="A163" i="14"/>
  <c r="H162" i="14"/>
  <c r="A162" i="14"/>
  <c r="H161" i="14"/>
  <c r="A161" i="14"/>
  <c r="H160" i="14"/>
  <c r="A160" i="14"/>
  <c r="H159" i="14"/>
  <c r="A159" i="14"/>
  <c r="H158" i="14"/>
  <c r="A158" i="14"/>
  <c r="H157" i="14"/>
  <c r="A157" i="14"/>
  <c r="H156" i="14"/>
  <c r="A156" i="14"/>
  <c r="H155" i="14"/>
  <c r="A155" i="14"/>
  <c r="H154" i="14"/>
  <c r="A154" i="14"/>
  <c r="H153" i="14"/>
  <c r="A153" i="14"/>
  <c r="H152" i="14"/>
  <c r="B152" i="14"/>
  <c r="A152" i="14"/>
  <c r="H151" i="14"/>
  <c r="A151" i="14"/>
  <c r="H150" i="14"/>
  <c r="A150" i="14"/>
  <c r="H149" i="14"/>
  <c r="A149" i="14"/>
  <c r="H148" i="14"/>
  <c r="A148" i="14"/>
  <c r="H147" i="14"/>
  <c r="A147" i="14"/>
  <c r="H146" i="14"/>
  <c r="B146" i="14"/>
  <c r="A146" i="14"/>
  <c r="H145" i="14"/>
  <c r="A145" i="14"/>
  <c r="H144" i="14"/>
  <c r="A144" i="14"/>
  <c r="H143" i="14"/>
  <c r="B143" i="14"/>
  <c r="A143" i="14"/>
  <c r="H142" i="14"/>
  <c r="B142" i="14"/>
  <c r="A142" i="14"/>
  <c r="H141" i="14"/>
  <c r="B141" i="14"/>
  <c r="A141" i="14"/>
  <c r="H140" i="14"/>
  <c r="A140" i="14"/>
  <c r="H139" i="14"/>
  <c r="A139" i="14"/>
  <c r="H138" i="14"/>
  <c r="A138" i="14"/>
  <c r="H137" i="14"/>
  <c r="B137" i="14"/>
  <c r="A137" i="14"/>
  <c r="H136" i="14"/>
  <c r="B136" i="14"/>
  <c r="A136" i="14"/>
  <c r="H135" i="14"/>
  <c r="B135" i="14"/>
  <c r="A135" i="14"/>
  <c r="H134" i="14"/>
  <c r="B134" i="14"/>
  <c r="A134" i="14"/>
  <c r="H133" i="14"/>
  <c r="B133" i="14"/>
  <c r="A133" i="14"/>
  <c r="H132" i="14"/>
  <c r="B132" i="14"/>
  <c r="A132" i="14"/>
  <c r="H125" i="14"/>
  <c r="A125" i="14"/>
  <c r="H124" i="14"/>
  <c r="B124" i="14"/>
  <c r="A124" i="14"/>
  <c r="H123" i="14"/>
  <c r="A123" i="14"/>
  <c r="H122" i="14"/>
  <c r="A122" i="14"/>
  <c r="H121" i="14"/>
  <c r="A121" i="14"/>
  <c r="H120" i="14"/>
  <c r="A120" i="14"/>
  <c r="H119" i="14"/>
  <c r="A119" i="14"/>
  <c r="H118" i="14"/>
  <c r="B118" i="14"/>
  <c r="A118" i="14"/>
  <c r="H117" i="14"/>
  <c r="A117" i="14"/>
  <c r="H116" i="14"/>
  <c r="A116" i="14"/>
  <c r="H115" i="14"/>
  <c r="A115" i="14"/>
  <c r="H114" i="14"/>
  <c r="A114" i="14"/>
  <c r="H113" i="14"/>
  <c r="A113" i="14"/>
  <c r="H112" i="14"/>
  <c r="A112" i="14"/>
  <c r="H111" i="14"/>
  <c r="A111" i="14"/>
  <c r="H110" i="14"/>
  <c r="A110" i="14"/>
  <c r="H109" i="14"/>
  <c r="B109" i="14"/>
  <c r="A109" i="14"/>
  <c r="H108" i="14"/>
  <c r="A108" i="14"/>
  <c r="H107" i="14"/>
  <c r="A107" i="14"/>
  <c r="H106" i="14"/>
  <c r="A106" i="14"/>
  <c r="H105" i="14"/>
  <c r="A105" i="14"/>
  <c r="H104" i="14"/>
  <c r="B104" i="14"/>
  <c r="A104" i="14"/>
  <c r="H103" i="14"/>
  <c r="A103" i="14"/>
  <c r="H102" i="14"/>
  <c r="B102" i="14"/>
  <c r="A102" i="14"/>
  <c r="H101" i="14"/>
  <c r="A101" i="14"/>
  <c r="H100" i="14"/>
  <c r="A100" i="14"/>
  <c r="H99" i="14"/>
  <c r="A99" i="14"/>
  <c r="H98" i="14"/>
  <c r="A98" i="14"/>
  <c r="H97" i="14"/>
  <c r="A97" i="14"/>
  <c r="H96" i="14"/>
  <c r="A96" i="14"/>
  <c r="H95" i="14"/>
  <c r="A95" i="14"/>
  <c r="H94" i="14"/>
  <c r="A94" i="14"/>
  <c r="H93" i="14"/>
  <c r="A93" i="14"/>
  <c r="H92" i="14"/>
  <c r="A92" i="14"/>
  <c r="H91" i="14"/>
  <c r="A91" i="14"/>
  <c r="H90" i="14"/>
  <c r="A90" i="14"/>
  <c r="H89" i="14"/>
  <c r="B89" i="14"/>
  <c r="A89" i="14"/>
  <c r="H88" i="14"/>
  <c r="A88" i="14"/>
  <c r="H87" i="14"/>
  <c r="B87" i="14"/>
  <c r="A87" i="14"/>
  <c r="H86" i="14"/>
  <c r="A86" i="14"/>
  <c r="H85" i="14"/>
  <c r="A85" i="14"/>
  <c r="H84" i="14"/>
  <c r="A84" i="14"/>
  <c r="H83" i="14"/>
  <c r="A83" i="14"/>
  <c r="H82" i="14"/>
  <c r="A82" i="14"/>
  <c r="H81" i="14"/>
  <c r="A81" i="14"/>
  <c r="H80" i="14"/>
  <c r="A80" i="14"/>
  <c r="H79" i="14"/>
  <c r="A79" i="14"/>
  <c r="H78" i="14"/>
  <c r="A78" i="14"/>
  <c r="H77" i="14"/>
  <c r="A77" i="14"/>
  <c r="H76" i="14"/>
  <c r="B76" i="14"/>
  <c r="A76" i="14"/>
  <c r="H75" i="14"/>
  <c r="A75" i="14"/>
  <c r="H74" i="14"/>
  <c r="A74" i="14"/>
  <c r="H73" i="14"/>
  <c r="A73" i="14"/>
  <c r="H72" i="14"/>
  <c r="A72" i="14"/>
  <c r="H71" i="14"/>
  <c r="A71" i="14"/>
  <c r="H70" i="14"/>
  <c r="A70" i="14"/>
  <c r="H69" i="14"/>
  <c r="A69" i="14"/>
  <c r="H62" i="14"/>
  <c r="A62" i="14"/>
  <c r="H61" i="14"/>
  <c r="B61" i="14"/>
  <c r="A61" i="14"/>
  <c r="H60" i="14"/>
  <c r="A60" i="14"/>
  <c r="H59" i="14"/>
  <c r="A59" i="14"/>
  <c r="H58" i="14"/>
  <c r="A58" i="14"/>
  <c r="H57" i="14"/>
  <c r="A57" i="14"/>
  <c r="H56" i="14"/>
  <c r="A56" i="14"/>
  <c r="H55" i="14"/>
  <c r="B55" i="14"/>
  <c r="A55" i="14"/>
  <c r="H54" i="14"/>
  <c r="A54" i="14"/>
  <c r="H53" i="14"/>
  <c r="A53" i="14"/>
  <c r="H52" i="14"/>
  <c r="A52" i="14"/>
  <c r="H51" i="14"/>
  <c r="A51" i="14"/>
  <c r="H50" i="14"/>
  <c r="A50" i="14"/>
  <c r="H49" i="14"/>
  <c r="A49" i="14"/>
  <c r="H48" i="14"/>
  <c r="A48" i="14"/>
  <c r="H47" i="14"/>
  <c r="A47" i="14"/>
  <c r="H46" i="14"/>
  <c r="B46" i="14"/>
  <c r="A46" i="14"/>
  <c r="H45" i="14"/>
  <c r="A45" i="14"/>
  <c r="H44" i="14"/>
  <c r="A44" i="14"/>
  <c r="H43" i="14"/>
  <c r="A43" i="14"/>
  <c r="H42" i="14"/>
  <c r="B42" i="14"/>
  <c r="A42" i="14"/>
  <c r="H41" i="14"/>
  <c r="A41" i="14"/>
  <c r="H40" i="14"/>
  <c r="B40" i="14"/>
  <c r="A40" i="14"/>
  <c r="H39" i="14"/>
  <c r="B39" i="14"/>
  <c r="A39" i="14"/>
  <c r="H38" i="14"/>
  <c r="A38" i="14"/>
  <c r="H37" i="14"/>
  <c r="A37" i="14"/>
  <c r="H36" i="14"/>
  <c r="A36" i="14"/>
  <c r="H35" i="14"/>
  <c r="A35" i="14"/>
  <c r="H34" i="14"/>
  <c r="A34" i="14"/>
  <c r="H33" i="14"/>
  <c r="A33" i="14"/>
  <c r="H32" i="14"/>
  <c r="A32" i="14"/>
  <c r="H31" i="14"/>
  <c r="A31" i="14"/>
  <c r="H30" i="14"/>
  <c r="A30" i="14"/>
  <c r="H29" i="14"/>
  <c r="A29" i="14"/>
  <c r="H28" i="14"/>
  <c r="A28" i="14"/>
  <c r="H27" i="14"/>
  <c r="A27" i="14"/>
  <c r="H26" i="14"/>
  <c r="B26" i="14"/>
  <c r="A26" i="14"/>
  <c r="H25" i="14"/>
  <c r="A25" i="14"/>
  <c r="H24" i="14"/>
  <c r="A24" i="14"/>
  <c r="H23" i="14"/>
  <c r="A23" i="14"/>
  <c r="H22" i="14"/>
  <c r="A22" i="14"/>
  <c r="H21" i="14"/>
  <c r="A21" i="14"/>
  <c r="H20" i="14"/>
  <c r="B20" i="14"/>
  <c r="A20" i="14"/>
  <c r="H19" i="14"/>
  <c r="A19" i="14"/>
  <c r="H18" i="14"/>
  <c r="A18" i="14"/>
  <c r="H17" i="14"/>
  <c r="B17" i="14"/>
  <c r="A17" i="14"/>
  <c r="H16" i="14"/>
  <c r="B16" i="14"/>
  <c r="A16" i="14"/>
  <c r="H15" i="14"/>
  <c r="B15" i="14"/>
  <c r="A15" i="14"/>
  <c r="H14" i="14"/>
  <c r="A14" i="14"/>
  <c r="H13" i="14"/>
  <c r="B13" i="14"/>
  <c r="A13" i="14"/>
  <c r="H12" i="14"/>
  <c r="A12" i="14"/>
  <c r="H11" i="14"/>
  <c r="B11" i="14"/>
  <c r="A11" i="14"/>
  <c r="H10" i="14"/>
  <c r="A10" i="14"/>
  <c r="H9" i="14"/>
  <c r="A9" i="14"/>
  <c r="H8" i="14"/>
  <c r="B8" i="14"/>
  <c r="A8" i="14"/>
  <c r="H7" i="14"/>
  <c r="B7" i="14"/>
  <c r="A7" i="14"/>
  <c r="H6" i="14"/>
  <c r="A6" i="14"/>
  <c r="H183" i="13" l="1"/>
  <c r="A183" i="13"/>
  <c r="H239" i="13"/>
  <c r="B239" i="13"/>
  <c r="A239" i="13"/>
  <c r="H182" i="13"/>
  <c r="A182" i="13"/>
  <c r="H181" i="13"/>
  <c r="A181" i="13"/>
  <c r="H180" i="13"/>
  <c r="A180" i="13"/>
  <c r="H179" i="13"/>
  <c r="A179" i="13"/>
  <c r="H186" i="13"/>
  <c r="A186" i="13"/>
  <c r="H238" i="13"/>
  <c r="B238" i="13"/>
  <c r="A238" i="13"/>
  <c r="H159" i="13"/>
  <c r="A159" i="13"/>
  <c r="H178" i="13"/>
  <c r="A178" i="13"/>
  <c r="H185" i="13"/>
  <c r="A185" i="13"/>
  <c r="H177" i="13"/>
  <c r="A177" i="13"/>
  <c r="H158" i="13"/>
  <c r="A158" i="13"/>
  <c r="H184" i="13"/>
  <c r="A184" i="13"/>
  <c r="H157" i="13"/>
  <c r="A157" i="13"/>
  <c r="H176" i="13"/>
  <c r="A176" i="13"/>
  <c r="H237" i="13"/>
  <c r="B237" i="13"/>
  <c r="A237" i="13"/>
  <c r="H175" i="13"/>
  <c r="A175" i="13"/>
  <c r="H156" i="13"/>
  <c r="A156" i="13"/>
  <c r="H155" i="13"/>
  <c r="A155" i="13"/>
  <c r="H236" i="13"/>
  <c r="B236" i="13"/>
  <c r="A236" i="13"/>
  <c r="H154" i="13"/>
  <c r="A154" i="13"/>
  <c r="H235" i="13"/>
  <c r="B235" i="13"/>
  <c r="A235" i="13"/>
  <c r="H153" i="13"/>
  <c r="A153" i="13"/>
  <c r="H174" i="13"/>
  <c r="A174" i="13"/>
  <c r="H173" i="13"/>
  <c r="A173" i="13"/>
  <c r="H152" i="13"/>
  <c r="A152" i="13"/>
  <c r="H172" i="13"/>
  <c r="A172" i="13"/>
  <c r="H151" i="13"/>
  <c r="A151" i="13"/>
  <c r="H171" i="13"/>
  <c r="A171" i="13"/>
  <c r="H150" i="13"/>
  <c r="A150" i="13"/>
  <c r="H149" i="13"/>
  <c r="A149" i="13"/>
  <c r="H170" i="13"/>
  <c r="A170" i="13"/>
  <c r="H169" i="13"/>
  <c r="A169" i="13"/>
  <c r="H168" i="13"/>
  <c r="A168" i="13"/>
  <c r="H148" i="13"/>
  <c r="A148" i="13"/>
  <c r="H234" i="13"/>
  <c r="B234" i="13"/>
  <c r="A234" i="13"/>
  <c r="H167" i="13"/>
  <c r="A167" i="13"/>
  <c r="H147" i="13"/>
  <c r="A147" i="13"/>
  <c r="H166" i="13"/>
  <c r="A166" i="13"/>
  <c r="H146" i="13"/>
  <c r="A146" i="13"/>
  <c r="H165" i="13"/>
  <c r="A165" i="13"/>
  <c r="H233" i="13"/>
  <c r="B233" i="13"/>
  <c r="A233" i="13"/>
  <c r="H164" i="13"/>
  <c r="A164" i="13"/>
  <c r="H145" i="13"/>
  <c r="A145" i="13"/>
  <c r="H232" i="13"/>
  <c r="B232" i="13"/>
  <c r="A232" i="13"/>
  <c r="H231" i="13"/>
  <c r="B231" i="13"/>
  <c r="A231" i="13"/>
  <c r="H230" i="13"/>
  <c r="B230" i="13"/>
  <c r="A230" i="13"/>
  <c r="H163" i="13"/>
  <c r="A163" i="13"/>
  <c r="H162" i="13"/>
  <c r="A162" i="13"/>
  <c r="H161" i="13"/>
  <c r="A161" i="13"/>
  <c r="H229" i="13"/>
  <c r="B229" i="13"/>
  <c r="A229" i="13"/>
  <c r="H160" i="13"/>
  <c r="A160" i="13"/>
  <c r="H144" i="13"/>
  <c r="A144" i="13"/>
  <c r="H228" i="13"/>
  <c r="B228" i="13"/>
  <c r="A228" i="13"/>
  <c r="H227" i="13"/>
  <c r="B227" i="13"/>
  <c r="A227" i="13"/>
  <c r="H226" i="13"/>
  <c r="B226" i="13"/>
  <c r="A226" i="13"/>
  <c r="H140" i="13"/>
  <c r="A140" i="13"/>
  <c r="H225" i="13"/>
  <c r="B225" i="13"/>
  <c r="A225" i="13"/>
  <c r="H139" i="13"/>
  <c r="A139" i="13"/>
  <c r="H138" i="13"/>
  <c r="A138" i="13"/>
  <c r="H137" i="13"/>
  <c r="A137" i="13"/>
  <c r="H136" i="13"/>
  <c r="A136" i="13"/>
  <c r="H143" i="13"/>
  <c r="A143" i="13"/>
  <c r="H224" i="13"/>
  <c r="B224" i="13"/>
  <c r="A224" i="13"/>
  <c r="H117" i="13"/>
  <c r="A117" i="13"/>
  <c r="H135" i="13"/>
  <c r="A135" i="13"/>
  <c r="H142" i="13"/>
  <c r="A142" i="13"/>
  <c r="H134" i="13"/>
  <c r="A134" i="13"/>
  <c r="H116" i="13"/>
  <c r="A116" i="13"/>
  <c r="H141" i="13"/>
  <c r="A141" i="13"/>
  <c r="H115" i="13"/>
  <c r="A115" i="13"/>
  <c r="H133" i="13"/>
  <c r="A133" i="13"/>
  <c r="H223" i="13"/>
  <c r="B223" i="13"/>
  <c r="A223" i="13"/>
  <c r="H132" i="13"/>
  <c r="A132" i="13"/>
  <c r="H114" i="13"/>
  <c r="A114" i="13"/>
  <c r="H113" i="13"/>
  <c r="A113" i="13"/>
  <c r="H222" i="13"/>
  <c r="B222" i="13"/>
  <c r="A222" i="13"/>
  <c r="H112" i="13"/>
  <c r="A112" i="13"/>
  <c r="H111" i="13"/>
  <c r="A111" i="13"/>
  <c r="H221" i="13"/>
  <c r="B221" i="13"/>
  <c r="A221" i="13"/>
  <c r="H131" i="13"/>
  <c r="A131" i="13"/>
  <c r="H130" i="13"/>
  <c r="A130" i="13"/>
  <c r="H110" i="13"/>
  <c r="A110" i="13"/>
  <c r="H129" i="13"/>
  <c r="A129" i="13"/>
  <c r="H109" i="13"/>
  <c r="A109" i="13"/>
  <c r="H128" i="13"/>
  <c r="A128" i="13"/>
  <c r="H108" i="13"/>
  <c r="A108" i="13"/>
  <c r="H107" i="13"/>
  <c r="A107" i="13"/>
  <c r="H127" i="13"/>
  <c r="A127" i="13"/>
  <c r="H126" i="13"/>
  <c r="A126" i="13"/>
  <c r="H125" i="13"/>
  <c r="A125" i="13"/>
  <c r="H106" i="13"/>
  <c r="A106" i="13"/>
  <c r="H220" i="13"/>
  <c r="B220" i="13"/>
  <c r="A220" i="13"/>
  <c r="H124" i="13"/>
  <c r="A124" i="13"/>
  <c r="H105" i="13"/>
  <c r="A105" i="13"/>
  <c r="H123" i="13"/>
  <c r="A123" i="13"/>
  <c r="H104" i="13"/>
  <c r="A104" i="13"/>
  <c r="H122" i="13"/>
  <c r="A122" i="13"/>
  <c r="H219" i="13"/>
  <c r="B219" i="13"/>
  <c r="A219" i="13"/>
  <c r="H121" i="13"/>
  <c r="A121" i="13"/>
  <c r="H103" i="13"/>
  <c r="A103" i="13"/>
  <c r="H218" i="13"/>
  <c r="B218" i="13"/>
  <c r="A218" i="13"/>
  <c r="H217" i="13"/>
  <c r="B217" i="13"/>
  <c r="A217" i="13"/>
  <c r="H216" i="13"/>
  <c r="B216" i="13"/>
  <c r="A216" i="13"/>
  <c r="H120" i="13"/>
  <c r="A120" i="13"/>
  <c r="H119" i="13"/>
  <c r="A119" i="13"/>
  <c r="H118" i="13"/>
  <c r="A118" i="13"/>
  <c r="H215" i="13"/>
  <c r="B215" i="13"/>
  <c r="A215" i="13"/>
  <c r="H214" i="13"/>
  <c r="B214" i="13"/>
  <c r="A214" i="13"/>
  <c r="H213" i="13"/>
  <c r="B213" i="13"/>
  <c r="A213" i="13"/>
  <c r="H212" i="13"/>
  <c r="B212" i="13"/>
  <c r="A212" i="13"/>
  <c r="H211" i="13"/>
  <c r="B211" i="13"/>
  <c r="A211" i="13"/>
  <c r="H210" i="13"/>
  <c r="B210" i="13"/>
  <c r="A210" i="13"/>
  <c r="H99" i="13"/>
  <c r="A99" i="13"/>
  <c r="H209" i="13"/>
  <c r="B209" i="13"/>
  <c r="A209" i="13"/>
  <c r="H98" i="13"/>
  <c r="A98" i="13"/>
  <c r="H97" i="13"/>
  <c r="A97" i="13"/>
  <c r="H96" i="13"/>
  <c r="A96" i="13"/>
  <c r="H95" i="13"/>
  <c r="A95" i="13"/>
  <c r="H102" i="13"/>
  <c r="A102" i="13"/>
  <c r="H208" i="13"/>
  <c r="B208" i="13"/>
  <c r="A208" i="13"/>
  <c r="H69" i="13"/>
  <c r="A69" i="13"/>
  <c r="H94" i="13"/>
  <c r="A94" i="13"/>
  <c r="H101" i="13"/>
  <c r="A101" i="13"/>
  <c r="H93" i="13"/>
  <c r="A93" i="13"/>
  <c r="H68" i="13"/>
  <c r="A68" i="13"/>
  <c r="H100" i="13"/>
  <c r="A100" i="13"/>
  <c r="H67" i="13"/>
  <c r="A67" i="13"/>
  <c r="H92" i="13"/>
  <c r="A92" i="13"/>
  <c r="H207" i="13"/>
  <c r="B207" i="13"/>
  <c r="A207" i="13"/>
  <c r="H91" i="13"/>
  <c r="A91" i="13"/>
  <c r="H66" i="13"/>
  <c r="A66" i="13"/>
  <c r="H65" i="13"/>
  <c r="A65" i="13"/>
  <c r="H90" i="13"/>
  <c r="A90" i="13"/>
  <c r="H206" i="13"/>
  <c r="B206" i="13"/>
  <c r="A206" i="13"/>
  <c r="H64" i="13"/>
  <c r="A64" i="13"/>
  <c r="H205" i="13"/>
  <c r="B205" i="13"/>
  <c r="A205" i="13"/>
  <c r="H89" i="13"/>
  <c r="A89" i="13"/>
  <c r="H88" i="13"/>
  <c r="A88" i="13"/>
  <c r="H63" i="13"/>
  <c r="A63" i="13"/>
  <c r="H87" i="13"/>
  <c r="A87" i="13"/>
  <c r="H62" i="13"/>
  <c r="A62" i="13"/>
  <c r="H86" i="13"/>
  <c r="A86" i="13"/>
  <c r="H61" i="13"/>
  <c r="A61" i="13"/>
  <c r="H60" i="13"/>
  <c r="A60" i="13"/>
  <c r="H85" i="13"/>
  <c r="A85" i="13"/>
  <c r="H84" i="13"/>
  <c r="A84" i="13"/>
  <c r="H83" i="13"/>
  <c r="A83" i="13"/>
  <c r="H59" i="13"/>
  <c r="A59" i="13"/>
  <c r="H204" i="13"/>
  <c r="B204" i="13"/>
  <c r="A204" i="13"/>
  <c r="H82" i="13"/>
  <c r="A82" i="13"/>
  <c r="H203" i="13"/>
  <c r="B203" i="13"/>
  <c r="A203" i="13"/>
  <c r="H81" i="13"/>
  <c r="A81" i="13"/>
  <c r="H58" i="13"/>
  <c r="A58" i="13"/>
  <c r="H80" i="13"/>
  <c r="A80" i="13"/>
  <c r="H79" i="13"/>
  <c r="A79" i="13"/>
  <c r="H78" i="13"/>
  <c r="A78" i="13"/>
  <c r="H57" i="13"/>
  <c r="A57" i="13"/>
  <c r="H56" i="13"/>
  <c r="A56" i="13"/>
  <c r="H77" i="13"/>
  <c r="A77" i="13"/>
  <c r="H76" i="13"/>
  <c r="A76" i="13"/>
  <c r="H75" i="13"/>
  <c r="A75" i="13"/>
  <c r="H202" i="13"/>
  <c r="B202" i="13"/>
  <c r="A202" i="13"/>
  <c r="H74" i="13"/>
  <c r="A74" i="13"/>
  <c r="H73" i="13"/>
  <c r="A73" i="13"/>
  <c r="H72" i="13"/>
  <c r="A72" i="13"/>
  <c r="H55" i="13"/>
  <c r="A55" i="13"/>
  <c r="H54" i="13"/>
  <c r="A54" i="13"/>
  <c r="H71" i="13"/>
  <c r="A71" i="13"/>
  <c r="H70" i="13"/>
  <c r="A70" i="13"/>
  <c r="H50" i="13"/>
  <c r="A50" i="13"/>
  <c r="H201" i="13"/>
  <c r="B201" i="13"/>
  <c r="A201" i="13"/>
  <c r="H49" i="13"/>
  <c r="A49" i="13"/>
  <c r="H48" i="13"/>
  <c r="A48" i="13"/>
  <c r="H47" i="13"/>
  <c r="A47" i="13"/>
  <c r="H46" i="13"/>
  <c r="A46" i="13"/>
  <c r="H53" i="13"/>
  <c r="A53" i="13"/>
  <c r="H200" i="13"/>
  <c r="B200" i="13"/>
  <c r="A200" i="13"/>
  <c r="H26" i="13"/>
  <c r="A26" i="13"/>
  <c r="H45" i="13"/>
  <c r="A45" i="13"/>
  <c r="H52" i="13"/>
  <c r="A52" i="13"/>
  <c r="H44" i="13"/>
  <c r="A44" i="13"/>
  <c r="H25" i="13"/>
  <c r="A25" i="13"/>
  <c r="H51" i="13"/>
  <c r="A51" i="13"/>
  <c r="H24" i="13"/>
  <c r="A24" i="13"/>
  <c r="H43" i="13"/>
  <c r="A43" i="13"/>
  <c r="H199" i="13"/>
  <c r="B199" i="13"/>
  <c r="A199" i="13"/>
  <c r="H42" i="13"/>
  <c r="A42" i="13"/>
  <c r="H23" i="13"/>
  <c r="A23" i="13"/>
  <c r="H22" i="13"/>
  <c r="A22" i="13"/>
  <c r="H198" i="13"/>
  <c r="B198" i="13"/>
  <c r="A198" i="13"/>
  <c r="H21" i="13"/>
  <c r="A21" i="13"/>
  <c r="H197" i="13"/>
  <c r="B197" i="13"/>
  <c r="A197" i="13"/>
  <c r="H196" i="13"/>
  <c r="B196" i="13"/>
  <c r="A196" i="13"/>
  <c r="H41" i="13"/>
  <c r="A41" i="13"/>
  <c r="H40" i="13"/>
  <c r="A40" i="13"/>
  <c r="H20" i="13"/>
  <c r="A20" i="13"/>
  <c r="H39" i="13"/>
  <c r="A39" i="13"/>
  <c r="H19" i="13"/>
  <c r="A19" i="13"/>
  <c r="H38" i="13"/>
  <c r="A38" i="13"/>
  <c r="H18" i="13"/>
  <c r="A18" i="13"/>
  <c r="H17" i="13"/>
  <c r="A17" i="13"/>
  <c r="H37" i="13"/>
  <c r="A37" i="13"/>
  <c r="H36" i="13"/>
  <c r="A36" i="13"/>
  <c r="H35" i="13"/>
  <c r="A35" i="13"/>
  <c r="H16" i="13"/>
  <c r="A16" i="13"/>
  <c r="H195" i="13"/>
  <c r="B195" i="13"/>
  <c r="A195" i="13"/>
  <c r="H34" i="13"/>
  <c r="A34" i="13"/>
  <c r="H15" i="13"/>
  <c r="A15" i="13"/>
  <c r="H33" i="13"/>
  <c r="A33" i="13"/>
  <c r="H14" i="13"/>
  <c r="A14" i="13"/>
  <c r="H32" i="13"/>
  <c r="A32" i="13"/>
  <c r="H194" i="13"/>
  <c r="B194" i="13"/>
  <c r="A194" i="13"/>
  <c r="H31" i="13"/>
  <c r="A31" i="13"/>
  <c r="H13" i="13"/>
  <c r="A13" i="13"/>
  <c r="H193" i="13"/>
  <c r="B193" i="13"/>
  <c r="A193" i="13"/>
  <c r="H192" i="13"/>
  <c r="B192" i="13"/>
  <c r="A192" i="13"/>
  <c r="H191" i="13"/>
  <c r="B191" i="13"/>
  <c r="A191" i="13"/>
  <c r="H30" i="13"/>
  <c r="A30" i="13"/>
  <c r="H190" i="13"/>
  <c r="B190" i="13"/>
  <c r="A190" i="13"/>
  <c r="H29" i="13"/>
  <c r="A29" i="13"/>
  <c r="H189" i="13"/>
  <c r="B189" i="13"/>
  <c r="A189" i="13"/>
  <c r="H28" i="13"/>
  <c r="A28" i="13"/>
  <c r="H12" i="13"/>
  <c r="A12" i="13"/>
  <c r="H188" i="13"/>
  <c r="B188" i="13"/>
  <c r="A188" i="13"/>
  <c r="H187" i="13"/>
  <c r="B187" i="13"/>
  <c r="A187" i="13"/>
  <c r="H27" i="13"/>
  <c r="A27" i="13"/>
  <c r="H239" i="9"/>
  <c r="H240" i="9"/>
  <c r="H195" i="9"/>
  <c r="H211" i="9"/>
  <c r="H241" i="9"/>
  <c r="H212" i="9"/>
  <c r="H213" i="9"/>
  <c r="H214" i="9"/>
  <c r="H242" i="9"/>
  <c r="H243" i="9"/>
  <c r="H244" i="9"/>
  <c r="H196" i="9"/>
  <c r="H215" i="9"/>
  <c r="H245" i="9"/>
  <c r="H216" i="9"/>
  <c r="H197" i="9"/>
  <c r="H217" i="9"/>
  <c r="H198" i="9"/>
  <c r="H218" i="9"/>
  <c r="H246" i="9"/>
  <c r="H199" i="9"/>
  <c r="H219" i="9"/>
  <c r="H220" i="9"/>
  <c r="H221" i="9"/>
  <c r="H200" i="9"/>
  <c r="H201" i="9"/>
  <c r="H222" i="9"/>
  <c r="H202" i="9"/>
  <c r="H223" i="9"/>
  <c r="H203" i="9"/>
  <c r="H224" i="9"/>
  <c r="H225" i="9"/>
  <c r="H204" i="9"/>
  <c r="H247" i="9"/>
  <c r="H205" i="9"/>
  <c r="H248" i="9"/>
  <c r="H206" i="9"/>
  <c r="H207" i="9"/>
  <c r="H226" i="9"/>
  <c r="H249" i="9"/>
  <c r="H227" i="9"/>
  <c r="H208" i="9"/>
  <c r="H235" i="9"/>
  <c r="H209" i="9"/>
  <c r="H228" i="9"/>
  <c r="H236" i="9"/>
  <c r="H229" i="9"/>
  <c r="H210" i="9"/>
  <c r="H250" i="9"/>
  <c r="H237" i="9"/>
  <c r="H230" i="9"/>
  <c r="H231" i="9"/>
  <c r="H232" i="9"/>
  <c r="H233" i="9"/>
  <c r="H251" i="9"/>
  <c r="H234" i="9"/>
  <c r="B239" i="9"/>
  <c r="B240" i="9"/>
  <c r="B241" i="9"/>
  <c r="B242" i="9"/>
  <c r="B243" i="9"/>
  <c r="B244" i="9"/>
  <c r="B245" i="9"/>
  <c r="B246" i="9"/>
  <c r="B247" i="9"/>
  <c r="B248" i="9"/>
  <c r="B249" i="9"/>
  <c r="B250" i="9"/>
  <c r="B251" i="9"/>
  <c r="A239" i="9"/>
  <c r="A240" i="9"/>
  <c r="A195" i="9"/>
  <c r="A211" i="9"/>
  <c r="A241" i="9"/>
  <c r="A212" i="9"/>
  <c r="A213" i="9"/>
  <c r="A214" i="9"/>
  <c r="A242" i="9"/>
  <c r="A243" i="9"/>
  <c r="A244" i="9"/>
  <c r="A196" i="9"/>
  <c r="A215" i="9"/>
  <c r="A245" i="9"/>
  <c r="A216" i="9"/>
  <c r="A197" i="9"/>
  <c r="A217" i="9"/>
  <c r="A198" i="9"/>
  <c r="A218" i="9"/>
  <c r="A246" i="9"/>
  <c r="A199" i="9"/>
  <c r="A219" i="9"/>
  <c r="A220" i="9"/>
  <c r="A221" i="9"/>
  <c r="A200" i="9"/>
  <c r="A201" i="9"/>
  <c r="A222" i="9"/>
  <c r="A202" i="9"/>
  <c r="A223" i="9"/>
  <c r="A203" i="9"/>
  <c r="A224" i="9"/>
  <c r="A225" i="9"/>
  <c r="A204" i="9"/>
  <c r="A247" i="9"/>
  <c r="A205" i="9"/>
  <c r="A248" i="9"/>
  <c r="A206" i="9"/>
  <c r="A207" i="9"/>
  <c r="A226" i="9"/>
  <c r="A249" i="9"/>
  <c r="A227" i="9"/>
  <c r="A208" i="9"/>
  <c r="A235" i="9"/>
  <c r="A209" i="9"/>
  <c r="A228" i="9"/>
  <c r="A236" i="9"/>
  <c r="A229" i="9"/>
  <c r="A210" i="9"/>
  <c r="A250" i="9"/>
  <c r="A237" i="9"/>
  <c r="A230" i="9"/>
  <c r="A231" i="9"/>
  <c r="A232" i="9"/>
  <c r="A233" i="9"/>
  <c r="A251" i="9"/>
  <c r="A234" i="9"/>
  <c r="H238" i="9"/>
  <c r="B238" i="9"/>
  <c r="A238" i="9"/>
  <c r="H174" i="9"/>
  <c r="H175" i="9"/>
  <c r="H176" i="9"/>
  <c r="H177" i="9"/>
  <c r="H178" i="9"/>
  <c r="H147" i="9"/>
  <c r="H148" i="9"/>
  <c r="H149" i="9"/>
  <c r="H179" i="9"/>
  <c r="H180" i="9"/>
  <c r="H181" i="9"/>
  <c r="H132" i="9"/>
  <c r="H150" i="9"/>
  <c r="H182" i="9"/>
  <c r="H151" i="9"/>
  <c r="H133" i="9"/>
  <c r="H152" i="9"/>
  <c r="H134" i="9"/>
  <c r="H153" i="9"/>
  <c r="H183" i="9"/>
  <c r="H135" i="9"/>
  <c r="H154" i="9"/>
  <c r="H155" i="9"/>
  <c r="H156" i="9"/>
  <c r="H136" i="9"/>
  <c r="H137" i="9"/>
  <c r="H157" i="9"/>
  <c r="H138" i="9"/>
  <c r="H158" i="9"/>
  <c r="H139" i="9"/>
  <c r="H159" i="9"/>
  <c r="H160" i="9"/>
  <c r="H184" i="9"/>
  <c r="H140" i="9"/>
  <c r="H141" i="9"/>
  <c r="H185" i="9"/>
  <c r="H142" i="9"/>
  <c r="H143" i="9"/>
  <c r="H161" i="9"/>
  <c r="H186" i="9"/>
  <c r="H162" i="9"/>
  <c r="H144" i="9"/>
  <c r="H170" i="9"/>
  <c r="H145" i="9"/>
  <c r="H163" i="9"/>
  <c r="H171" i="9"/>
  <c r="H164" i="9"/>
  <c r="H146" i="9"/>
  <c r="H187" i="9"/>
  <c r="H172" i="9"/>
  <c r="H165" i="9"/>
  <c r="H166" i="9"/>
  <c r="H167" i="9"/>
  <c r="H168" i="9"/>
  <c r="H188" i="9"/>
  <c r="H169" i="9"/>
  <c r="B174" i="9"/>
  <c r="B175" i="9"/>
  <c r="B176" i="9"/>
  <c r="B177" i="9"/>
  <c r="B178" i="9"/>
  <c r="B179" i="9"/>
  <c r="B180" i="9"/>
  <c r="B181" i="9"/>
  <c r="B182" i="9"/>
  <c r="B183" i="9"/>
  <c r="B184" i="9"/>
  <c r="B185" i="9"/>
  <c r="B186" i="9"/>
  <c r="B187" i="9"/>
  <c r="B188" i="9"/>
  <c r="A174" i="9"/>
  <c r="A175" i="9"/>
  <c r="A176" i="9"/>
  <c r="A177" i="9"/>
  <c r="A178" i="9"/>
  <c r="A147" i="9"/>
  <c r="A148" i="9"/>
  <c r="A149" i="9"/>
  <c r="A179" i="9"/>
  <c r="A180" i="9"/>
  <c r="A181" i="9"/>
  <c r="A132" i="9"/>
  <c r="A150" i="9"/>
  <c r="A182" i="9"/>
  <c r="A151" i="9"/>
  <c r="A133" i="9"/>
  <c r="A152" i="9"/>
  <c r="A134" i="9"/>
  <c r="A153" i="9"/>
  <c r="A183" i="9"/>
  <c r="A135" i="9"/>
  <c r="A154" i="9"/>
  <c r="A155" i="9"/>
  <c r="A156" i="9"/>
  <c r="A136" i="9"/>
  <c r="A137" i="9"/>
  <c r="A157" i="9"/>
  <c r="A138" i="9"/>
  <c r="A158" i="9"/>
  <c r="A139" i="9"/>
  <c r="A159" i="9"/>
  <c r="A160" i="9"/>
  <c r="A184" i="9"/>
  <c r="A140" i="9"/>
  <c r="A141" i="9"/>
  <c r="A185" i="9"/>
  <c r="A142" i="9"/>
  <c r="A143" i="9"/>
  <c r="A161" i="9"/>
  <c r="A186" i="9"/>
  <c r="A162" i="9"/>
  <c r="A144" i="9"/>
  <c r="A170" i="9"/>
  <c r="A145" i="9"/>
  <c r="A163" i="9"/>
  <c r="A171" i="9"/>
  <c r="A164" i="9"/>
  <c r="A146" i="9"/>
  <c r="A187" i="9"/>
  <c r="A172" i="9"/>
  <c r="A165" i="9"/>
  <c r="A166" i="9"/>
  <c r="A167" i="9"/>
  <c r="A168" i="9"/>
  <c r="A188" i="9"/>
  <c r="A169" i="9"/>
  <c r="H173" i="9"/>
  <c r="B173" i="9"/>
  <c r="A173" i="9"/>
  <c r="H86" i="9"/>
  <c r="H69" i="9"/>
  <c r="H70" i="9"/>
  <c r="H87" i="9"/>
  <c r="H88" i="9"/>
  <c r="H89" i="9"/>
  <c r="H118" i="9"/>
  <c r="H90" i="9"/>
  <c r="H91" i="9"/>
  <c r="H92" i="9"/>
  <c r="H71" i="9"/>
  <c r="H72" i="9"/>
  <c r="H93" i="9"/>
  <c r="H94" i="9"/>
  <c r="H95" i="9"/>
  <c r="H73" i="9"/>
  <c r="H96" i="9"/>
  <c r="H119" i="9"/>
  <c r="H97" i="9"/>
  <c r="H120" i="9"/>
  <c r="H74" i="9"/>
  <c r="H98" i="9"/>
  <c r="H99" i="9"/>
  <c r="H100" i="9"/>
  <c r="H75" i="9"/>
  <c r="H76" i="9"/>
  <c r="H101" i="9"/>
  <c r="H77" i="9"/>
  <c r="H102" i="9"/>
  <c r="H78" i="9"/>
  <c r="H103" i="9"/>
  <c r="H104" i="9"/>
  <c r="H121" i="9"/>
  <c r="H79" i="9"/>
  <c r="H122" i="9"/>
  <c r="H105" i="9"/>
  <c r="H80" i="9"/>
  <c r="H81" i="9"/>
  <c r="H106" i="9"/>
  <c r="H123" i="9"/>
  <c r="H107" i="9"/>
  <c r="H82" i="9"/>
  <c r="H115" i="9"/>
  <c r="H83" i="9"/>
  <c r="H108" i="9"/>
  <c r="H116" i="9"/>
  <c r="H109" i="9"/>
  <c r="H84" i="9"/>
  <c r="H124" i="9"/>
  <c r="H117" i="9"/>
  <c r="H110" i="9"/>
  <c r="H111" i="9"/>
  <c r="H112" i="9"/>
  <c r="H113" i="9"/>
  <c r="H125" i="9"/>
  <c r="H114" i="9"/>
  <c r="B118" i="9"/>
  <c r="B119" i="9"/>
  <c r="B120" i="9"/>
  <c r="B121" i="9"/>
  <c r="B122" i="9"/>
  <c r="B123" i="9"/>
  <c r="B124" i="9"/>
  <c r="B125" i="9"/>
  <c r="A86" i="9"/>
  <c r="A69" i="9"/>
  <c r="A70" i="9"/>
  <c r="A87" i="9"/>
  <c r="A88" i="9"/>
  <c r="A89" i="9"/>
  <c r="A118" i="9"/>
  <c r="A90" i="9"/>
  <c r="A91" i="9"/>
  <c r="A92" i="9"/>
  <c r="A71" i="9"/>
  <c r="A72" i="9"/>
  <c r="A93" i="9"/>
  <c r="A94" i="9"/>
  <c r="A95" i="9"/>
  <c r="A73" i="9"/>
  <c r="A96" i="9"/>
  <c r="A119" i="9"/>
  <c r="A97" i="9"/>
  <c r="A120" i="9"/>
  <c r="A74" i="9"/>
  <c r="A98" i="9"/>
  <c r="A99" i="9"/>
  <c r="A100" i="9"/>
  <c r="A75" i="9"/>
  <c r="A76" i="9"/>
  <c r="A101" i="9"/>
  <c r="A77" i="9"/>
  <c r="A102" i="9"/>
  <c r="A78" i="9"/>
  <c r="A103" i="9"/>
  <c r="A104" i="9"/>
  <c r="A121" i="9"/>
  <c r="A79" i="9"/>
  <c r="A122" i="9"/>
  <c r="A105" i="9"/>
  <c r="A80" i="9"/>
  <c r="A81" i="9"/>
  <c r="A106" i="9"/>
  <c r="A123" i="9"/>
  <c r="A107" i="9"/>
  <c r="A82" i="9"/>
  <c r="A115" i="9"/>
  <c r="A83" i="9"/>
  <c r="A108" i="9"/>
  <c r="A116" i="9"/>
  <c r="A109" i="9"/>
  <c r="A84" i="9"/>
  <c r="A124" i="9"/>
  <c r="A117" i="9"/>
  <c r="A110" i="9"/>
  <c r="A111" i="9"/>
  <c r="A112" i="9"/>
  <c r="A113" i="9"/>
  <c r="A125" i="9"/>
  <c r="A114" i="9"/>
  <c r="H85" i="9"/>
  <c r="A85" i="9"/>
  <c r="H48" i="9"/>
  <c r="H49" i="9"/>
  <c r="H6" i="9"/>
  <c r="H22" i="9"/>
  <c r="H50" i="9"/>
  <c r="H23" i="9"/>
  <c r="H51" i="9"/>
  <c r="H24" i="9"/>
  <c r="H52" i="9"/>
  <c r="H53" i="9"/>
  <c r="H54" i="9"/>
  <c r="H7" i="9"/>
  <c r="H25" i="9"/>
  <c r="H55" i="9"/>
  <c r="H26" i="9"/>
  <c r="H8" i="9"/>
  <c r="H27" i="9"/>
  <c r="H9" i="9"/>
  <c r="H28" i="9"/>
  <c r="H56" i="9"/>
  <c r="H10" i="9"/>
  <c r="H29" i="9"/>
  <c r="H30" i="9"/>
  <c r="H31" i="9"/>
  <c r="H11" i="9"/>
  <c r="H12" i="9"/>
  <c r="H32" i="9"/>
  <c r="H13" i="9"/>
  <c r="H33" i="9"/>
  <c r="H14" i="9"/>
  <c r="H34" i="9"/>
  <c r="H35" i="9"/>
  <c r="H57" i="9"/>
  <c r="H58" i="9"/>
  <c r="H15" i="9"/>
  <c r="H59" i="9"/>
  <c r="H16" i="9"/>
  <c r="H17" i="9"/>
  <c r="H36" i="9"/>
  <c r="H60" i="9"/>
  <c r="H37" i="9"/>
  <c r="H18" i="9"/>
  <c r="H45" i="9"/>
  <c r="H19" i="9"/>
  <c r="H38" i="9"/>
  <c r="H46" i="9"/>
  <c r="H39" i="9"/>
  <c r="H20" i="9"/>
  <c r="H61" i="9"/>
  <c r="H47" i="9"/>
  <c r="H40" i="9"/>
  <c r="H41" i="9"/>
  <c r="H42" i="9"/>
  <c r="H43" i="9"/>
  <c r="H62" i="9"/>
  <c r="H44" i="9"/>
  <c r="A48" i="9"/>
  <c r="B48" i="9"/>
  <c r="A49" i="9"/>
  <c r="B49" i="9"/>
  <c r="A6" i="9"/>
  <c r="A22" i="9"/>
  <c r="A50" i="9"/>
  <c r="B50" i="9"/>
  <c r="A23" i="9"/>
  <c r="A51" i="9"/>
  <c r="B51" i="9"/>
  <c r="A24" i="9"/>
  <c r="A52" i="9"/>
  <c r="B52" i="9"/>
  <c r="A53" i="9"/>
  <c r="B53" i="9"/>
  <c r="A54" i="9"/>
  <c r="B54" i="9"/>
  <c r="A7" i="9"/>
  <c r="A25" i="9"/>
  <c r="A55" i="9"/>
  <c r="B55" i="9"/>
  <c r="A26" i="9"/>
  <c r="A8" i="9"/>
  <c r="A27" i="9"/>
  <c r="A9" i="9"/>
  <c r="A28" i="9"/>
  <c r="A56" i="9"/>
  <c r="B56" i="9"/>
  <c r="A10" i="9"/>
  <c r="A29" i="9"/>
  <c r="A30" i="9"/>
  <c r="A31" i="9"/>
  <c r="A11" i="9"/>
  <c r="A12" i="9"/>
  <c r="A32" i="9"/>
  <c r="A13" i="9"/>
  <c r="A33" i="9"/>
  <c r="A14" i="9"/>
  <c r="A34" i="9"/>
  <c r="A35" i="9"/>
  <c r="A57" i="9"/>
  <c r="B57" i="9"/>
  <c r="A58" i="9"/>
  <c r="B58" i="9"/>
  <c r="A15" i="9"/>
  <c r="A59" i="9"/>
  <c r="B59" i="9"/>
  <c r="A16" i="9"/>
  <c r="A17" i="9"/>
  <c r="A36" i="9"/>
  <c r="A60" i="9"/>
  <c r="B60" i="9"/>
  <c r="A37" i="9"/>
  <c r="A18" i="9"/>
  <c r="A45" i="9"/>
  <c r="A19" i="9"/>
  <c r="A38" i="9"/>
  <c r="A46" i="9"/>
  <c r="A39" i="9"/>
  <c r="A20" i="9"/>
  <c r="A61" i="9"/>
  <c r="B61" i="9"/>
  <c r="A47" i="9"/>
  <c r="A40" i="9"/>
  <c r="A41" i="9"/>
  <c r="A42" i="9"/>
  <c r="A43" i="9"/>
  <c r="A62" i="9"/>
  <c r="B62" i="9"/>
  <c r="A44" i="9"/>
  <c r="H21" i="9"/>
  <c r="A21" i="9"/>
  <c r="A328" i="2" l="1"/>
  <c r="G322" i="2"/>
  <c r="A326" i="2"/>
  <c r="A324" i="2"/>
  <c r="E322" i="2"/>
  <c r="C322" i="2"/>
  <c r="A322" i="2"/>
  <c r="A327" i="2"/>
  <c r="A325" i="2"/>
  <c r="A323" i="2"/>
  <c r="G321" i="2"/>
  <c r="E321" i="2"/>
  <c r="C321" i="2"/>
  <c r="A321" i="2"/>
  <c r="G442" i="2"/>
  <c r="A448" i="2"/>
  <c r="A446" i="2"/>
  <c r="A444" i="2"/>
  <c r="E442" i="2"/>
  <c r="C442" i="2"/>
  <c r="A442" i="2"/>
  <c r="A447" i="2"/>
  <c r="A445" i="2"/>
  <c r="A443" i="2"/>
  <c r="G441" i="2"/>
  <c r="E441" i="2"/>
  <c r="C441" i="2"/>
  <c r="A441" i="2"/>
  <c r="I42" i="1" l="1"/>
  <c r="I57"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3" i="1"/>
  <c r="I44" i="1"/>
  <c r="I45" i="1"/>
  <c r="I46" i="1"/>
  <c r="I47" i="1"/>
  <c r="I48" i="1"/>
  <c r="I49" i="1"/>
  <c r="I50" i="1"/>
  <c r="I51" i="1"/>
  <c r="I52" i="1"/>
  <c r="I53" i="1"/>
  <c r="I54" i="1"/>
  <c r="I55" i="1"/>
  <c r="I56" i="1"/>
  <c r="I58" i="1"/>
  <c r="I2" i="1"/>
  <c r="B14" i="14" l="1"/>
  <c r="B203" i="14"/>
  <c r="B140" i="14"/>
  <c r="B77" i="14"/>
  <c r="B90" i="9"/>
  <c r="B24" i="9"/>
  <c r="B149" i="9"/>
  <c r="B163" i="13"/>
  <c r="B75" i="13"/>
  <c r="B30" i="13"/>
  <c r="B120" i="13"/>
  <c r="B214" i="9"/>
  <c r="B218" i="14"/>
  <c r="B92" i="14"/>
  <c r="B29" i="14"/>
  <c r="B155" i="14"/>
  <c r="B99" i="9"/>
  <c r="B84" i="13"/>
  <c r="B220" i="9"/>
  <c r="B30" i="9"/>
  <c r="B169" i="13"/>
  <c r="B36" i="13"/>
  <c r="B155" i="9"/>
  <c r="B126" i="13"/>
  <c r="B116" i="14"/>
  <c r="B179" i="14"/>
  <c r="B242" i="14"/>
  <c r="B53" i="14"/>
  <c r="B109" i="9"/>
  <c r="B94" i="13"/>
  <c r="B229" i="9"/>
  <c r="B39" i="9"/>
  <c r="B178" i="13"/>
  <c r="B45" i="13"/>
  <c r="B164" i="9"/>
  <c r="B135" i="13"/>
  <c r="B44" i="14"/>
  <c r="B170" i="14"/>
  <c r="B107" i="14"/>
  <c r="B233" i="14"/>
  <c r="B23" i="13"/>
  <c r="B17" i="9"/>
  <c r="B81" i="9"/>
  <c r="B207" i="9"/>
  <c r="B114" i="13"/>
  <c r="B143" i="9"/>
  <c r="B66" i="13"/>
  <c r="B156" i="13"/>
  <c r="B36" i="14"/>
  <c r="B162" i="14"/>
  <c r="B225" i="14"/>
  <c r="B99" i="14"/>
  <c r="B20" i="13"/>
  <c r="B14" i="9"/>
  <c r="B203" i="9"/>
  <c r="B78" i="9"/>
  <c r="B110" i="13"/>
  <c r="B139" i="9"/>
  <c r="B63" i="13"/>
  <c r="B152" i="13"/>
  <c r="B28" i="14"/>
  <c r="B154" i="14"/>
  <c r="B91" i="14"/>
  <c r="B217" i="14"/>
  <c r="B35" i="13"/>
  <c r="B29" i="9"/>
  <c r="B168" i="13"/>
  <c r="B219" i="9"/>
  <c r="B154" i="9"/>
  <c r="B125" i="13"/>
  <c r="B83" i="13"/>
  <c r="B98" i="9"/>
  <c r="B83" i="14"/>
  <c r="B94" i="9"/>
  <c r="B79" i="13"/>
  <c r="B12" i="14"/>
  <c r="B138" i="14"/>
  <c r="B201" i="14"/>
  <c r="B75" i="14"/>
  <c r="B29" i="13"/>
  <c r="B23" i="9"/>
  <c r="B147" i="9"/>
  <c r="B212" i="9"/>
  <c r="B161" i="13"/>
  <c r="B118" i="13"/>
  <c r="B89" i="9"/>
  <c r="B74" i="13"/>
  <c r="B110" i="14"/>
  <c r="B47" i="14"/>
  <c r="B173" i="14"/>
  <c r="B236" i="14"/>
  <c r="B133" i="13"/>
  <c r="B227" i="9"/>
  <c r="B107" i="9"/>
  <c r="B92" i="13"/>
  <c r="B43" i="13"/>
  <c r="B162" i="9"/>
  <c r="B176" i="13"/>
  <c r="B37" i="9"/>
  <c r="B6" i="14"/>
  <c r="B69" i="14"/>
  <c r="B27" i="13"/>
  <c r="B85" i="9"/>
  <c r="B21" i="9"/>
  <c r="B70" i="13"/>
  <c r="B100" i="14"/>
  <c r="B226" i="14"/>
  <c r="B37" i="14"/>
  <c r="B163" i="14"/>
  <c r="B103" i="9"/>
  <c r="B130" i="13"/>
  <c r="B88" i="13"/>
  <c r="B224" i="9"/>
  <c r="B34" i="9"/>
  <c r="B173" i="13"/>
  <c r="B40" i="13"/>
  <c r="B159" i="9"/>
  <c r="B60" i="14"/>
  <c r="B186" i="14"/>
  <c r="B123" i="14"/>
  <c r="B249" i="14"/>
  <c r="B49" i="13"/>
  <c r="B43" i="9"/>
  <c r="B233" i="9"/>
  <c r="B168" i="9"/>
  <c r="B182" i="13"/>
  <c r="B139" i="13"/>
  <c r="B113" i="9"/>
  <c r="B98" i="13"/>
  <c r="B90" i="14"/>
  <c r="B216" i="14"/>
  <c r="B27" i="14"/>
  <c r="B153" i="14"/>
  <c r="B59" i="13"/>
  <c r="B199" i="9"/>
  <c r="B10" i="9"/>
  <c r="B148" i="13"/>
  <c r="B16" i="13"/>
  <c r="B135" i="9"/>
  <c r="B74" i="9"/>
  <c r="B106" i="13"/>
  <c r="B122" i="14"/>
  <c r="B59" i="14"/>
  <c r="B248" i="14"/>
  <c r="B185" i="14"/>
  <c r="B97" i="13"/>
  <c r="B232" i="9"/>
  <c r="B42" i="9"/>
  <c r="B181" i="13"/>
  <c r="B48" i="13"/>
  <c r="B167" i="9"/>
  <c r="B112" i="9"/>
  <c r="B138" i="13"/>
  <c r="B114" i="14"/>
  <c r="B240" i="14"/>
  <c r="B51" i="14"/>
  <c r="B177" i="14"/>
  <c r="B93" i="13"/>
  <c r="B228" i="9"/>
  <c r="B108" i="9"/>
  <c r="B38" i="9"/>
  <c r="B177" i="13"/>
  <c r="B44" i="13"/>
  <c r="B163" i="9"/>
  <c r="B134" i="13"/>
  <c r="B105" i="14"/>
  <c r="B90" i="13"/>
  <c r="B105" i="9"/>
  <c r="B160" i="14"/>
  <c r="B97" i="14"/>
  <c r="B34" i="14"/>
  <c r="B223" i="14"/>
  <c r="B109" i="13"/>
  <c r="B202" i="9"/>
  <c r="B138" i="9"/>
  <c r="B13" i="9"/>
  <c r="B62" i="13"/>
  <c r="B151" i="13"/>
  <c r="B77" i="9"/>
  <c r="B19" i="13"/>
  <c r="B144" i="14"/>
  <c r="B81" i="14"/>
  <c r="B18" i="14"/>
  <c r="B207" i="14"/>
  <c r="B103" i="13"/>
  <c r="B7" i="9"/>
  <c r="B132" i="9"/>
  <c r="B57" i="13"/>
  <c r="B145" i="13"/>
  <c r="B72" i="9"/>
  <c r="B13" i="13"/>
  <c r="B196" i="9"/>
  <c r="B10" i="14"/>
  <c r="B73" i="14"/>
  <c r="B199" i="14"/>
  <c r="B211" i="9"/>
  <c r="B22" i="9"/>
  <c r="B72" i="13"/>
  <c r="B28" i="13"/>
  <c r="B160" i="13"/>
  <c r="B87" i="9"/>
  <c r="B219" i="14"/>
  <c r="B30" i="14"/>
  <c r="B156" i="14"/>
  <c r="B93" i="14"/>
  <c r="B100" i="9"/>
  <c r="B31" i="9"/>
  <c r="B85" i="13"/>
  <c r="B170" i="13"/>
  <c r="B156" i="9"/>
  <c r="B37" i="13"/>
  <c r="B127" i="13"/>
  <c r="B221" i="9"/>
  <c r="B202" i="14"/>
  <c r="B139" i="14"/>
  <c r="B213" i="9"/>
  <c r="B162" i="13"/>
  <c r="B119" i="13"/>
  <c r="B148" i="9"/>
  <c r="B98" i="14"/>
  <c r="B224" i="14"/>
  <c r="B35" i="14"/>
  <c r="B161" i="14"/>
  <c r="B87" i="13"/>
  <c r="B223" i="9"/>
  <c r="B102" i="9"/>
  <c r="B172" i="13"/>
  <c r="B39" i="13"/>
  <c r="B158" i="9"/>
  <c r="B33" i="9"/>
  <c r="B129" i="13"/>
  <c r="B184" i="14"/>
  <c r="B121" i="14"/>
  <c r="B247" i="14"/>
  <c r="B58" i="14"/>
  <c r="B137" i="13"/>
  <c r="B166" i="9"/>
  <c r="B96" i="13"/>
  <c r="B41" i="9"/>
  <c r="B180" i="13"/>
  <c r="B111" i="9"/>
  <c r="B47" i="13"/>
  <c r="B231" i="9"/>
  <c r="B176" i="14"/>
  <c r="B50" i="14"/>
  <c r="B113" i="14"/>
  <c r="B239" i="14"/>
  <c r="B116" i="13"/>
  <c r="B145" i="9"/>
  <c r="B19" i="9"/>
  <c r="B209" i="9"/>
  <c r="B68" i="13"/>
  <c r="B158" i="13"/>
  <c r="B83" i="9"/>
  <c r="B25" i="13"/>
  <c r="B230" i="14"/>
  <c r="B41" i="14"/>
  <c r="B167" i="14"/>
  <c r="B154" i="13"/>
  <c r="B21" i="13"/>
  <c r="B141" i="9"/>
  <c r="B15" i="9"/>
  <c r="B112" i="13"/>
  <c r="B205" i="9"/>
  <c r="B222" i="14"/>
  <c r="B33" i="14"/>
  <c r="B159" i="14"/>
  <c r="B96" i="14"/>
  <c r="B171" i="13"/>
  <c r="B101" i="9"/>
  <c r="B38" i="13"/>
  <c r="B157" i="9"/>
  <c r="B222" i="9"/>
  <c r="B32" i="9"/>
  <c r="B128" i="13"/>
  <c r="B86" i="13"/>
  <c r="B214" i="14"/>
  <c r="B25" i="14"/>
  <c r="B151" i="14"/>
  <c r="B88" i="14"/>
  <c r="B167" i="13"/>
  <c r="B34" i="13"/>
  <c r="B153" i="9"/>
  <c r="B97" i="9"/>
  <c r="B28" i="9"/>
  <c r="B124" i="13"/>
  <c r="B218" i="9"/>
  <c r="B82" i="13"/>
  <c r="B80" i="14"/>
  <c r="B71" i="9"/>
  <c r="B56" i="13"/>
  <c r="B198" i="14"/>
  <c r="B9" i="14"/>
  <c r="B72" i="14"/>
  <c r="B144" i="13"/>
  <c r="B70" i="9"/>
  <c r="B12" i="13"/>
  <c r="B6" i="9"/>
  <c r="B195" i="9"/>
  <c r="B55" i="13"/>
  <c r="B227" i="14"/>
  <c r="B164" i="14"/>
  <c r="B38" i="14"/>
  <c r="B101" i="14"/>
  <c r="B104" i="9"/>
  <c r="B174" i="13"/>
  <c r="B131" i="13"/>
  <c r="B89" i="13"/>
  <c r="B41" i="13"/>
  <c r="B160" i="9"/>
  <c r="B225" i="9"/>
  <c r="B35" i="9"/>
  <c r="B243" i="14"/>
  <c r="B54" i="14"/>
  <c r="B180" i="14"/>
  <c r="B117" i="14"/>
  <c r="B84" i="9"/>
  <c r="B146" i="9"/>
  <c r="B159" i="13"/>
  <c r="B117" i="13"/>
  <c r="B20" i="9"/>
  <c r="B26" i="13"/>
  <c r="B69" i="13"/>
  <c r="B210" i="9"/>
  <c r="B84" i="14"/>
  <c r="B210" i="14"/>
  <c r="B21" i="14"/>
  <c r="B147" i="14"/>
  <c r="B95" i="9"/>
  <c r="B80" i="13"/>
  <c r="B216" i="9"/>
  <c r="B26" i="9"/>
  <c r="B165" i="13"/>
  <c r="B122" i="13"/>
  <c r="B32" i="13"/>
  <c r="B151" i="9"/>
  <c r="B52" i="14"/>
  <c r="B178" i="14"/>
  <c r="B241" i="14"/>
  <c r="B115" i="14"/>
  <c r="B52" i="13"/>
  <c r="B46" i="9"/>
  <c r="B171" i="9"/>
  <c r="B236" i="9"/>
  <c r="B142" i="13"/>
  <c r="B185" i="13"/>
  <c r="B116" i="9"/>
  <c r="B101" i="13"/>
  <c r="B82" i="14"/>
  <c r="B208" i="14"/>
  <c r="B19" i="14"/>
  <c r="B145" i="14"/>
  <c r="B78" i="13"/>
  <c r="B215" i="9"/>
  <c r="B164" i="13"/>
  <c r="B93" i="9"/>
  <c r="B31" i="13"/>
  <c r="B150" i="9"/>
  <c r="B25" i="9"/>
  <c r="B121" i="13"/>
  <c r="B246" i="14"/>
  <c r="B183" i="14"/>
  <c r="B120" i="14"/>
  <c r="B57" i="14"/>
  <c r="B179" i="13"/>
  <c r="B110" i="9"/>
  <c r="B46" i="13"/>
  <c r="B165" i="9"/>
  <c r="B40" i="9"/>
  <c r="B230" i="9"/>
  <c r="B136" i="13"/>
  <c r="B95" i="13"/>
  <c r="B238" i="14"/>
  <c r="B49" i="14"/>
  <c r="B175" i="14"/>
  <c r="B112" i="14"/>
  <c r="B184" i="13"/>
  <c r="B235" i="9"/>
  <c r="B51" i="13"/>
  <c r="B170" i="9"/>
  <c r="B45" i="9"/>
  <c r="B115" i="9"/>
  <c r="B141" i="13"/>
  <c r="B100" i="13"/>
  <c r="B103" i="14"/>
  <c r="B166" i="14"/>
  <c r="B140" i="9"/>
  <c r="B64" i="13"/>
  <c r="B79" i="9"/>
  <c r="B111" i="13"/>
  <c r="B221" i="14"/>
  <c r="B95" i="14"/>
  <c r="B32" i="14"/>
  <c r="B158" i="14"/>
  <c r="B137" i="9"/>
  <c r="B12" i="9"/>
  <c r="B61" i="13"/>
  <c r="B18" i="13"/>
  <c r="B76" i="9"/>
  <c r="B150" i="13"/>
  <c r="B201" i="9"/>
  <c r="B108" i="13"/>
  <c r="B213" i="14"/>
  <c r="B24" i="14"/>
  <c r="B150" i="14"/>
  <c r="B134" i="9"/>
  <c r="B9" i="9"/>
  <c r="B15" i="13"/>
  <c r="B147" i="13"/>
  <c r="B198" i="9"/>
  <c r="B105" i="13"/>
  <c r="B79" i="14"/>
  <c r="B77" i="13"/>
  <c r="B92" i="9"/>
  <c r="B71" i="14"/>
  <c r="B54" i="13"/>
  <c r="B69" i="9"/>
  <c r="B211" i="14"/>
  <c r="B22" i="14"/>
  <c r="B148" i="14"/>
  <c r="B85" i="14"/>
  <c r="B73" i="9"/>
  <c r="B146" i="13"/>
  <c r="B104" i="13"/>
  <c r="B14" i="13"/>
  <c r="B8" i="9"/>
  <c r="B197" i="9"/>
  <c r="B133" i="9"/>
  <c r="B58" i="13"/>
  <c r="B108" i="14"/>
  <c r="B234" i="14"/>
  <c r="B45" i="14"/>
  <c r="B171" i="14"/>
  <c r="B106" i="9"/>
  <c r="B91" i="13"/>
  <c r="B226" i="9"/>
  <c r="B36" i="9"/>
  <c r="B132" i="13"/>
  <c r="B175" i="13"/>
  <c r="B42" i="13"/>
  <c r="B161" i="9"/>
  <c r="B62" i="14"/>
  <c r="B125" i="14"/>
  <c r="B251" i="14"/>
  <c r="B188" i="14"/>
  <c r="B114" i="9"/>
  <c r="B183" i="13"/>
  <c r="B140" i="13"/>
  <c r="B169" i="9"/>
  <c r="B50" i="13"/>
  <c r="B44" i="9"/>
  <c r="B234" i="9"/>
  <c r="B99" i="13"/>
  <c r="B106" i="14"/>
  <c r="B232" i="14"/>
  <c r="B43" i="14"/>
  <c r="B169" i="14"/>
  <c r="B65" i="13"/>
  <c r="B206" i="9"/>
  <c r="B16" i="9"/>
  <c r="B155" i="13"/>
  <c r="B22" i="13"/>
  <c r="B142" i="9"/>
  <c r="B113" i="13"/>
  <c r="B80" i="9"/>
  <c r="B74" i="14"/>
  <c r="B73" i="13"/>
  <c r="B88" i="9"/>
  <c r="B119" i="14"/>
  <c r="B245" i="14"/>
  <c r="B182" i="14"/>
  <c r="B56" i="14"/>
  <c r="B172" i="9"/>
  <c r="B47" i="9"/>
  <c r="B102" i="13"/>
  <c r="B117" i="9"/>
  <c r="B53" i="13"/>
  <c r="B186" i="13"/>
  <c r="B237" i="9"/>
  <c r="B143" i="13"/>
  <c r="B111" i="14"/>
  <c r="B237" i="14"/>
  <c r="B48" i="14"/>
  <c r="B174" i="14"/>
  <c r="B144" i="9"/>
  <c r="B18" i="9"/>
  <c r="B67" i="13"/>
  <c r="B24" i="13"/>
  <c r="B82" i="9"/>
  <c r="B157" i="13"/>
  <c r="B208" i="9"/>
  <c r="B115" i="13"/>
  <c r="B228" i="14"/>
  <c r="B204" i="9"/>
  <c r="B153" i="13"/>
  <c r="B157" i="14"/>
  <c r="B94" i="14"/>
  <c r="B220" i="14"/>
  <c r="B31" i="14"/>
  <c r="B107" i="13"/>
  <c r="B60" i="13"/>
  <c r="B200" i="9"/>
  <c r="B75" i="9"/>
  <c r="B136" i="9"/>
  <c r="B149" i="13"/>
  <c r="B11" i="9"/>
  <c r="B17" i="13"/>
  <c r="B149" i="14"/>
  <c r="B86" i="14"/>
  <c r="B212" i="14"/>
  <c r="B23" i="14"/>
  <c r="B27" i="9"/>
  <c r="B123" i="13"/>
  <c r="B152" i="9"/>
  <c r="B96" i="9"/>
  <c r="B81" i="13"/>
  <c r="B217" i="9"/>
  <c r="B33" i="13"/>
  <c r="B166" i="13"/>
  <c r="B78" i="14"/>
  <c r="B76" i="13"/>
  <c r="B91" i="9"/>
  <c r="B70" i="14"/>
  <c r="B71" i="13"/>
  <c r="B86" i="9"/>
  <c r="A352" i="2"/>
  <c r="E82" i="2" l="1"/>
  <c r="A456" i="2"/>
  <c r="A454" i="2"/>
  <c r="A452" i="2"/>
  <c r="G450" i="2"/>
  <c r="E450" i="2"/>
  <c r="C450" i="2"/>
  <c r="A450" i="2"/>
  <c r="A440" i="2"/>
  <c r="A438" i="2"/>
  <c r="A436" i="2"/>
  <c r="G434" i="2"/>
  <c r="E434" i="2"/>
  <c r="C434" i="2"/>
  <c r="A434" i="2"/>
  <c r="A432" i="2"/>
  <c r="A430" i="2"/>
  <c r="A428" i="2"/>
  <c r="G426" i="2"/>
  <c r="E426" i="2"/>
  <c r="C426" i="2"/>
  <c r="A426" i="2"/>
  <c r="A424" i="2"/>
  <c r="A422" i="2"/>
  <c r="A420" i="2"/>
  <c r="G418" i="2"/>
  <c r="E418" i="2"/>
  <c r="C418" i="2"/>
  <c r="A418" i="2"/>
  <c r="A416" i="2"/>
  <c r="A414" i="2"/>
  <c r="A412" i="2"/>
  <c r="G410" i="2"/>
  <c r="E410" i="2"/>
  <c r="C410" i="2"/>
  <c r="A410" i="2"/>
  <c r="A408" i="2"/>
  <c r="A406" i="2"/>
  <c r="A404" i="2"/>
  <c r="G402" i="2"/>
  <c r="E402" i="2"/>
  <c r="C402" i="2"/>
  <c r="A402" i="2"/>
  <c r="A400" i="2"/>
  <c r="A398" i="2"/>
  <c r="A396" i="2"/>
  <c r="G394" i="2"/>
  <c r="E394" i="2"/>
  <c r="C394" i="2"/>
  <c r="A394" i="2"/>
  <c r="A392" i="2"/>
  <c r="A390" i="2"/>
  <c r="A388" i="2"/>
  <c r="G386" i="2"/>
  <c r="E386" i="2"/>
  <c r="C386" i="2"/>
  <c r="A386" i="2"/>
  <c r="A384" i="2"/>
  <c r="A382" i="2"/>
  <c r="A380" i="2"/>
  <c r="G378" i="2"/>
  <c r="E378" i="2"/>
  <c r="C378" i="2"/>
  <c r="A378" i="2"/>
  <c r="A376" i="2"/>
  <c r="A374" i="2"/>
  <c r="A372" i="2"/>
  <c r="G370" i="2"/>
  <c r="E370" i="2"/>
  <c r="C370" i="2"/>
  <c r="A370" i="2"/>
  <c r="A368" i="2"/>
  <c r="A366" i="2"/>
  <c r="A364" i="2"/>
  <c r="G362" i="2"/>
  <c r="E362" i="2"/>
  <c r="C362" i="2"/>
  <c r="A362" i="2"/>
  <c r="A360" i="2"/>
  <c r="A358" i="2"/>
  <c r="A356" i="2"/>
  <c r="G354" i="2"/>
  <c r="E354" i="2"/>
  <c r="C354" i="2"/>
  <c r="A354" i="2"/>
  <c r="A350" i="2"/>
  <c r="A348" i="2"/>
  <c r="G346" i="2"/>
  <c r="E346" i="2"/>
  <c r="C346" i="2"/>
  <c r="A346" i="2"/>
  <c r="A455" i="2"/>
  <c r="A453" i="2"/>
  <c r="A451" i="2"/>
  <c r="G449" i="2"/>
  <c r="E449" i="2"/>
  <c r="C449" i="2"/>
  <c r="A449" i="2"/>
  <c r="A439" i="2"/>
  <c r="A437" i="2"/>
  <c r="A435" i="2"/>
  <c r="G433" i="2"/>
  <c r="E433" i="2"/>
  <c r="C433" i="2"/>
  <c r="A433" i="2"/>
  <c r="A431" i="2"/>
  <c r="A429" i="2"/>
  <c r="A427" i="2"/>
  <c r="G425" i="2"/>
  <c r="E425" i="2"/>
  <c r="C425" i="2"/>
  <c r="A425" i="2"/>
  <c r="A423" i="2"/>
  <c r="A421" i="2"/>
  <c r="A419" i="2"/>
  <c r="G417" i="2"/>
  <c r="E417" i="2"/>
  <c r="C417" i="2"/>
  <c r="A417" i="2"/>
  <c r="A415" i="2"/>
  <c r="A413" i="2"/>
  <c r="A411" i="2"/>
  <c r="G409" i="2"/>
  <c r="E409" i="2"/>
  <c r="C409" i="2"/>
  <c r="A409" i="2"/>
  <c r="A407" i="2"/>
  <c r="A405" i="2"/>
  <c r="A403" i="2"/>
  <c r="G401" i="2"/>
  <c r="E401" i="2"/>
  <c r="C401" i="2"/>
  <c r="A401" i="2"/>
  <c r="A399" i="2"/>
  <c r="A397" i="2"/>
  <c r="A395" i="2"/>
  <c r="G393" i="2"/>
  <c r="E393" i="2"/>
  <c r="C393" i="2"/>
  <c r="A393" i="2"/>
  <c r="A391" i="2"/>
  <c r="A389" i="2"/>
  <c r="A387" i="2"/>
  <c r="G385" i="2"/>
  <c r="E385" i="2"/>
  <c r="C385" i="2"/>
  <c r="A385" i="2"/>
  <c r="A383" i="2"/>
  <c r="A381" i="2"/>
  <c r="A379" i="2"/>
  <c r="G377" i="2"/>
  <c r="E377" i="2"/>
  <c r="C377" i="2"/>
  <c r="A377" i="2"/>
  <c r="A375" i="2"/>
  <c r="A373" i="2"/>
  <c r="A371" i="2"/>
  <c r="G369" i="2"/>
  <c r="E369" i="2"/>
  <c r="C369" i="2"/>
  <c r="A369" i="2"/>
  <c r="A367" i="2"/>
  <c r="A365" i="2"/>
  <c r="A363" i="2"/>
  <c r="G361" i="2"/>
  <c r="E361" i="2"/>
  <c r="C361" i="2"/>
  <c r="A361" i="2"/>
  <c r="A359" i="2"/>
  <c r="A357" i="2"/>
  <c r="A355" i="2"/>
  <c r="G353" i="2"/>
  <c r="E353" i="2"/>
  <c r="C353" i="2"/>
  <c r="A353" i="2"/>
  <c r="A351" i="2"/>
  <c r="A349" i="2"/>
  <c r="A347" i="2"/>
  <c r="G345" i="2"/>
  <c r="E345" i="2"/>
  <c r="C345" i="2"/>
  <c r="A345" i="2"/>
  <c r="A344" i="2"/>
  <c r="A342" i="2"/>
  <c r="A340" i="2"/>
  <c r="G338" i="2"/>
  <c r="E338" i="2"/>
  <c r="C338" i="2"/>
  <c r="A338" i="2"/>
  <c r="A336" i="2"/>
  <c r="A334" i="2"/>
  <c r="A332" i="2"/>
  <c r="G330" i="2"/>
  <c r="E330" i="2"/>
  <c r="C330" i="2"/>
  <c r="A330" i="2"/>
  <c r="A320" i="2"/>
  <c r="A318" i="2"/>
  <c r="A316" i="2"/>
  <c r="G314" i="2"/>
  <c r="E314" i="2"/>
  <c r="C314" i="2"/>
  <c r="A314" i="2"/>
  <c r="A312" i="2"/>
  <c r="A310" i="2"/>
  <c r="A308" i="2"/>
  <c r="G306" i="2"/>
  <c r="E306" i="2"/>
  <c r="C306" i="2"/>
  <c r="A306" i="2"/>
  <c r="A304" i="2"/>
  <c r="A302" i="2"/>
  <c r="A300" i="2"/>
  <c r="G298" i="2"/>
  <c r="E298" i="2"/>
  <c r="C298" i="2"/>
  <c r="A298" i="2"/>
  <c r="A296" i="2"/>
  <c r="A294" i="2"/>
  <c r="A292" i="2"/>
  <c r="G290" i="2"/>
  <c r="E290" i="2"/>
  <c r="C290" i="2"/>
  <c r="A290" i="2"/>
  <c r="A288" i="2"/>
  <c r="A286" i="2"/>
  <c r="A284" i="2"/>
  <c r="G282" i="2"/>
  <c r="E282" i="2"/>
  <c r="C282" i="2"/>
  <c r="A282" i="2"/>
  <c r="A280" i="2"/>
  <c r="A278" i="2"/>
  <c r="A276" i="2"/>
  <c r="G274" i="2"/>
  <c r="E274" i="2"/>
  <c r="C274" i="2"/>
  <c r="A274" i="2"/>
  <c r="A272" i="2"/>
  <c r="A270" i="2"/>
  <c r="A268" i="2"/>
  <c r="G266" i="2"/>
  <c r="E266" i="2"/>
  <c r="C266" i="2"/>
  <c r="A266" i="2"/>
  <c r="A264" i="2"/>
  <c r="A262" i="2"/>
  <c r="A260" i="2"/>
  <c r="G258" i="2"/>
  <c r="E258" i="2"/>
  <c r="C258" i="2"/>
  <c r="A258" i="2"/>
  <c r="A343" i="2"/>
  <c r="A341" i="2"/>
  <c r="A339" i="2"/>
  <c r="G337" i="2"/>
  <c r="E337" i="2"/>
  <c r="C337" i="2"/>
  <c r="A337" i="2"/>
  <c r="A335" i="2"/>
  <c r="A333" i="2"/>
  <c r="A331" i="2"/>
  <c r="G329" i="2"/>
  <c r="E329" i="2"/>
  <c r="C329" i="2"/>
  <c r="A329" i="2"/>
  <c r="A319" i="2"/>
  <c r="A317" i="2"/>
  <c r="A315" i="2"/>
  <c r="G313" i="2"/>
  <c r="E313" i="2"/>
  <c r="C313" i="2"/>
  <c r="A313" i="2"/>
  <c r="A311" i="2"/>
  <c r="A309" i="2"/>
  <c r="A307" i="2"/>
  <c r="G305" i="2"/>
  <c r="E305" i="2"/>
  <c r="C305" i="2"/>
  <c r="A305" i="2"/>
  <c r="A303" i="2"/>
  <c r="A301" i="2"/>
  <c r="A299" i="2"/>
  <c r="G297" i="2"/>
  <c r="E297" i="2"/>
  <c r="C297" i="2"/>
  <c r="A297" i="2"/>
  <c r="A295" i="2"/>
  <c r="A293" i="2"/>
  <c r="A291" i="2"/>
  <c r="G289" i="2"/>
  <c r="E289" i="2"/>
  <c r="C289" i="2"/>
  <c r="A289" i="2"/>
  <c r="A287" i="2"/>
  <c r="A285" i="2"/>
  <c r="A283" i="2"/>
  <c r="G281" i="2"/>
  <c r="E281" i="2"/>
  <c r="C281" i="2"/>
  <c r="A281" i="2"/>
  <c r="A279" i="2"/>
  <c r="A277" i="2"/>
  <c r="A275" i="2"/>
  <c r="G273" i="2"/>
  <c r="E273" i="2"/>
  <c r="C273" i="2"/>
  <c r="A273" i="2"/>
  <c r="A271" i="2"/>
  <c r="A269" i="2"/>
  <c r="A267" i="2"/>
  <c r="G265" i="2"/>
  <c r="E265" i="2"/>
  <c r="C265" i="2"/>
  <c r="A265" i="2"/>
  <c r="A263" i="2"/>
  <c r="A261" i="2"/>
  <c r="A259" i="2"/>
  <c r="G257" i="2"/>
  <c r="E257" i="2"/>
  <c r="C257" i="2"/>
  <c r="A257" i="2"/>
  <c r="A256" i="2"/>
  <c r="A254" i="2"/>
  <c r="A252" i="2"/>
  <c r="G250" i="2"/>
  <c r="E250" i="2"/>
  <c r="C250" i="2"/>
  <c r="A250" i="2"/>
  <c r="A248" i="2"/>
  <c r="A246" i="2"/>
  <c r="A244" i="2"/>
  <c r="G242" i="2"/>
  <c r="E242" i="2"/>
  <c r="C242" i="2"/>
  <c r="A242" i="2"/>
  <c r="A240" i="2"/>
  <c r="A238" i="2"/>
  <c r="A236" i="2"/>
  <c r="G234" i="2"/>
  <c r="E234" i="2"/>
  <c r="C234" i="2"/>
  <c r="A234" i="2"/>
  <c r="A232" i="2"/>
  <c r="A230" i="2"/>
  <c r="A228" i="2"/>
  <c r="G226" i="2"/>
  <c r="E226" i="2"/>
  <c r="C226" i="2"/>
  <c r="A226" i="2"/>
  <c r="A224" i="2"/>
  <c r="A222" i="2"/>
  <c r="A220" i="2"/>
  <c r="G218" i="2"/>
  <c r="E218" i="2"/>
  <c r="C218" i="2"/>
  <c r="A218" i="2"/>
  <c r="E210" i="2" l="1"/>
  <c r="A216" i="2"/>
  <c r="A214" i="2"/>
  <c r="A212" i="2"/>
  <c r="G210" i="2"/>
  <c r="C210" i="2"/>
  <c r="A210" i="2"/>
  <c r="A208" i="2"/>
  <c r="A206" i="2"/>
  <c r="A204" i="2"/>
  <c r="G202" i="2"/>
  <c r="E202" i="2"/>
  <c r="C202" i="2"/>
  <c r="A202" i="2"/>
  <c r="A200" i="2"/>
  <c r="A198" i="2"/>
  <c r="A196" i="2"/>
  <c r="G194" i="2"/>
  <c r="E194" i="2"/>
  <c r="C194" i="2"/>
  <c r="A194" i="2"/>
  <c r="A192" i="2"/>
  <c r="A190" i="2"/>
  <c r="A188" i="2"/>
  <c r="G186" i="2"/>
  <c r="E186" i="2"/>
  <c r="C186" i="2"/>
  <c r="A186" i="2"/>
  <c r="A184" i="2"/>
  <c r="A182" i="2"/>
  <c r="A180" i="2"/>
  <c r="G178" i="2"/>
  <c r="E178" i="2"/>
  <c r="C178" i="2"/>
  <c r="A178" i="2"/>
  <c r="A176" i="2"/>
  <c r="A174" i="2"/>
  <c r="A172" i="2"/>
  <c r="G170" i="2"/>
  <c r="E170" i="2"/>
  <c r="C170" i="2"/>
  <c r="A170" i="2"/>
  <c r="A168" i="2"/>
  <c r="A166" i="2"/>
  <c r="A164" i="2"/>
  <c r="G162" i="2"/>
  <c r="E162" i="2"/>
  <c r="C162" i="2"/>
  <c r="A162" i="2"/>
  <c r="A160" i="2"/>
  <c r="A158" i="2"/>
  <c r="A156" i="2"/>
  <c r="G154" i="2"/>
  <c r="E154" i="2"/>
  <c r="C154" i="2"/>
  <c r="A154" i="2"/>
  <c r="E146" i="2"/>
  <c r="A152" i="2"/>
  <c r="A150" i="2"/>
  <c r="A148" i="2"/>
  <c r="G146" i="2"/>
  <c r="C146" i="2"/>
  <c r="A146" i="2"/>
  <c r="A144" i="2"/>
  <c r="A142" i="2"/>
  <c r="A140" i="2"/>
  <c r="G138" i="2"/>
  <c r="E138" i="2"/>
  <c r="C138" i="2"/>
  <c r="A138" i="2"/>
  <c r="A136" i="2"/>
  <c r="A134" i="2"/>
  <c r="A132" i="2"/>
  <c r="G130" i="2"/>
  <c r="E130" i="2"/>
  <c r="C130" i="2"/>
  <c r="A130" i="2"/>
  <c r="A255" i="2"/>
  <c r="A253" i="2"/>
  <c r="A251" i="2"/>
  <c r="G249" i="2"/>
  <c r="E249" i="2"/>
  <c r="C249" i="2"/>
  <c r="A249" i="2"/>
  <c r="A247" i="2"/>
  <c r="A245" i="2"/>
  <c r="A243" i="2"/>
  <c r="G241" i="2"/>
  <c r="E241" i="2"/>
  <c r="C241" i="2"/>
  <c r="A241" i="2"/>
  <c r="A239" i="2"/>
  <c r="A237" i="2"/>
  <c r="A235" i="2"/>
  <c r="G233" i="2"/>
  <c r="E233" i="2"/>
  <c r="C233" i="2"/>
  <c r="A233" i="2"/>
  <c r="A231" i="2"/>
  <c r="A229" i="2"/>
  <c r="A227" i="2"/>
  <c r="G225" i="2"/>
  <c r="E225" i="2"/>
  <c r="C225" i="2"/>
  <c r="A225" i="2"/>
  <c r="A223" i="2"/>
  <c r="A221" i="2"/>
  <c r="A219" i="2"/>
  <c r="G217" i="2"/>
  <c r="E217" i="2"/>
  <c r="C217" i="2"/>
  <c r="A217" i="2"/>
  <c r="A215" i="2"/>
  <c r="A213" i="2"/>
  <c r="A211" i="2"/>
  <c r="G209" i="2"/>
  <c r="E209" i="2"/>
  <c r="C209" i="2"/>
  <c r="A209" i="2"/>
  <c r="A207" i="2"/>
  <c r="A205" i="2"/>
  <c r="A203" i="2"/>
  <c r="G201" i="2"/>
  <c r="E201" i="2"/>
  <c r="C201" i="2"/>
  <c r="A201" i="2"/>
  <c r="A199" i="2"/>
  <c r="A197" i="2"/>
  <c r="A195" i="2"/>
  <c r="G193" i="2"/>
  <c r="E193" i="2"/>
  <c r="C193" i="2"/>
  <c r="A193" i="2"/>
  <c r="A191" i="2"/>
  <c r="A189" i="2"/>
  <c r="A187" i="2"/>
  <c r="G185" i="2"/>
  <c r="E185" i="2"/>
  <c r="C185" i="2"/>
  <c r="A185" i="2"/>
  <c r="A183" i="2"/>
  <c r="A181" i="2"/>
  <c r="A179" i="2"/>
  <c r="G177" i="2"/>
  <c r="E177" i="2"/>
  <c r="C177" i="2"/>
  <c r="A177" i="2"/>
  <c r="A175" i="2"/>
  <c r="A173" i="2"/>
  <c r="A171" i="2"/>
  <c r="G169" i="2"/>
  <c r="E169" i="2"/>
  <c r="C169" i="2"/>
  <c r="A169" i="2"/>
  <c r="A167" i="2"/>
  <c r="A165" i="2"/>
  <c r="A163" i="2"/>
  <c r="G161" i="2"/>
  <c r="E161" i="2"/>
  <c r="C161" i="2"/>
  <c r="A161" i="2"/>
  <c r="A159" i="2"/>
  <c r="A157" i="2"/>
  <c r="A155" i="2"/>
  <c r="G153" i="2"/>
  <c r="E153" i="2"/>
  <c r="C153" i="2"/>
  <c r="A153" i="2"/>
  <c r="A151" i="2"/>
  <c r="A149" i="2"/>
  <c r="A147" i="2"/>
  <c r="G145" i="2"/>
  <c r="E145" i="2"/>
  <c r="C145" i="2"/>
  <c r="A145" i="2"/>
  <c r="A143" i="2"/>
  <c r="A141" i="2"/>
  <c r="A139" i="2"/>
  <c r="G137" i="2"/>
  <c r="E137" i="2"/>
  <c r="C137" i="2"/>
  <c r="A137" i="2"/>
  <c r="A135" i="2"/>
  <c r="A133" i="2"/>
  <c r="A131" i="2"/>
  <c r="G129" i="2"/>
  <c r="E129" i="2"/>
  <c r="C129" i="2"/>
  <c r="A129" i="2"/>
  <c r="A128" i="2"/>
  <c r="A126" i="2"/>
  <c r="A124" i="2"/>
  <c r="G122" i="2"/>
  <c r="E122" i="2"/>
  <c r="C122" i="2"/>
  <c r="A122" i="2"/>
  <c r="A120" i="2"/>
  <c r="A118" i="2"/>
  <c r="A116" i="2"/>
  <c r="G114" i="2"/>
  <c r="E114" i="2"/>
  <c r="C114" i="2"/>
  <c r="A114" i="2"/>
  <c r="A112" i="2"/>
  <c r="A110" i="2"/>
  <c r="A108" i="2"/>
  <c r="G106" i="2"/>
  <c r="E106" i="2"/>
  <c r="C106" i="2"/>
  <c r="A106" i="2"/>
  <c r="A104" i="2"/>
  <c r="A102" i="2"/>
  <c r="A100" i="2"/>
  <c r="G98" i="2"/>
  <c r="E98" i="2"/>
  <c r="C98" i="2"/>
  <c r="A98" i="2"/>
  <c r="A96" i="2"/>
  <c r="A94" i="2"/>
  <c r="A92" i="2"/>
  <c r="G90" i="2"/>
  <c r="E90" i="2"/>
  <c r="C90" i="2"/>
  <c r="A90" i="2"/>
  <c r="A88" i="2"/>
  <c r="A86" i="2"/>
  <c r="A84" i="2"/>
  <c r="G82" i="2"/>
  <c r="C82" i="2"/>
  <c r="A82" i="2"/>
  <c r="A80" i="2"/>
  <c r="A78" i="2"/>
  <c r="A76" i="2"/>
  <c r="G74" i="2"/>
  <c r="E74" i="2"/>
  <c r="C74" i="2"/>
  <c r="A74" i="2"/>
  <c r="A72" i="2"/>
  <c r="A70" i="2"/>
  <c r="A68" i="2"/>
  <c r="G66" i="2"/>
  <c r="E66" i="2"/>
  <c r="C66" i="2"/>
  <c r="A66" i="2"/>
  <c r="A127" i="2"/>
  <c r="A125" i="2"/>
  <c r="A123" i="2"/>
  <c r="G121" i="2"/>
  <c r="E121" i="2"/>
  <c r="C121" i="2"/>
  <c r="A121" i="2"/>
  <c r="A119" i="2"/>
  <c r="A117" i="2"/>
  <c r="A115" i="2"/>
  <c r="G113" i="2"/>
  <c r="E113" i="2"/>
  <c r="C113" i="2"/>
  <c r="A113" i="2"/>
  <c r="A111" i="2"/>
  <c r="A109" i="2"/>
  <c r="A107" i="2"/>
  <c r="G105" i="2"/>
  <c r="E105" i="2"/>
  <c r="C105" i="2"/>
  <c r="A105" i="2"/>
  <c r="A103" i="2"/>
  <c r="A101" i="2"/>
  <c r="A99" i="2"/>
  <c r="G97" i="2"/>
  <c r="E97" i="2"/>
  <c r="C97" i="2"/>
  <c r="A97" i="2"/>
  <c r="A95" i="2"/>
  <c r="A93" i="2"/>
  <c r="A91" i="2"/>
  <c r="G89" i="2"/>
  <c r="E89" i="2"/>
  <c r="C89" i="2"/>
  <c r="A89" i="2"/>
  <c r="A87" i="2"/>
  <c r="A85" i="2"/>
  <c r="A83" i="2"/>
  <c r="G81" i="2"/>
  <c r="E81" i="2"/>
  <c r="C81" i="2"/>
  <c r="A81" i="2"/>
  <c r="A79" i="2"/>
  <c r="A77" i="2"/>
  <c r="A75" i="2"/>
  <c r="G73" i="2"/>
  <c r="E73" i="2"/>
  <c r="C73" i="2"/>
  <c r="A73" i="2"/>
  <c r="A71" i="2"/>
  <c r="A69" i="2"/>
  <c r="A67" i="2"/>
  <c r="G65" i="2"/>
  <c r="E65" i="2"/>
  <c r="C65" i="2"/>
  <c r="A65" i="2"/>
  <c r="G58" i="2"/>
  <c r="A64" i="2"/>
  <c r="A62" i="2"/>
  <c r="A60" i="2"/>
  <c r="E58" i="2"/>
  <c r="C58" i="2"/>
  <c r="A58" i="2"/>
  <c r="G50" i="2"/>
  <c r="A56" i="2"/>
  <c r="A54" i="2"/>
  <c r="A52" i="2"/>
  <c r="E50" i="2"/>
  <c r="C50" i="2"/>
  <c r="A50" i="2"/>
  <c r="G42" i="2"/>
  <c r="A48" i="2"/>
  <c r="A46" i="2"/>
  <c r="A44" i="2"/>
  <c r="E42" i="2"/>
  <c r="C42" i="2"/>
  <c r="A42" i="2"/>
  <c r="A40" i="2"/>
  <c r="A38" i="2"/>
  <c r="A36" i="2"/>
  <c r="G41" i="2"/>
  <c r="G34" i="2"/>
  <c r="E34" i="2"/>
  <c r="C34" i="2"/>
  <c r="A34" i="2"/>
  <c r="G26" i="2"/>
  <c r="A32" i="2"/>
  <c r="A30" i="2"/>
  <c r="A28" i="2"/>
  <c r="E26" i="2"/>
  <c r="C26" i="2"/>
  <c r="A26" i="2"/>
  <c r="G18" i="2"/>
  <c r="A24" i="2"/>
  <c r="A22" i="2"/>
  <c r="A20" i="2"/>
  <c r="E18" i="2"/>
  <c r="C18" i="2"/>
  <c r="A18" i="2"/>
  <c r="A16" i="2"/>
  <c r="A14" i="2"/>
  <c r="A12" i="2"/>
  <c r="G10" i="2"/>
  <c r="E10" i="2"/>
  <c r="C10" i="2"/>
  <c r="A10" i="2"/>
  <c r="A63" i="2"/>
  <c r="A61" i="2"/>
  <c r="A59" i="2"/>
  <c r="G57" i="2"/>
  <c r="E57" i="2"/>
  <c r="C57" i="2"/>
  <c r="A57" i="2"/>
  <c r="A55" i="2"/>
  <c r="A53" i="2"/>
  <c r="A51" i="2"/>
  <c r="G49" i="2"/>
  <c r="E49" i="2"/>
  <c r="C49" i="2"/>
  <c r="A49" i="2"/>
  <c r="A47" i="2"/>
  <c r="A45" i="2"/>
  <c r="A43" i="2"/>
  <c r="E41" i="2"/>
  <c r="C41" i="2"/>
  <c r="A41" i="2"/>
  <c r="A39" i="2"/>
  <c r="A37" i="2"/>
  <c r="A35" i="2"/>
  <c r="G33" i="2"/>
  <c r="E33" i="2"/>
  <c r="C33" i="2"/>
  <c r="A33" i="2"/>
  <c r="A31" i="2"/>
  <c r="A29" i="2"/>
  <c r="A27" i="2"/>
  <c r="G25" i="2"/>
  <c r="E25" i="2"/>
  <c r="C25" i="2"/>
  <c r="A25" i="2"/>
  <c r="A23" i="2"/>
  <c r="A21" i="2"/>
  <c r="A19" i="2"/>
  <c r="G17" i="2"/>
  <c r="E17" i="2"/>
  <c r="C17" i="2"/>
  <c r="A17" i="2"/>
  <c r="G9" i="2"/>
  <c r="G1" i="2"/>
  <c r="A15" i="2"/>
  <c r="A13" i="2"/>
  <c r="A11" i="2"/>
  <c r="E9" i="2"/>
  <c r="C9" i="2"/>
  <c r="A9" i="2"/>
  <c r="G2" i="2"/>
  <c r="A8" i="2"/>
  <c r="A7" i="2"/>
  <c r="A6" i="2"/>
  <c r="A5" i="2"/>
  <c r="A4" i="2"/>
  <c r="A3" i="2"/>
  <c r="E2" i="2"/>
  <c r="C2" i="2"/>
  <c r="A2" i="2"/>
  <c r="E1" i="2"/>
  <c r="C1" i="2"/>
  <c r="A1" i="2"/>
</calcChain>
</file>

<file path=xl/sharedStrings.xml><?xml version="1.0" encoding="utf-8"?>
<sst xmlns="http://schemas.openxmlformats.org/spreadsheetml/2006/main" count="804" uniqueCount="323">
  <si>
    <t>AA-010</t>
  </si>
  <si>
    <t>Audit and Accountability</t>
  </si>
  <si>
    <t>The vendor's system shall record event and system logs</t>
  </si>
  <si>
    <t>Inspection of vendor-supplied documentation detailing locations where audit logs are stored and the types of events logged.</t>
  </si>
  <si>
    <t>Medium</t>
  </si>
  <si>
    <t>Ideally the logs are immutable,  backed up, and retained for a certain period of time</t>
  </si>
  <si>
    <t>AC-010</t>
  </si>
  <si>
    <t>Protecting Data on Devices</t>
  </si>
  <si>
    <t>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t>
  </si>
  <si>
    <t>Inspection of vendor-supplied design documentation detailing the privilege separation of the device. Ensure that 1) a Mandatory Access Control scheme is employed 2) there are separate domains/users/roles (whichever is applicable to the MAC) for dealing with the sensitive information (vendor defined, see SCP-030) and finally 3) accounts for running system tasks (e.g. crond, portmap, systemd) are not in the separate domains/users/roles for dealing with sensitive information.</t>
  </si>
  <si>
    <t>e.g. a Linux system with MAC configured to deny access to the processes dealing with protected data and also denying debugger access to the memory space of those processes.</t>
  </si>
  <si>
    <t>AC-020</t>
  </si>
  <si>
    <t>Protecting Actions on Devices</t>
  </si>
  <si>
    <t>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t>
  </si>
  <si>
    <t>AC-030</t>
  </si>
  <si>
    <t>Access Control</t>
  </si>
  <si>
    <t>The vendor's system shall employ authentication to prevent unauthorized access to telematics systems and data.</t>
  </si>
  <si>
    <t>AC-040</t>
  </si>
  <si>
    <t>The vendor shall identify all instances where the telematics system includes actions that cannot support access authentication and/or execute with elevated privileges</t>
  </si>
  <si>
    <t>Inspection of vendor-supplied documentation listing system actions and interfaces that do not require authentication. Ensure that the list is short, that each entry in the list is acceptable to you (the carrier), and there is a justifiable reason for no-authentication on each item in the list.</t>
  </si>
  <si>
    <t>AC-041</t>
  </si>
  <si>
    <t>Identifying information about the connected devices will not be made available without authentication first.</t>
  </si>
  <si>
    <t>Inspection of vendor-supplied documentation listing system actions and interfaces that do not require authentication. Ensure that no information leaks are possible from these unauthenticated actions.</t>
  </si>
  <si>
    <t>AC-050</t>
  </si>
  <si>
    <t>All remote access methods and possible remote actions to/on telematics system shall be documented.</t>
  </si>
  <si>
    <t>Inspection of vendor-supplied documentation listing the methods of remote access and the actions that can be performed. Ensure that the remote access methods and actions are justifiable and also ensure that all remote methods require authentication (i.e. ensure none of them are listed in vendor documentation for AC-040)</t>
  </si>
  <si>
    <t>AC-060</t>
  </si>
  <si>
    <t>Inspection of vendor-supplied documentation detailing what wireless communications hardware is present, which wireless communications methods can be disabled, and how wireless communications enablement or disablement is managed.</t>
  </si>
  <si>
    <t>e.g. Bluetooth, cellular, satellite, Wi-Fi hotspot, Wi-Fi client, infrared, NFC, RFID</t>
  </si>
  <si>
    <t>AC-070</t>
  </si>
  <si>
    <t>Identification and Authentication</t>
  </si>
  <si>
    <t>Authentication attempts to the vendor’s devices and backends shall be rate-limited to an industry accepted rate.</t>
  </si>
  <si>
    <t>Inspection of vendor-supplied documentation detailing the methods used to enforce rate limiting.</t>
  </si>
  <si>
    <t>AC-080</t>
  </si>
  <si>
    <t>Device-Local Authentication</t>
  </si>
  <si>
    <t>All authentication offered on device-local interfaces shall expect credentials which are unique to each device instance and uncorrelated to any and all public information about the device.</t>
  </si>
  <si>
    <t>Inspection of vendor-supplied documentation detailing the local authentication and how the unique credential is generated. Ensure that the generation of this credential cannot be guessed from public information.</t>
  </si>
  <si>
    <t>This requirement applies to many common facilities found on devices. e.g. local management portals, local Wi-Fi access points, Bluetooth pairing codes, local ssh servers, local serial console logins</t>
  </si>
  <si>
    <t>CM-010</t>
  </si>
  <si>
    <t>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t>
  </si>
  <si>
    <t>Inspection of vendor documentation asserting that unnecessary software or services are not present or disabled on the device.</t>
  </si>
  <si>
    <t>E.g. this is particularly true of unauthenticated or unencrypted transport services (which would not satisfy protected communication requirements above) such as File Transfer Protocol, telnet, Short Messaging Service, etc.</t>
  </si>
  <si>
    <t>CM-020</t>
  </si>
  <si>
    <t>Configuration Management</t>
  </si>
  <si>
    <t>The vendor’s devices shall have all services used for troubleshooting disabled or properly protected from unauthorized access and use.</t>
  </si>
  <si>
    <t>CM-030</t>
  </si>
  <si>
    <t>IA-010</t>
  </si>
  <si>
    <t>IA-020</t>
  </si>
  <si>
    <t>IA-030</t>
  </si>
  <si>
    <t>IR-010</t>
  </si>
  <si>
    <t>Incidence Response</t>
  </si>
  <si>
    <t>The vendor shall have a documented incident response plan (IRP) in place which provides the carriers with a point of contact for components used within their telematics system</t>
  </si>
  <si>
    <t>M-010</t>
  </si>
  <si>
    <t>Maintenance</t>
  </si>
  <si>
    <t>The vendor shall have procedures in place to ensure that components outside of the carrier’s direct control are not updated or modified without prior coordination and approval by an organization-defined individual or role</t>
  </si>
  <si>
    <t>M-020</t>
  </si>
  <si>
    <t>Inspection of vendor-supplied documentation detailing backup and restore procedures.</t>
  </si>
  <si>
    <t>P-010</t>
  </si>
  <si>
    <t>Planning</t>
  </si>
  <si>
    <t>The vendor shall have a System Security Plan (SSP) which details a clear and concise understanding of authorization boundaries of your telematics system;</t>
  </si>
  <si>
    <t>P-020</t>
  </si>
  <si>
    <t xml:space="preserve">The vendor shall have a documented Information Security Architecture (ISA) for the telematics system.  </t>
  </si>
  <si>
    <t>P-030</t>
  </si>
  <si>
    <t>CAIQ BCR-01.2 Do you provide tenants with infrastructure service failover capability to other providers?</t>
  </si>
  <si>
    <t>PS-010</t>
  </si>
  <si>
    <t>Personnel Security</t>
  </si>
  <si>
    <t>The vendor shall have personnel security policies &amp; procedures, position risk categorization, personnel screening, personnel termination, personnel transfer, access agreements &amp; third party personnel security.</t>
  </si>
  <si>
    <t>Inspection of vendor-supplied documents detailing their personal security policies &amp; procedures.</t>
  </si>
  <si>
    <t>RA-010</t>
  </si>
  <si>
    <t>Risk Assessment</t>
  </si>
  <si>
    <t>Inspection of vendor-supplied documentation stating their previous and planned risk assessment dates and detailing the documentation requirements of their risk assessments.</t>
  </si>
  <si>
    <t>RA-020</t>
  </si>
  <si>
    <t>The vendor shall use the results of risk assessments to influence systems development and processes.</t>
  </si>
  <si>
    <t>Inspection of vendor-supplied statement of the use of risk assessments in influencing the ongoing development of their products.</t>
  </si>
  <si>
    <t>SAA-010</t>
  </si>
  <si>
    <t>Security Management</t>
  </si>
  <si>
    <t>SAA-020</t>
  </si>
  <si>
    <t>Security Assessment and Authorization</t>
  </si>
  <si>
    <t>SAA-030</t>
  </si>
  <si>
    <t>System and Service Acquisition</t>
  </si>
  <si>
    <t>SCP-010</t>
  </si>
  <si>
    <t>Protecting Communications paths for systems</t>
  </si>
  <si>
    <t>Communication paths that traverse outside controlled boundaries must protect confidentiality and integrity of data</t>
  </si>
  <si>
    <t>SCP-011</t>
  </si>
  <si>
    <t>Protecting Communication paths for systems</t>
  </si>
  <si>
    <t>Inspection of vendor design documentation detailing the creation use and distribution of identities, keys and shared secrets. Ensure that these are segmented in deployed systems such that a compromise of one piece of information in turn compromises a limited number of deployed devices.</t>
  </si>
  <si>
    <t>SCP-020</t>
  </si>
  <si>
    <t>SCP-030</t>
  </si>
  <si>
    <t>SCP-040</t>
  </si>
  <si>
    <t>SCP-050</t>
  </si>
  <si>
    <t>Protecting Data in the Backend</t>
  </si>
  <si>
    <t>All customer-related data logically segmented (e.g. encrypted with segmented keys) such that it is possible to produce all data related to one customer without inadvertently exposing any data of any others</t>
  </si>
  <si>
    <t>SCP-060</t>
  </si>
  <si>
    <t>Protecting Vehicle Network Escalation from Devices</t>
  </si>
  <si>
    <t>The vendor shall enforce controls integrated into the telematics device to limit the possible commands and data transmitted to the vehicle network.</t>
  </si>
  <si>
    <t>SCP-090</t>
  </si>
  <si>
    <t>System and Communication Protocols</t>
  </si>
  <si>
    <t>SCP-100</t>
  </si>
  <si>
    <t>The vendor's system shall separate execution domains and/or processes (i.e. process isolation within both the telematics device and back-end system and between the serial communications in the telematics device and the interface to the vehicle network)</t>
  </si>
  <si>
    <t>Inspection of vendor-supplied documentation detailing the software architecture.</t>
  </si>
  <si>
    <t>SCP-110</t>
  </si>
  <si>
    <t>CAIQ IPY-02.1 Is unstructured customer data available on request in an industry-standard format (e.g., .doc, .xls, or .pdf)?</t>
  </si>
  <si>
    <t>SII-010</t>
  </si>
  <si>
    <t>Protecting Firmware on Devices</t>
  </si>
  <si>
    <t>SII-020</t>
  </si>
  <si>
    <t>SII-030</t>
  </si>
  <si>
    <t>The vendor shall use digitally signed software on telematics devices and prohibit execution of unsigned or invalidly signed software.</t>
  </si>
  <si>
    <t>Inspection of vendor documentation demonstrating that only cryptographically signed software is allowed to be executed/run on telematics devices. Ensure that signature verification is performed before load/execute/run and not solely at time of installation.</t>
  </si>
  <si>
    <t>Note may just want to make this one vendor shall utilize digitally signed firmware</t>
  </si>
  <si>
    <t>SII-040</t>
  </si>
  <si>
    <t>SII-060</t>
  </si>
  <si>
    <t>The vendor shall provide a means (and document the process) for customers to verify the firmware in their devices.</t>
  </si>
  <si>
    <t>Inspection of vendor documentation detailing the process of verifying the firmware on a device. Ensure that these steps can be executed by your (carrier) staff to gain your own assurance of device firmware state.</t>
  </si>
  <si>
    <t>SII-070</t>
  </si>
  <si>
    <t>SII-080</t>
  </si>
  <si>
    <t>The vendor shall design security components that fail-secure to protect integrity of systems and data.</t>
  </si>
  <si>
    <t>Inspection of vendor documentation detailing how software components and the systems are designed to fail-secure.</t>
  </si>
  <si>
    <t>SII-081</t>
  </si>
  <si>
    <t>The vendor shall utilize protective mechanisms to protect components from unauthorized runtime/volatile modification of code.</t>
  </si>
  <si>
    <t>Inspection of vendor documentation detailing the operation of software protections for prevent the runtime modification of code.</t>
  </si>
  <si>
    <t>SII-090</t>
  </si>
  <si>
    <t>Vulnerability Management</t>
  </si>
  <si>
    <t>SII-100</t>
  </si>
  <si>
    <t>Incident Response</t>
  </si>
  <si>
    <t>The vendor must monitor information systems for attack and unauthorized access including employing automated analysis tools</t>
  </si>
  <si>
    <t>Inspection of vendor-supplied documentation which asserts the use and active monitoring of their systems for intrusion.</t>
  </si>
  <si>
    <t>SII-110</t>
  </si>
  <si>
    <t>Inspection of vendor-supplied documents stating the frequency, method, and scope of vulnerability scans.</t>
  </si>
  <si>
    <t>SII-120</t>
  </si>
  <si>
    <t>The vendor shall have a vulnerability management process that includes steps to triage any found vulnerabilities and plan remediation.</t>
  </si>
  <si>
    <t>Inspection of vendor-supplied documentation describing their triage process.</t>
  </si>
  <si>
    <t>SII-130</t>
  </si>
  <si>
    <t>SII-140</t>
  </si>
  <si>
    <t>The vendor shall implement ongoing monitoring and protection against malicious code in production using a well governed process that addresses all entry and exit points in the system.</t>
  </si>
  <si>
    <t>Inspection of vendor-supplied documentation detailing the methods used to protect systems and devices from malicious code.</t>
  </si>
  <si>
    <t>e.g. whitelisting, anti-malware scanning, cryptographic protections</t>
  </si>
  <si>
    <t>SII-150</t>
  </si>
  <si>
    <t>The vendor shall verify code according to best-practice coding standards</t>
  </si>
  <si>
    <t>SII-170</t>
  </si>
  <si>
    <t>System and Information Integrity</t>
  </si>
  <si>
    <t>The vendor shall actively monitor resources such as NIST Common Vulnerabilities and Exposures (CVE), Bugtraq, for security alerts and advisories related to the telematics system’s components</t>
  </si>
  <si>
    <t>SII-180</t>
  </si>
  <si>
    <t>Secure Software Development Lifecycle (SDLC)</t>
  </si>
  <si>
    <t>Ref #</t>
  </si>
  <si>
    <t>Security Controls</t>
  </si>
  <si>
    <t>Requirement</t>
  </si>
  <si>
    <t>Criticality: High, Medium, or Low</t>
  </si>
  <si>
    <t>Remarks</t>
  </si>
  <si>
    <t xml:space="preserve">Verification: Inspection, Demonstration, Test, or Analysis </t>
  </si>
  <si>
    <t xml:space="preserve">Public Requirements References/Descriptions </t>
  </si>
  <si>
    <t>ETSI TS 103 645 V1.1.1 Provision 4.1-1 All IoT device passwords shall be unique and shall not be resettable to any universal factory default value.</t>
  </si>
  <si>
    <t xml:space="preserve">Inspection of vendor documentation or a demonstration by the vendor that details how software privileges are assigned in vendor systems. Ensure that principles of least privilege are met.
</t>
  </si>
  <si>
    <t xml:space="preserve">Inspection of vendor documentation detailing the inputs to the authenticator generation process per device. Ensure that no input is information that can be easily-guessed from simple facts about the device.
</t>
  </si>
  <si>
    <t xml:space="preserve">Inspection of vendor documentation detailing the inputs to the cryptographic key generation process per device. Ensure that no input is information that can be easily-guessed from simple facts about the device.
</t>
  </si>
  <si>
    <t xml:space="preserve">The vendor conducts regular vulnerability scans of operating environment to verify software components in use have been patched according to remediation SLAs. 
</t>
  </si>
  <si>
    <t xml:space="preserve">Remediation SLA or objectives are defined and are adhered to by the security and development teams. Identified vulnerabilities are remediated or mitigated using suitable compensating controls
</t>
  </si>
  <si>
    <t>NIST 800-53 AU-2 – AUDIT EVENTS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NIST 800-53 AU-2 (3) – AUDIT EVENTS | REVIEWS AND UPDATES
The organization reviews and updates the audited events [Assignment: organization-defined frequency].
CTIA ICCTP 4.7 Audit Log</t>
  </si>
  <si>
    <t>Inspection of vendor documentation detailing the methods used to authenticate users. Ensure that an acceptable method of authentication is available for all components which be interfaced-to by carrier staff and systems.
In the case of single-sign-on delegation, ensure that your (carrier) system requirements are met with respect to security assertions (e.g. SAML is supported).</t>
  </si>
  <si>
    <t>Inspection of vendor-supplied documentation detailing all services (listening ports or outbound connections) available on deployed devices.
Ensure that none of the services available are without authentication (see AC-030) and furthermore that any troubleshooting functionality is ideally disabled, or at least the service available requires unique credentials for authorization of that feature.</t>
  </si>
  <si>
    <t>Inspection of vendor-supplied documentation detailing how devices and components are uniquely identified.
Ensure that interfacing systems can query and/or inspect these unique identifiers.</t>
  </si>
  <si>
    <t>Inspection of vendor-supplied documentation detailing all service (listening ports or outbound connections) available on deployed devices.
Ensure that there are no services for test or debug active in the device. Ideally, look for assurances that any test or debug executables cannot be run on the device.</t>
  </si>
  <si>
    <t>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t>
  </si>
  <si>
    <t>Inspection of vendor-supplied documentation detailing their procurement requirements for cryptographic modules. 
Ensure that their procurement processes require that all cryptographic modules are FIPS 140-2 compliant.</t>
  </si>
  <si>
    <t xml:space="preserve">e.g.
• For each attempt to use the authentication mechanism, the probability shall be less than one in 1,000,000 that a random attempt will succeed, or a false acceptance will occur (e.g., guessing a password or PIN, false acceptance error rate of a biometric device, or some combination of authentication methods)
• For multiple attempts to use the authentication mechanism during a one-minute period, the probability shall be less than one in 100,000 that a random attempt will succeed, or a false acceptance will occur
• Feedback of authentication data to an operator shall be obscured during authentication (e.g., no visible display of characters when entering a password).
• Feedback provided to an operator during an attempted authentication shall not weaken the strength of the authentication mechanism
</t>
  </si>
  <si>
    <r>
      <t xml:space="preserve">e.g. it should not be possible to identify the device type nor firmware version by </t>
    </r>
    <r>
      <rPr>
        <i/>
        <sz val="11"/>
        <color theme="1"/>
        <rFont val="Calibri"/>
        <family val="2"/>
      </rPr>
      <t xml:space="preserve">port scanning </t>
    </r>
    <r>
      <rPr>
        <sz val="11"/>
        <color theme="1"/>
        <rFont val="Calibri"/>
        <family val="2"/>
      </rPr>
      <t>a connected device. Also, it should not be able to determine that a vehicle is operational or not via non-authorized connections.</t>
    </r>
  </si>
  <si>
    <r>
      <t>Cryptographic modules used in the vendors system shall be compliant with Federal Information Processing Standards (FIPS) 140-2: Level 1</t>
    </r>
    <r>
      <rPr>
        <sz val="11"/>
        <color theme="1"/>
        <rFont val="Calibri"/>
        <family val="2"/>
      </rPr>
      <t>.</t>
    </r>
  </si>
  <si>
    <r>
      <t>Inspection of a 3</t>
    </r>
    <r>
      <rPr>
        <vertAlign val="superscript"/>
        <sz val="11"/>
        <color theme="1"/>
        <rFont val="Calibri"/>
        <family val="2"/>
      </rPr>
      <t>rd</t>
    </r>
    <r>
      <rPr>
        <sz val="11"/>
        <color theme="1"/>
        <rFont val="Calibri"/>
        <family val="2"/>
      </rPr>
      <t xml:space="preserve"> party implementation review report or a demonstration by the vendor that asserts the use of cryptographic confidentiality protections on storage of sensitive data (class defined by vendor, see SCP-030). The protections must be industry standard and keys must be managed to protect them from leaks as well. (rationale: cryptography must be validated by experts in the subject)</t>
    </r>
  </si>
  <si>
    <r>
      <t>Inspection</t>
    </r>
    <r>
      <rPr>
        <b/>
        <sz val="11"/>
        <color theme="1"/>
        <rFont val="Calibri"/>
        <family val="2"/>
      </rPr>
      <t xml:space="preserve"> </t>
    </r>
    <r>
      <rPr>
        <sz val="11"/>
        <color theme="1"/>
        <rFont val="Calibri"/>
        <family val="2"/>
      </rPr>
      <t>of vendor-supplied documentation describing what data is protected at rest by cryptography. Ensure that the types of data that put your business at risk are protected.</t>
    </r>
  </si>
  <si>
    <r>
      <t>Inspection</t>
    </r>
    <r>
      <rPr>
        <b/>
        <sz val="11"/>
        <color theme="1"/>
        <rFont val="Calibri"/>
        <family val="2"/>
      </rPr>
      <t xml:space="preserve"> </t>
    </r>
    <r>
      <rPr>
        <sz val="11"/>
        <color theme="1"/>
        <rFont val="Calibri"/>
        <family val="2"/>
      </rPr>
      <t>of vendor-supplied design documentation or a demonstration by the vendor that details  backend data storage and access. Ensure that either design aspects such as storage instances are per-customer or the cryptographic confidentiality protections are used to ensure one customer instance cannot read data from another. NB: Some or multiple may apply.</t>
    </r>
  </si>
  <si>
    <r>
      <t>Inspection of 3</t>
    </r>
    <r>
      <rPr>
        <vertAlign val="superscript"/>
        <sz val="11"/>
        <color theme="1"/>
        <rFont val="Calibri"/>
        <family val="2"/>
      </rPr>
      <t>rd</t>
    </r>
    <r>
      <rPr>
        <sz val="11"/>
        <color theme="1"/>
        <rFont val="Calibri"/>
        <family val="2"/>
      </rPr>
      <t xml:space="preserve"> party implementation review or a demonstration by the vendor that asserts that there are protections in place which limit what data can be sent from the telematics device to the vehicle network. Ensure that the protections are ‘layered’ (follow defense-in-depth) so that the compromise of software leading to sending vehicle network data cannot also bypass the protections.</t>
    </r>
  </si>
  <si>
    <r>
      <t>Inspection of a 3</t>
    </r>
    <r>
      <rPr>
        <vertAlign val="superscript"/>
        <sz val="11"/>
        <color theme="1"/>
        <rFont val="Calibri"/>
        <family val="2"/>
      </rPr>
      <t>rd</t>
    </r>
    <r>
      <rPr>
        <sz val="11"/>
        <color theme="1"/>
        <rFont val="Calibri"/>
        <family val="2"/>
      </rPr>
      <t xml:space="preserve"> party implementation review report or a demonstration by the vendor that asserts the use of cryptographic protections for the integrity of the boot process.The cryptographic protections must employ asymmetric industry standard algorithms. (rationale: cryptography must be validated by experts in the subject)</t>
    </r>
  </si>
  <si>
    <r>
      <t>Inspection</t>
    </r>
    <r>
      <rPr>
        <b/>
        <sz val="11"/>
        <color theme="1"/>
        <rFont val="Calibri"/>
        <family val="2"/>
      </rPr>
      <t xml:space="preserve"> </t>
    </r>
    <r>
      <rPr>
        <sz val="11"/>
        <color theme="1"/>
        <rFont val="Calibri"/>
        <family val="2"/>
      </rPr>
      <t>of vendor process documentation detailing whether alerts, advisories, and directives are monitored and how these items are consumed e.g. email, ticketing system.</t>
    </r>
  </si>
  <si>
    <t>Inspection of vendor-supplied documentation detailing the vendor’s incident response process.
Ensure that it documents the methods that can be used to notify the vendor of a security incident.</t>
  </si>
  <si>
    <t>NIST 800-53 IR-8 -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NIST 800-61 Sections 2. – 4. (except 3.1.2 which is covered elsewhere in this matrix)</t>
  </si>
  <si>
    <t>NIST 800-53 MA-2 –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</si>
  <si>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Inspection of vendor-supplied documentation detailing their maintenance/release process.
Ensure that there is a process where you (the carrier) are contacted and coordinated-with before the systems upon which you rely undergo maintenance procedures.</t>
  </si>
  <si>
    <t>NIST 800-53 PL-2 - SECURITY AND PRIVACY PLANS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</si>
  <si>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Inspection of vendor-supplied SSP document that details the authorization boundaries of telematics system.
Ensure that the document details which entity has responsibility for each component of the system, the system baseline and security posture within the boundaries.</t>
  </si>
  <si>
    <t>NIST 800-53 PL-8 - SECURITY AND PRIVACY ARCHITECTURES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</si>
  <si>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NIST 800-53 CP-4 - CONTINGENCY PLAN TESTING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NIST 800-53 CP-9 (1) - SYSTEM BACKUP | TESTING FOR RELIABILITY AND INTEGRITY 
Test backup information [Assignment: organization-defined frequency] to verify media reliability and information integrity.
CAIQ BCR-11.5 Do you test your backup or redundancy mechanisms at least annually?</t>
  </si>
  <si>
    <t>Inspection of vendor-supplied documentation detailing the interfaces (APIs) offered by the vendor.
Ensure that your (carrier) systems can failover to other providers with the same interfaces (APIs).</t>
  </si>
  <si>
    <t>NIST 800-53 PS-1 - PERSONNEL SECURITY POLICY AND PROCEDURES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NIST 800-53 PS-7 - EXTERNAL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t>
  </si>
  <si>
    <t>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</si>
  <si>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CAIQ GRM-08.1 Do risk assessment results include updates to security policies, procedures, standards, and controls to ensure they remain relevant and effective?</t>
  </si>
  <si>
    <t>NIST 800-53 CA-2 -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NIST 800-53 CA-5 -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NIST 800-53 CA-6 -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NIST 800-53 CP-1 - CONTINGENCY PLANNING POLICY AND PROCEDURES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CAIQ GRM-04.1 Do you provide tenants with documentation describing your Information Security Management Program (ISMP)?
CAIQ GRM-04.2 Do you review your Information Security Management Program (ISMP) at least once a year?
ISO/IEC 27001 ISMS</t>
  </si>
  <si>
    <t>Inspection of 3rd party documentation or a demonstration by the vendor that asserts the dates of penetration tests.
Note that due to the sensitive nature of these reports, you (carriers) should be prepared to enter into NDAs to review these documents.</t>
  </si>
  <si>
    <t>NIST 800-115 Technical Guide to Information Security Testing and Assessment – All sections
NIST 800-53 CA-8 – PENETRATION TESTING 
The organization conducts penetration testing [Assignment: organization-defined frequency] on [Assignment: organization-defined information systems or system components].
CAIQ AIS-01.5 Do you review your applications for security vulnerabilities and address any issues prior to deployment to production?
CAIQ AAC-02.2 Do you conduct network penetration tests of your cloud service infrastructure regularly as prescribed by industry best practices and guidance?
CAIQ AAC-02.3 Do you conduct application penetration tests of your cloud infrastructure regularly as prescribed by industry best practices and guidance?</t>
  </si>
  <si>
    <t>Inspection of vendor-supplied documentation detailing their product release and quality controls.
Ensure that the product release process includes ST&amp;E steps and that these feed-back into product development.</t>
  </si>
  <si>
    <t>Inspection of a 3rd party implementation review report or a demonstration by the vendor that asserts the use of cryptographic protections for the confidentiality and integrity of all external communications channels. The cryptographic protections must be industry standard.
(rationale: cryptography must be validated by experts in the subject)</t>
  </si>
  <si>
    <t>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t>
  </si>
  <si>
    <t xml:space="preserve">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t>
  </si>
  <si>
    <t>Inspection of vendor-supplied documentation detailing the session management mechanism employed in vendor systems.
Ensure that certificate pinning is in use in communication path between telematics device and vendor’s infrastructure.
Ensure compliance with NIST 800-53 control SC-23.</t>
  </si>
  <si>
    <t>NIST 800-53 SC-39 - PROCESS ISOLATION The information system maintains a separate execution domain for each executing process.
NIST 800-53 SC-39 (2) - PROCESS ISOLATION | THREAD ISOLATION The information system maintains a separate execution domain for each thread in [Assignment: organization-defined multi-threaded processing].</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</si>
  <si>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t>
  </si>
  <si>
    <t>Inspection of vendor-supplied documentation detailing their flaw remediation process for backend systems.
Inspection of vendor-supplied documentation detailing the distribution and installation of new firmware, taking note of any responsibilities the carrier has. Ideally, firmware upgrades should require minimal effort on part of the carrier and automated by the vendor.</t>
  </si>
  <si>
    <t>The vendor shall have a process for remediating flaws in deployed telematics devices and backend systems.
In the case of telematics devices, firmware update capabilities are important to be able to remediate all flaws that could be located in the device.</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</si>
  <si>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FedRAMP CSP CMSG B Row 10 – Vulnerability Scanning CSPs must mitigate all discovered high-risk vulnerabilities within 30 days, mitigate moderate vulnerability risks in 90 days, and mitigate low vulnerability risks in 180 days. CSPs must send their Reviewer updated artifacts every 30 days to show evidence that outstanding high-risk vulnerabilities have been mitigated</t>
  </si>
  <si>
    <t>NIST 800-53 SI-7 (12) - SOFTWARE, FIRMWARE, AND INFORMATION INTEGRITY | INTEGRITY VERIFICATION 
The organization requires that the integrity of [Assignment: organization-defined user-installed software] be verified prior to execution.
NIST 800-53 SI-7 (15) - SOFTWARE, FIRMWARE, AND INFORMATION INTEGRITY | CODE AUTHENTICATION 
The information system implements cryptographic mechanisms to authenticate [Assignment: organization-defined software or firmware components] prior to installation.
NIST 800-53 SC-3 - SECURITY FUNCTION ISOLATION
The information system isolates security functions from nonsecurity functions.</t>
  </si>
  <si>
    <t>NIST 800-53 SI-16 – MEMORY PROTECTION 
The information system implements [Assignment: organization-defined security safeguards] to protect its memory from unauthorized code execution.
Cyber ITL Methodology – Safety Features</t>
  </si>
  <si>
    <t>Inspection of a 3rd party implementation review report or a demonstration by the vendor that asserts the presence of an array of code safety features (such as those listed in the requirement SII-070 or at the CITL safety features list). 
(rationale: measuring the presence of these mitigations requires binary analysis by experts in the subject)</t>
  </si>
  <si>
    <t>NIST 800-53 SI-17 - FAIL-SAFE PROCEDURES 
The information system implements [Assignment: organization-defined fail-safe procedures] when [Assignment: organization-defined failure conditions occur].
NIST 800-53 SC-24 – FAIL IN KNOWN STATE
The information system fails to a [Assignment: organization-defined known-state] for [Assignment: organization-defined types of failures] preserving [Assignment: organization-defined system state information] in failure.
CTIA ICCTP 5.17 Design-In Features “Fail Secure”</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</si>
  <si>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</si>
  <si>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Demonstration, by vendor, that disclosure instructions are published on their public website and are readily accessible.
Demonstration, by vendor, of an active security@[vendor domain] email, that will provide a known contact point for disclosure.</t>
  </si>
  <si>
    <t>NIST 800-53 SI-4 – SYSTEM MONITORING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</si>
  <si>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NIST 800-53 RA-5 – VULNERABILITY SCANNING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</si>
  <si>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CCC-03.3 Are there policies and procedures in place to triage and remedy reported bugs and security vulnerabilities for product and service offerings?</t>
  </si>
  <si>
    <t>NIST 800-53 SA-11 (1) - DEVELOPER TESTING AND EVALUATION | STATIC CODE ANALYSIS 
Require the developer of the system, system component, or system service to employ static code analysis tools to identify common flaws and document the results of the analysis.
NIST 800-53 SA-11 (7) - DEVELOPER TESTING AND EVALUATION | VERIFY SCOPE OF TESTING AND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</si>
  <si>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Inspection of vendor-supplied documentation detailing their release process and quality controls.
Ensure that the process ensures that code is subject to static analysis prior to production release.</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</si>
  <si>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</si>
  <si>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Inspection of vendor-supplied documentation detailing the software development processes of the vendor.
Ensure that the vendor has coding standards that encourage secure code development.</t>
  </si>
  <si>
    <t>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</si>
  <si>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NIST 800-53 SA-3 - SYSTEM DEVELOPMENT LIFE CYCLE
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NIST 800-53 SI-2 (3) - FLAW REMEDIATION | TIME TO REMEDIATE FLAWS AND BENCHMARKS FOR CORRECTIVE ACTIONS (a) Measure the time between flaw identification and flaw remediation; and (b) Establish [Assignment: organization-defined benchmarks] for taking corrective actions.
BSIMM [SM1.4: 101] IDENTIFY GATE LOCATIONS, GATHER NECESSARY ARTIFACTS 
a. Establish security-specific release gates necessary for go/no-go decisions prior to deployment.
BSIMM [SM2.2: 42] ENFORCE GATES WITH MEASUREMENTS AND TRACK EXCEPTIONS
a. Deployment package must meet measured acceptance criteria for remediation or obtain a waiver.
BSIMM [SM2.6: 39] REQUIRE SECURITY SIGN-OFF
a. Risk acceptor signs off on release package.
BSIMM [CP1.3: 66] CREATE POLICY
a. Create a security policy that satisfies internal, regulatory, and customer-driven security requirements.
SAMM [COMPLIANCE MANAGEMENT MATURITY 3]
a. Develop a program for measuring and reporting on the status of compliance between different applications
b. Compliance should be periodically assessed by the QA, Internal Audit, or Information Security teams through a combination of manual testing and interview
c. Compliance remediation activities should be periodically reviewed to ensure teams are making appropriate progress, as well as assuring remediation strategies will be effective in achieving compliance.</t>
  </si>
  <si>
    <t>·         Inspection of vendor documentation detailing:
System Development Lifecycle
Remediation process
Security, Risk, and Privacy controls along with sample reports</t>
  </si>
  <si>
    <t>Inspection of vendor-supplied documentation detailing their ISMP/ISMS.
Note that an ISMP is broad and includes aspects which are covered by other requirements in this document. In cases where there is both a requirement here and in the ISMP, ensure that the requirement in this document is satisfied over what is stated in an ISMP.</t>
  </si>
  <si>
    <t>NIST 800-53 SI-16 - MEMORY PROTECTION 
The information system implements [Assignment: organization-defined security safeguards] to protect its memory from unauthorized code execution.
NIST 800-53 AC-6 (4) - LEAST PRIVILEGE | SEPARATE PROCESSING DOMAINS 
The information system provides separate processing domains to enable finer-grained allocation of user privileges.
NIST 800-53 SC-2 – APPLICATION PARTITIONING 
The information system separates user functionality (including user interface services) from information system management functionality.
NIST 800-53 SC-2 (1) - APPLICATION PARTITIONING | INTERFACES FOR NON-PRIVILEGED USERS 
The information system prevents the presentation of information system management-related functionality at an interface for non-privileged users.
NIST 800-53 AC-25 – REFERENCE MONITOR 
The information system implements a reference monitor for [Assignment: organization-defined access control policies] that is tamperproof, always invoked, and small enough to be subject to analysis and testing, the completeness of which can be assured.</t>
  </si>
  <si>
    <t>-</t>
  </si>
  <si>
    <t>·         Inspection of vendor-supplied ISA documentation.
Ensure that the ISA document at a minimum includes:
Approach to confidentiality, integrity, and availability protections
How the telematics system’s security architecture supports the enterprise architecture’s security
Security assumptions and dependencies on external services
Frequency of reviews and updates to the telematics system security architecture</t>
  </si>
  <si>
    <t>Criticality</t>
  </si>
  <si>
    <t>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</si>
  <si>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t>
  </si>
  <si>
    <t>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AC-3 – ACCESS ENFORCEMENT 
The information system enforces approved authorizations for logical access to information and system resources in accordance with applicable access control policies.</t>
  </si>
  <si>
    <t>NIST 800-53 AC-17 – REMOTE ACCESS 
The organization:
a. Establishes and documents usage restrictions, configuration/connection requirements, and implementation guidance for each type of remote access allowed; and
b. Authorizes remote access to the information system prior to allowing such connections.</t>
  </si>
  <si>
    <t>NIST 800-53 AC-18 – WIRELESS ACCESS 
The organization:
a. Establishes usage restrictions, configuration/connection requirements, and implementation guidance for wireless access; and
b. Authorizes wireless access to the information system prior to allowing such connections.</t>
  </si>
  <si>
    <t>NIST 800-53 AC-7 - UNSUCCESSFUL LOGON ATTEMPTS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CTIA ICCTP 5.2 Password Management Test</t>
  </si>
  <si>
    <t>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CTIA ICCTP 5.17 Design-In Features “deny all inbound and outbound network connections by default”</t>
  </si>
  <si>
    <t xml:space="preserve">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t>
  </si>
  <si>
    <t>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CAIQ CCC-03.4 Are mechanisms in place to ensure that all debugging and test code elements are removed from released software versions?</t>
  </si>
  <si>
    <t>NIST 800-53 IA-3 – DEVICE IDENTIFICATION AND AUTHENTICATION 
The information system uniquely identifies and authenticates [Assignment: organization-defined specific and/or types of devices] before establishing a [Selection (one or more): local; remote; network] connection.</t>
  </si>
  <si>
    <t xml:space="preserve">NIST 800-53 IA-3 – DEVICE IDENTIFICATION AND AUTHENTICATION 
The information system uniquely identifies and authenticates [Assignment: organization-defined specific and/or types of devices] before establishing a [Selection (one or more): local; remote; network] connection.
</t>
  </si>
  <si>
    <t xml:space="preserve">NIST 800-53 IA-7 – CRYPTOGRAPHIC MODULE AUTHENTICATION 
The information system implements mechanisms for authentication to a cryptographic module that meet the requirements of applicable federal laws, Executive Orders, directives, policies, regulations, standards, and guidance for such authentication.
</t>
  </si>
  <si>
    <t>NIST 800-53 SA-11 – DEVELOPER TESTING AND EVALUATION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</si>
  <si>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 xml:space="preserve">NIST 800-53 SC-8 (1) - TRANSMISSION CONFIDENTIALITY AND INTEGRITY | CRYPTOGRAPHIC PROTECTION 
The information system implements cryptographic mechanisms to prevent unauthorized disclosure and modification of [Assignment: organization-defined information] on [Assignment: organization-defined information system components].
</t>
  </si>
  <si>
    <t>NIST Special Publication 800-133 - Recommendation for Cryptographic Key Generation</t>
  </si>
  <si>
    <t>NIST 800-53 SC-28 - PROTECTION OF INFORMATION AT REST
The information system protects the [Selection (one or more): confidentiality; integrity] of [Assignment: organization-defined information at rest].
NIST 800-53 SC-28 (1) -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NIST 800-53 SC-28 (2) - PROTECTION OF INFORMATION AT REST | OFF-LINE STORAGE 
The organization removes from online storage and stores off-line in a secure location [Assignment: organization-defined information].</t>
  </si>
  <si>
    <t>NIST 800-53 SC-12 - CRYPTOGRAPHIC KEY ESTABLISHMENT AND MANAGEMENT 
The organization establishes and manages cryptographic keys for required cryptography employed within the information system in accordance with [Assignment: organization-defined requirements for key generation, distribution, storage, access, and destruction].
NIST 800-53 SC-12 (1) - CRYPTOGRAPHIC KEY ESTABLISHMENT AND MANAGEMENT | AVAILABILITY 
The organization maintains availability of information in the event of the loss of cryptographic keys by users.
NIST 800-53 SC-12 (2) - CRYPTOGRAPHIC KEY ESTABLISHMENT AND MANAGEMENT | SYMMETRIC KEYS 
The organization produces, controls, and distributes symmetric cryptographic keys using [Selection: NIST FIPS-compliant; NSA-approved] key management technology and processes.
NIST 800-53 SC-12 (3) -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NIST Special Publication 800-133 - Recommendation for Cryptographic Key Generation</t>
  </si>
  <si>
    <t>NIST 800-53 SC-4 - INFORMATION IN SHARED SYSTEM RESOURCES
The information system prevents unauthorized and unintended information transfer via shared system resources. 
NIST 800-53 SC-4 (2) - INFORMATION IN SHARED SYSTEM RESOURCES | MULTILEVEL OR PERIODS PROCESSING 
The information system prevents unauthorized information transfer via shared resources in accordance with [Assignment: organization-defined procedures] when system processing explicitly switches between different information classification levels or security categories.
CAIQ AAC-03.1 Do you have the ability to logically segment or encrypt customer data such that data may be produced for a single tenant only, without inadvertently accessing another tenant's data?</t>
  </si>
  <si>
    <t>NIST 800-53 SC-23 – SESSION AUTHENTICITY 
The information system protects the authenticity of communications sessions.
NIST 800-53 SC-23 (1) - SESSION AUTHENTICITY | INVALIDATE SESSION IDENTIFIERS AT LOGOUT 
The information system invalidates session identifiers upon user logout or other session termination.
NIST 800-53 SC-23 (3) - SESSION AUTHENTICITY | UNIQUE SESSION IDENTIFIERS WITH RANDOMIZATION 
The information system generates a unique session identifier for each session with [Assignment: organization-defined randomness requirements] and recognizes only session identifiers that are system-generated.
NIST 800-53 SC-23 (5) - SESSION AUTHENTICITY | ALLOWED CERTIFICATE AUTHORITIES 
The information system only allows the use of [Assignment: organization-defined certificate authorities] for verification of the establishment of protected sessions.
CAIQ DSI-03.2 Do you utilize open encryption methodologies any time your infrastructure components need to communicate with each other via public networks (e.g., Internet-based replication of data from one environment to another)?
CTIA ICCTP 4.8 Encryption of Data in Transit</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</si>
  <si>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NIST 800-53 SI-7 (1) -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NIST 800-53 SI-7 (6) - SOFTWARE, FIRMWARE, AND INFORMATION INTEGRITY | CRYPTOGRAPHIC PROTECTION 
The information system implements cryptographic mechanisms to detect unauthorized changes to software, firmware, and information.
NIST 800-53 SI-7 (15) - SOFTWARE, FIRMWARE, AND INFORMATION INTEGRITY | CODE AUTHENTICATION 
The information system implements cryptographic mechanisms to authenticate [Assignment: organization-defined software or firmware components] prior to installation.
CAIQ CCC-04.1 Do you have controls in place to restrict and monitor the installation of unauthorized software onto your systems?
CTIA ICCTP 3.6 Software Upgrades
CTIA ICCTP 5.6 Software Upgrades</t>
  </si>
  <si>
    <t>NIST 800-53 SI-7 (5) -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NIST 800-53 SI-7 (6) - SOFTWARE, FIRMWARE, AND INFORMATION INTEGRITY | CRYPTOGRAPHIC PROTECTION 
The information system implements cryptographic mechanisms to detect unauthorized changes to software, firmware, and information.
NIST 800-53 SI-7 (9) - SOFTWARE, FIRMWARE, AND INFORMATION INTEGRITY | VERIFY BOOT PROCESS 
The information system verifies the integrity of the boot process of [Assignment: organization-defined devices].
NIST 800-53 SI-7 (10) - SOFTWARE, FIRMWARE, AND INFORMATION INTEGRITY | PROTECTION OF BOOT FIRMWARE 
The information system implements [Assignment: organization-defined security safeguards] to protect the integrity of boot firmware in [Assignment: organization-defined devices].
NIST 800-53 SI-7 (15) - SOFTWARE, FIRMWARE, AND INFORMATION INTEGRITY | CODE AUTHENTICATION 
The information system implements cryptographic mechanisms to authenticate [Assignment: organization-defined software or firmware components] prior to installation.</t>
  </si>
  <si>
    <t>NIST 800-53 SI-10 – INPUT INFORMATION VALIDATION
The information system checks the validity of [Assignment: organization-defined information inputs].
NIST 800-53 SC-7 (21) - (21) BOUNDARY PROTECTION | ISOLATION OF SYSTEM COMPONENTS 
The organization employs boundary protection mechanisms to separate [Assignment: organization-defined information system components] supporting [Assignment: organization-defined missions and/or business functions].</t>
  </si>
  <si>
    <t>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AC-6 (1) - LEAST PRIVILEGE | AUTHORIZE ACCESS TO SECURITY FUNCTIONS 
The organization explicitly authorizes access to [Assignment: organization-defined security functions (deployed in hardware, software, and firmware) and security-relevant information].
CTIA ICCTP 5.17 Design-In Features “designed to separate critical functions from non”</t>
  </si>
  <si>
    <t>For all components of the system, the vendor shall provide a listing of all wireless communications interfaces of the system and specify how the interfaces can be configured and/or disabled.</t>
  </si>
  <si>
    <t>The vendor shall utilize a boot verification process built with (asymmetric) cryptographic digital signatures and implemented such that the public key used for verification or the hash of the public key used for verification is protected from being tampered on the device.</t>
  </si>
  <si>
    <t>Mobile App</t>
  </si>
  <si>
    <t>Physical In-Cab Device</t>
  </si>
  <si>
    <t>Connectivity/Communications</t>
  </si>
  <si>
    <t>Category</t>
  </si>
  <si>
    <t>Combined Ref + Security Control + Requirement</t>
  </si>
  <si>
    <t>This principle underpins system security</t>
  </si>
  <si>
    <t>High</t>
  </si>
  <si>
    <t xml:space="preserve"> Identity management is critical
e.g. PINs, single-sign on with carrier’s identity provider (SAML or other), vendor managed identity provider (SAML or other)</t>
  </si>
  <si>
    <t>Deploying with test or debug facilities enabled is egregious</t>
  </si>
  <si>
    <t xml:space="preserve"> Deploying with test or debug facilities enabled is egregious</t>
  </si>
  <si>
    <t>TSPs must demonstrate this level of maturity to be trusted with business critical functions</t>
  </si>
  <si>
    <t>Telematics is business critical to the carriers, failover is needed for this service</t>
  </si>
  <si>
    <t>Periodic pentesting keeps everyone honest</t>
  </si>
  <si>
    <t>Underpins device functionality and security</t>
  </si>
  <si>
    <t>Failing to adequately protect PII can incur large fines
e.g. this applies also to apps on mobile where data is cached until it can be synced to other vehicle-connected devices. This data must be encrypted as per this requirement.
NB: ideally these systems should be designed to minimize the collection of PII.</t>
  </si>
  <si>
    <t>Otherwise could cause PII breaches and incur strong penalties</t>
  </si>
  <si>
    <t>Vehicle network protection is paramount</t>
  </si>
  <si>
    <t xml:space="preserve">Confidentiality and integrity of communication underpins the security of the system
Certificate pinning in clients -- when combined with the other requirement for e.g. fail-over – could result in extra complications and so functional testing of fail over should be performed.
</t>
  </si>
  <si>
    <t xml:space="preserve"> Telematics is business critical and failover is required
e.g. csv, txt, json formats</t>
  </si>
  <si>
    <t xml:space="preserve"> This is a leniently-worded requirement that a process to update device firmware exists</t>
  </si>
  <si>
    <t>Secure boot underpins the access control which protects the vehicle networks</t>
  </si>
  <si>
    <t>Low</t>
  </si>
  <si>
    <t>Is a rare feature to find deployed and is nice-to-have over and above secure boot</t>
  </si>
  <si>
    <t xml:space="preserve"> Without any of these, exploitation is trivial</t>
  </si>
  <si>
    <t xml:space="preserve"> Not well defined enough to make this of critical importance to TSPs or carriers</t>
  </si>
  <si>
    <t xml:space="preserve"> Regardless of how secure a system might be it will eventually be breached; therefore monitoring is of high criticality
e.g. SIEM, IDS, WAF, Application monitoring</t>
  </si>
  <si>
    <t xml:space="preserve"> This requirement, if satisfied, shows process maturity but is nice-to-have over and above the previous requirements in this category</t>
  </si>
  <si>
    <t>Cloud or Back-end</t>
  </si>
  <si>
    <t>Vendor ensures that any and all interfaces used for testing or debug are unavailalbe in production builds of the devices</t>
  </si>
  <si>
    <t>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t>
  </si>
  <si>
    <t>Vendor shall have Security Testing and Evaluation (ST&amp;E) of the system and/or components which includes all results of the security testing &amp; evaluation, including discovered vulnerabilities and a plan/process to mitigate the discovered vulnerabilities or weaknesses in the system</t>
  </si>
  <si>
    <t>The vendor shall have procedures in place to test backup restoration processes of their own systems and their own facilities on at least an annual basis.</t>
  </si>
  <si>
    <t>The vendor shall have an Information Security Management Plan (ISMP)</t>
  </si>
  <si>
    <t>Sometimes referred to as ISMS as inISO/IEC 2700.
May include any of the following:
System interconnections, System monitoring plan, 
Vulnerability management plan, Incident response plan (see IR-010 for authoritative requirement), System Security Plan (SSP) or System Security , Authorization Agreement (SSAA), Contingency Plan, Contingency Plan Test Results, Federal Information Processing Standards (FIPS) 199 Categorization, Privacy Threshold Analysis (PTA), E-Authentication, Security Test and Evaluation (ST&amp;E) Plan, Plan of Action and Milestones (POAM), Annual Self-Assessments</t>
  </si>
  <si>
    <t>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t>
  </si>
  <si>
    <t xml:space="preserve">The vendor shall verify code and best practice standards prior to deployment including:
Static Code Analysis / Static Application Security Testing (SCA/SAST)
Dependency Scanning for known vulnerabilities in third party components 
</t>
  </si>
  <si>
    <t>SII-171</t>
  </si>
  <si>
    <t>The vendor shall notify their customers of any vulnerabilities discovered in the telematics systems components via monitoring or vulnerability disclosure programs. The notification to customers will happen in a timely manner.</t>
  </si>
  <si>
    <r>
      <t>Inspection</t>
    </r>
    <r>
      <rPr>
        <b/>
        <sz val="11"/>
        <color theme="1"/>
        <rFont val="Calibri"/>
        <family val="2"/>
      </rPr>
      <t xml:space="preserve"> </t>
    </r>
    <r>
      <rPr>
        <sz val="11"/>
        <color theme="1"/>
        <rFont val="Calibri"/>
        <family val="2"/>
      </rPr>
      <t>of vendor process documentation detailing how customers are notified. Confirm that the timelines stated in the vendors notification procedures are acceptable.</t>
    </r>
  </si>
  <si>
    <t>NIST 800-53 SA-15 (7) -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</si>
  <si>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The vendor shall utilize an array of code safety features across the entire collection of executables in its devices: ASLR, DEP, CFI, Stack Guards, Fortification, and RELRO. Unless that code safety feature is not applicable on the system architecture, in which case it should be noted.</t>
  </si>
  <si>
    <t>Communication path cryptographic protections must not use identities, keys or shared secrets which are common across multiple deployed devices</t>
  </si>
  <si>
    <t>Vendors will supply documentation detailing both what data is protected at rest by cryptography and what is not protected at rest by cryptography.
Vendors are encouraged to expand the list of categories of data which will be protected on-device.</t>
  </si>
  <si>
    <t>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ISA/IEC  29147:2014 (Information technology -- Security techniques -- Vulnerability Disclosure) 
ISO/IEC 30111:2013 (Information technology -- Security techniques -- Vulnerability Handling Processes) 
Amit Elazari, Legal Bug Bounty Programs</t>
  </si>
  <si>
    <t>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t>
  </si>
  <si>
    <t>SII-021</t>
  </si>
  <si>
    <t xml:space="preserve">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t>
  </si>
  <si>
    <t>Inspection of vendor supplied documentation detailing the methods used to update software components across vendor’s infrastructure. Look for evidence of automation in deployment of patches.</t>
  </si>
  <si>
    <t>Inspection of vendor supplied documentation detailing the methods used to update software components across vendor’s infrastructure. Ensure that it is possible to remediate a vulnerability with an identified high severity (30d).</t>
  </si>
  <si>
    <t>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t>
  </si>
  <si>
    <t xml:space="preserve">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t>
  </si>
  <si>
    <t>The vendor shall have penetration testing performed, to an industry accepted best practice, at an industry accepted pace. 
Penetration testing can be performed by teams internal to the TSP; industry best practice is to have external pentesting performed periodically also.</t>
  </si>
  <si>
    <t>All remote hosts of the vendor's system shall be configured to uniquely identify and authenticate all other remote hosts of the system and/or any other interfacing systems.</t>
  </si>
  <si>
    <t>e.g. that a remote system authenticate the other remote parties by referring to the unique identifiers using mutually authenticated TLS</t>
  </si>
  <si>
    <t>The vendor shall provide interfaces to their backend using the Open Telematics API -- enabling carriers to have failover to other providers to  avoid interruptions due to single point of failure in provider telematics services.</t>
  </si>
  <si>
    <t>The vendor’s system shall provide a means to download unstructured customer data in an industry-standard format (Open Telematics API). This download will occur over secured communication protocols.</t>
  </si>
  <si>
    <t>Inspection of vendor-supplied documentation detailing the interfaces (APIs) offered by the vendor.
Ensure that there is an interface (API) such that you (carrier) can download all data in an unstructured format.</t>
  </si>
  <si>
    <t>Mobile App
Physical In-Cab Device
Connectivity/Communications
Cloud or Back-end</t>
  </si>
  <si>
    <t>Yes</t>
  </si>
  <si>
    <t>No</t>
  </si>
  <si>
    <t>Response</t>
  </si>
  <si>
    <t>Notes</t>
  </si>
  <si>
    <t>In-Part</t>
  </si>
  <si>
    <t>N/A</t>
  </si>
  <si>
    <t>In the following sections there are collections of requirements from the Cybersecurity Requirements Matrix document, presented as evaluation tables. Each section pertains to generic classes of features or components in telematics solutions.
This document is intended to be used in concert with the Template for Request For Proposals document. For the class of device that is being procured: copy and paste each applicable section into the template – or as a separate document attached to your RFP as also indicated in the Template for Request For Proposals document.</t>
  </si>
  <si>
    <r>
      <t xml:space="preserve">The following requirements are applicable to any Telematics Solution which contains a mobile app component. The requirements here may also show up in the other groups in this </t>
    </r>
    <r>
      <rPr>
        <i/>
        <sz val="11"/>
        <color theme="1"/>
        <rFont val="Calibri"/>
        <family val="2"/>
        <scheme val="minor"/>
      </rPr>
      <t>Shortlist</t>
    </r>
    <r>
      <rPr>
        <sz val="11"/>
        <color theme="1"/>
        <rFont val="Calibri"/>
        <family val="2"/>
      </rPr>
      <t xml:space="preserve"> document; however, the requirements are applied to the mobile app. If this section is combined with other sections for an RFP then the duplicated requirements in the other sections will be understood to apply to the other components.</t>
    </r>
  </si>
  <si>
    <t>Mobile App;
Physical In-Cab Device;
Connectivity/Communications;
Cloud or Back-end;</t>
  </si>
  <si>
    <t>Physical In-Cab Device;</t>
  </si>
  <si>
    <t>Connectivity/Communicatons;
Cloud or Back-end;</t>
  </si>
  <si>
    <t>Physical In-Cab Device;
Connectivity/Communications;</t>
  </si>
  <si>
    <t xml:space="preserve">Mobile App;
Connectivity/Communications;
Cloud or Back-end;
</t>
  </si>
  <si>
    <t>The following requirements are applicable to any Telematics Solution which contains a physical in-vehicle component. The requirements here may also show up in the other groups in this Shortlist document; however, the requirements are applied to the physical in-vehicle component. If this section is combined with other sections for an RFP then the duplicated requirements in the other sections will be understood to apply to the other components.</t>
  </si>
  <si>
    <t>The following requirements are applicable to any Telematics Solution which contains a connectivity / communications component (e.g. a cellular modem). The requirements here may also show up in the other groups in this Shortlist document; however, the requirements are applied to the connectivity / communications component. If this section is combined with other sections for an RFP then the duplicated requirements in the other sections will be understood to apply to the other components.</t>
  </si>
  <si>
    <t>Mobile App; Physical In-Cab Device; Connectivity/Communications; Cloud or Back-end;</t>
  </si>
  <si>
    <t>The following requirements are applicable to any Telematics Solution which contains a cloud or back-end component. The requirements here may also show up in the other groups in this Shortlist document; however, the requirements are applied to the cloud or back-end. If this section is combined with other sections for an RFP then the duplicated requirements in the other sections will be understood to apply to the other components.</t>
  </si>
  <si>
    <t xml:space="preserve">Instructions </t>
  </si>
  <si>
    <r>
      <t xml:space="preserve">The </t>
    </r>
    <r>
      <rPr>
        <b/>
        <sz val="11"/>
        <color theme="1"/>
        <rFont val="Calibri"/>
        <family val="2"/>
        <scheme val="minor"/>
      </rPr>
      <t>interactive</t>
    </r>
    <r>
      <rPr>
        <sz val="11"/>
        <color theme="1"/>
        <rFont val="Calibri"/>
        <family val="2"/>
        <scheme val="minor"/>
      </rPr>
      <t xml:space="preserve"> table below is sorted first by Category (Mobile App, Physical In-Cab Device, Connectivity/Communications and Cloud or Back-end) then by Criticality (High, Medium, Low). </t>
    </r>
    <r>
      <rPr>
        <b/>
        <sz val="11"/>
        <color theme="1"/>
        <rFont val="Calibri"/>
        <family val="2"/>
        <scheme val="minor"/>
      </rPr>
      <t>Please do not delete rows in the table that appear to be blank (i.e. rows 187 - 239)</t>
    </r>
    <r>
      <rPr>
        <sz val="11"/>
        <color theme="1"/>
        <rFont val="Calibri"/>
        <family val="2"/>
        <scheme val="minor"/>
      </rPr>
      <t xml:space="preserve">. They have formulas in them to pull in data from Appendix II - Cybersecurity Matrix so that updates to the requirements matrix only need to be made on tab Appendix II - Matrix and not maintained in multiple places.
This document is intended to be used in concert with the Template for Request For Proposals document. For the class of device that is being procured: select the applicable category by clicking on the down arrow button in column H below and uncheck the box for any category that is not applicable. Copy and paste the applicable sections into the template – or as a separate document attached to your RFP as also indicated in the Template for Request For Proposals document.
</t>
    </r>
    <r>
      <rPr>
        <b/>
        <sz val="11"/>
        <color theme="1"/>
        <rFont val="Calibri"/>
        <family val="2"/>
        <scheme val="minor"/>
      </rPr>
      <t xml:space="preserve"> </t>
    </r>
  </si>
  <si>
    <r>
      <t xml:space="preserve">In the following sections there are collections of requirements from the Cybersecurity Requirements Matrix document, presented as evaluation tables. Each section pertains to generic classes of features or components in telematics solutions. The interactive tables below are sorted first by Category (Mobile App, Physical In-Cab Device, Connectivity/Communications and Cloud or Back-end) then by Criticality (High, Medium, Low). </t>
    </r>
    <r>
      <rPr>
        <b/>
        <sz val="11"/>
        <color theme="1"/>
        <rFont val="Calibri"/>
        <family val="2"/>
        <scheme val="minor"/>
      </rPr>
      <t>Please do not delete rows at the end of each table that appear to be blank</t>
    </r>
    <r>
      <rPr>
        <sz val="11"/>
        <color theme="1"/>
        <rFont val="Calibri"/>
        <family val="2"/>
        <scheme val="minor"/>
      </rPr>
      <t>. They have formulas in them to pull in data from Appendix II - Cybersecurity Matrix so that updates to the requirements matrix only need to be made on tab Appendix II - Matrix and not maintained in multiple places.
This document is intended to be used in concert with the Template for Request For Proposals document. For the class of device that is being procured: copy and paste each applicable section into the template – or as a separate document attached to your RFP as also indicated in the Template for Request For Proposals document.</t>
    </r>
  </si>
  <si>
    <t>Cloud or Back-end;</t>
  </si>
  <si>
    <t xml:space="preserve">Mobile App;
Physical In-Cab Device;
Connectivity/Communications;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</si>
</sst>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font>
    <font>
      <sz val="11"/>
      <color theme="1"/>
      <name val="Calibri"/>
      <family val="2"/>
      <scheme val="minor"/>
    </font>
    <font>
      <b/>
      <sz val="11"/>
      <color theme="1"/>
      <name val="Calibri"/>
      <family val="2"/>
    </font>
    <font>
      <i/>
      <sz val="11"/>
      <color theme="1"/>
      <name val="Calibri"/>
      <family val="2"/>
    </font>
    <font>
      <vertAlign val="superscript"/>
      <sz val="11"/>
      <color theme="1"/>
      <name val="Calibri"/>
      <family val="2"/>
    </font>
    <font>
      <b/>
      <sz val="12"/>
      <color theme="1"/>
      <name val="Calibri"/>
      <family val="2"/>
      <scheme val="minor"/>
    </font>
    <font>
      <sz val="12"/>
      <color theme="1"/>
      <name val="Calibri"/>
      <family val="2"/>
    </font>
    <font>
      <sz val="11"/>
      <color theme="1"/>
      <name val="Calibri"/>
      <family val="2"/>
      <scheme val="minor"/>
    </font>
    <font>
      <b/>
      <sz val="10"/>
      <color theme="1"/>
      <name val="Calibri"/>
      <family val="2"/>
    </font>
    <font>
      <sz val="16"/>
      <color rgb="FF2F5496"/>
      <name val="Calibri Light"/>
      <family val="2"/>
    </font>
    <font>
      <i/>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indexed="64"/>
      </bottom>
      <diagonal/>
    </border>
  </borders>
  <cellStyleXfs count="2">
    <xf numFmtId="0" fontId="0" fillId="0" borderId="0"/>
    <xf numFmtId="0" fontId="7" fillId="0" borderId="0"/>
  </cellStyleXfs>
  <cellXfs count="90">
    <xf numFmtId="0" fontId="0" fillId="0" borderId="0" xfId="0"/>
    <xf numFmtId="0" fontId="2" fillId="0" borderId="1" xfId="0" applyFont="1" applyBorder="1" applyAlignment="1">
      <alignment vertical="top" wrapText="1"/>
    </xf>
    <xf numFmtId="0" fontId="2" fillId="0" borderId="2" xfId="0" applyFont="1" applyBorder="1" applyAlignment="1">
      <alignment vertical="top" wrapText="1"/>
    </xf>
    <xf numFmtId="0" fontId="0" fillId="0" borderId="0" xfId="0" applyFont="1" applyAlignment="1">
      <alignment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2" xfId="0" applyFont="1" applyBorder="1" applyAlignment="1">
      <alignment horizontal="left" vertical="top" wrapText="1"/>
    </xf>
    <xf numFmtId="0" fontId="0" fillId="0" borderId="1" xfId="0" applyFont="1" applyBorder="1" applyAlignment="1">
      <alignment horizontal="left" vertical="top" wrapText="1"/>
    </xf>
    <xf numFmtId="0" fontId="5" fillId="4" borderId="11" xfId="0" applyFont="1" applyFill="1" applyBorder="1" applyAlignment="1">
      <alignment vertical="top"/>
    </xf>
    <xf numFmtId="0" fontId="5" fillId="0" borderId="0" xfId="0" applyFont="1" applyBorder="1" applyAlignment="1">
      <alignment vertical="top"/>
    </xf>
    <xf numFmtId="0" fontId="6" fillId="0" borderId="0" xfId="0" applyFont="1" applyBorder="1" applyAlignment="1">
      <alignment vertical="top"/>
    </xf>
    <xf numFmtId="0" fontId="5" fillId="3" borderId="11" xfId="0" applyFont="1" applyFill="1" applyBorder="1" applyAlignment="1">
      <alignment vertical="top"/>
    </xf>
    <xf numFmtId="0" fontId="6" fillId="0" borderId="0" xfId="0" applyFont="1"/>
    <xf numFmtId="0" fontId="6" fillId="0" borderId="0" xfId="0" applyFont="1" applyAlignment="1">
      <alignment wrapText="1"/>
    </xf>
    <xf numFmtId="0" fontId="0" fillId="0" borderId="0" xfId="0" applyFont="1" applyAlignment="1">
      <alignment vertical="top" wrapText="1"/>
    </xf>
    <xf numFmtId="0" fontId="0" fillId="2" borderId="1" xfId="0" applyFont="1" applyFill="1" applyBorder="1" applyAlignment="1">
      <alignment vertical="top" wrapText="1"/>
    </xf>
    <xf numFmtId="0" fontId="7" fillId="0" borderId="0" xfId="1"/>
    <xf numFmtId="0" fontId="7" fillId="0" borderId="0" xfId="1" applyAlignment="1">
      <alignment wrapText="1"/>
    </xf>
    <xf numFmtId="0" fontId="8" fillId="0" borderId="5" xfId="1" applyFont="1" applyBorder="1" applyAlignment="1">
      <alignment horizontal="center" vertical="center" wrapText="1"/>
    </xf>
    <xf numFmtId="0" fontId="7" fillId="0" borderId="5" xfId="1" applyBorder="1" applyAlignment="1">
      <alignment horizontal="left" vertical="top" wrapText="1"/>
    </xf>
    <xf numFmtId="0" fontId="7" fillId="0" borderId="0" xfId="1" applyAlignment="1">
      <alignment horizontal="left" vertical="top" wrapText="1"/>
    </xf>
    <xf numFmtId="0" fontId="7" fillId="0" borderId="0" xfId="1" applyAlignment="1">
      <alignment horizontal="center" wrapText="1"/>
    </xf>
    <xf numFmtId="0" fontId="7" fillId="0" borderId="0" xfId="1" applyAlignment="1">
      <alignment horizontal="left" vertical="center" wrapText="1"/>
    </xf>
    <xf numFmtId="0" fontId="7" fillId="0" borderId="0" xfId="1" applyAlignment="1">
      <alignment horizontal="center" vertical="center"/>
    </xf>
    <xf numFmtId="0" fontId="7" fillId="0" borderId="0" xfId="1" applyAlignment="1">
      <alignment horizontal="left" vertical="top"/>
    </xf>
    <xf numFmtId="0" fontId="2" fillId="2" borderId="1" xfId="0" applyNumberFormat="1" applyFont="1" applyFill="1" applyBorder="1" applyAlignment="1">
      <alignment vertical="top"/>
    </xf>
    <xf numFmtId="0" fontId="0" fillId="2" borderId="1" xfId="0" applyNumberFormat="1" applyFont="1" applyFill="1" applyBorder="1" applyAlignment="1">
      <alignment vertical="top" wrapText="1"/>
    </xf>
    <xf numFmtId="0" fontId="0" fillId="2" borderId="1" xfId="0" applyNumberFormat="1" applyFont="1" applyFill="1" applyBorder="1" applyAlignment="1">
      <alignment vertical="top"/>
    </xf>
    <xf numFmtId="0" fontId="0" fillId="2" borderId="1" xfId="0" quotePrefix="1" applyNumberFormat="1" applyFont="1" applyFill="1" applyBorder="1" applyAlignment="1">
      <alignment vertical="top"/>
    </xf>
    <xf numFmtId="0" fontId="0" fillId="2" borderId="0" xfId="0" applyNumberFormat="1" applyFont="1" applyFill="1" applyAlignment="1">
      <alignment vertical="top"/>
    </xf>
    <xf numFmtId="0" fontId="0" fillId="0" borderId="0" xfId="0" applyBorder="1" applyAlignment="1">
      <alignment horizontal="left" vertical="center"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3" xfId="0" applyFont="1" applyFill="1" applyBorder="1" applyAlignment="1">
      <alignment vertical="top" wrapText="1"/>
    </xf>
    <xf numFmtId="0" fontId="0" fillId="0" borderId="4" xfId="0" applyFont="1" applyFill="1" applyBorder="1" applyAlignment="1">
      <alignment vertical="top" wrapText="1"/>
    </xf>
    <xf numFmtId="0" fontId="0" fillId="0" borderId="1" xfId="0" applyFont="1" applyFill="1" applyBorder="1" applyAlignment="1">
      <alignment vertical="top" wrapText="1"/>
    </xf>
    <xf numFmtId="0" fontId="0" fillId="0" borderId="0" xfId="0" applyFont="1" applyFill="1" applyAlignment="1">
      <alignment vertical="top"/>
    </xf>
    <xf numFmtId="0" fontId="0" fillId="0" borderId="1" xfId="0" applyNumberFormat="1" applyFont="1" applyFill="1" applyBorder="1" applyAlignment="1">
      <alignment vertical="top" wrapText="1"/>
    </xf>
    <xf numFmtId="0" fontId="5" fillId="4" borderId="6" xfId="0" applyFont="1" applyFill="1" applyBorder="1" applyAlignment="1">
      <alignment vertical="top"/>
    </xf>
    <xf numFmtId="0" fontId="6" fillId="4" borderId="7" xfId="0" applyFont="1" applyFill="1" applyBorder="1" applyAlignment="1">
      <alignment vertical="top"/>
    </xf>
    <xf numFmtId="0" fontId="5" fillId="4" borderId="7" xfId="0" applyFont="1" applyFill="1" applyBorder="1" applyAlignment="1">
      <alignment vertical="top" wrapText="1"/>
    </xf>
    <xf numFmtId="0" fontId="6" fillId="4" borderId="7" xfId="0" applyFont="1" applyFill="1" applyBorder="1" applyAlignment="1">
      <alignment vertical="top" wrapText="1"/>
    </xf>
    <xf numFmtId="0" fontId="6" fillId="2" borderId="8" xfId="0" applyFont="1" applyFill="1" applyBorder="1" applyAlignment="1">
      <alignment vertical="top"/>
    </xf>
    <xf numFmtId="0" fontId="6" fillId="0" borderId="5" xfId="0" applyFont="1" applyBorder="1" applyAlignment="1">
      <alignment vertical="top"/>
    </xf>
    <xf numFmtId="0" fontId="6" fillId="2" borderId="5" xfId="0" applyFont="1" applyFill="1" applyBorder="1" applyAlignment="1">
      <alignment vertical="top" wrapText="1"/>
    </xf>
    <xf numFmtId="0" fontId="6" fillId="0" borderId="5" xfId="0" applyFont="1" applyBorder="1" applyAlignment="1">
      <alignment vertical="top" wrapText="1"/>
    </xf>
    <xf numFmtId="0" fontId="6" fillId="0" borderId="12" xfId="0" applyFont="1" applyBorder="1" applyAlignment="1">
      <alignment vertical="top" wrapText="1"/>
    </xf>
    <xf numFmtId="0" fontId="6" fillId="0" borderId="13" xfId="0" applyFont="1" applyBorder="1" applyAlignment="1">
      <alignment vertical="top" wrapText="1"/>
    </xf>
    <xf numFmtId="0" fontId="5" fillId="4" borderId="8" xfId="0" applyFont="1" applyFill="1" applyBorder="1" applyAlignment="1">
      <alignment vertical="top" wrapText="1"/>
    </xf>
    <xf numFmtId="0" fontId="6" fillId="4" borderId="5" xfId="0" applyFont="1" applyFill="1" applyBorder="1" applyAlignment="1">
      <alignment vertical="top" wrapText="1"/>
    </xf>
    <xf numFmtId="0" fontId="6" fillId="2" borderId="8" xfId="0" applyFont="1" applyFill="1" applyBorder="1" applyAlignment="1">
      <alignment vertical="top" wrapText="1"/>
    </xf>
    <xf numFmtId="0" fontId="5" fillId="4" borderId="8" xfId="0" applyFont="1" applyFill="1" applyBorder="1" applyAlignment="1">
      <alignment vertical="top"/>
    </xf>
    <xf numFmtId="0" fontId="6" fillId="4" borderId="5" xfId="0" applyFont="1" applyFill="1" applyBorder="1" applyAlignment="1">
      <alignment vertical="top"/>
    </xf>
    <xf numFmtId="0" fontId="6" fillId="2" borderId="9" xfId="0" applyFont="1" applyFill="1" applyBorder="1" applyAlignment="1">
      <alignment vertical="top" wrapText="1"/>
    </xf>
    <xf numFmtId="0" fontId="6" fillId="0" borderId="10" xfId="0" applyFont="1" applyBorder="1" applyAlignment="1">
      <alignment vertical="top" wrapText="1"/>
    </xf>
    <xf numFmtId="0" fontId="5" fillId="3" borderId="6" xfId="0" applyFont="1" applyFill="1" applyBorder="1" applyAlignment="1">
      <alignment vertical="top"/>
    </xf>
    <xf numFmtId="0" fontId="6" fillId="3" borderId="7" xfId="0" applyFont="1" applyFill="1" applyBorder="1" applyAlignment="1">
      <alignment vertical="top"/>
    </xf>
    <xf numFmtId="0" fontId="5" fillId="3" borderId="7" xfId="0" applyFont="1" applyFill="1" applyBorder="1" applyAlignment="1">
      <alignment vertical="top" wrapText="1"/>
    </xf>
    <xf numFmtId="0" fontId="6" fillId="3" borderId="7" xfId="0" applyFont="1" applyFill="1" applyBorder="1" applyAlignment="1">
      <alignment vertical="top" wrapText="1"/>
    </xf>
    <xf numFmtId="0" fontId="5" fillId="3" borderId="8" xfId="0" applyFont="1" applyFill="1" applyBorder="1" applyAlignment="1">
      <alignment vertical="top" wrapText="1"/>
    </xf>
    <xf numFmtId="0" fontId="6" fillId="3" borderId="5" xfId="0" applyFont="1" applyFill="1" applyBorder="1" applyAlignment="1">
      <alignment vertical="top" wrapText="1"/>
    </xf>
    <xf numFmtId="0" fontId="5" fillId="3" borderId="8" xfId="0" applyFont="1" applyFill="1" applyBorder="1" applyAlignment="1">
      <alignment vertical="top"/>
    </xf>
    <xf numFmtId="0" fontId="6" fillId="3" borderId="5" xfId="0" applyFont="1" applyFill="1" applyBorder="1" applyAlignment="1">
      <alignment vertical="top"/>
    </xf>
    <xf numFmtId="0" fontId="6" fillId="2" borderId="9" xfId="0" applyNumberFormat="1" applyFont="1" applyFill="1" applyBorder="1" applyAlignment="1">
      <alignment vertical="top" wrapText="1"/>
    </xf>
    <xf numFmtId="0" fontId="6" fillId="0" borderId="10" xfId="0" applyNumberFormat="1" applyFont="1" applyBorder="1" applyAlignment="1">
      <alignment vertical="top" wrapText="1"/>
    </xf>
    <xf numFmtId="0" fontId="8" fillId="0" borderId="5" xfId="1" applyFont="1" applyBorder="1" applyAlignment="1">
      <alignment horizontal="center" vertical="center" wrapText="1"/>
    </xf>
    <xf numFmtId="0" fontId="9" fillId="0" borderId="0" xfId="1" applyFont="1" applyAlignment="1">
      <alignment horizontal="center" vertical="center"/>
    </xf>
    <xf numFmtId="0" fontId="0" fillId="0" borderId="0" xfId="0" applyAlignment="1">
      <alignment horizontal="center" vertical="center"/>
    </xf>
    <xf numFmtId="0" fontId="7" fillId="0" borderId="0" xfId="1" applyBorder="1" applyAlignment="1">
      <alignment horizontal="left" vertical="center" wrapText="1"/>
    </xf>
    <xf numFmtId="0" fontId="0" fillId="0" borderId="0" xfId="0" applyBorder="1" applyAlignment="1">
      <alignment wrapText="1"/>
    </xf>
    <xf numFmtId="0" fontId="0" fillId="0" borderId="0" xfId="0" applyBorder="1" applyAlignment="1">
      <alignment horizontal="left" vertical="center" wrapText="1"/>
    </xf>
    <xf numFmtId="0" fontId="7" fillId="0" borderId="0" xfId="1" applyAlignment="1">
      <alignment horizontal="left" vertical="top" wrapText="1"/>
    </xf>
    <xf numFmtId="0" fontId="0" fillId="0" borderId="0" xfId="0" applyAlignment="1">
      <alignment horizontal="left" vertical="top"/>
    </xf>
    <xf numFmtId="0" fontId="0" fillId="0" borderId="0" xfId="0" applyAlignment="1">
      <alignment horizontal="left" vertical="center" wrapText="1"/>
    </xf>
    <xf numFmtId="0" fontId="0" fillId="0" borderId="0" xfId="0" applyAlignment="1"/>
    <xf numFmtId="0" fontId="9" fillId="0" borderId="0" xfId="1" applyFont="1" applyBorder="1" applyAlignment="1">
      <alignment horizontal="center" vertical="center"/>
    </xf>
    <xf numFmtId="0" fontId="0" fillId="0" borderId="0" xfId="0" applyBorder="1" applyAlignment="1">
      <alignment horizontal="center" vertical="center"/>
    </xf>
    <xf numFmtId="0" fontId="0" fillId="0" borderId="0" xfId="0" applyBorder="1" applyAlignment="1"/>
    <xf numFmtId="0" fontId="7" fillId="0" borderId="23" xfId="1" applyBorder="1" applyAlignment="1">
      <alignment horizontal="left" vertical="center" wrapText="1"/>
    </xf>
    <xf numFmtId="0" fontId="0" fillId="0" borderId="23" xfId="0" applyBorder="1" applyAlignment="1">
      <alignment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son Hwang" refreshedDate="43615.672451041668" createdVersion="6" refreshedVersion="6" minRefreshableVersion="3" recordCount="228" xr:uid="{00000000-000A-0000-FFFF-FFFF00000000}">
  <cacheSource type="worksheet">
    <worksheetSource ref="A11:H239" sheet="CyberReq Shortlist - Sorted"/>
  </cacheSource>
  <cacheFields count="8">
    <cacheField name="Criticality" numFmtId="0">
      <sharedItems count="4">
        <s v="High"/>
        <s v="Medium"/>
        <s v="Low"/>
        <s v=" "/>
      </sharedItems>
    </cacheField>
    <cacheField name="Requirement" numFmtId="0">
      <sharedItems count="54" longText="1">
        <s v="AC-030 (Access Control) - The vendor's system shall employ authentication to prevent unauthorized access to telematics systems and data."/>
        <s v="CM-030 (Configuration Management) - Vendor ensures that any and all interfaces used for testing or debug are unavailalbe in production builds of the devices"/>
        <s v="IR-010 (Incidence Response) - The vendor shall have a documented incident response plan (IRP) in place which provides the carriers with a point of contact for components used within their telematics system"/>
        <s v="M-020 (Maintenance) - The vendor shall have procedures in place to test backup restoration processes of their own systems and their own facilities on at least an annual basis."/>
        <s v="P-030 (Planning) - The vendor shall provide interfaces to their backend using the Open Telematics API -- enabling carriers to have failover to other providers to  avoid interruptions due to single point of failure in provider telematics services."/>
        <s v="SAA-010 (Security Management) - The vendor shall have an Information Security Management Plan (ISMP)"/>
        <s v="SAA-020 (Security Assessment and Authorization) - The vendor shall have penetration testing performed, to an industry accepted best practice, at an industry accepted pace. _x000a__x000a_Penetration testing can be performed by teams internal to the TSP; industry best practice is to have external pentesting performed periodically also."/>
        <s v="SCP-010 (Protecting Communications paths for systems) - Communication paths that traverse outside controlled boundaries must protect confidentiality and integrity of data"/>
        <s v="SCP-020 (Protecting Data on Devices) - Measures will be taken by vendors to protect the confidentiality of any information at rest on the devices that could be interpreted as Sensitive and/or Personally Identifiable Information. This sensitive information is defined in SCP-030 _x000a__x000a_Where ‘at rest’ is understood to mean any state where the data is in a non-volatile storage medium. e.g. eMMC not RAM."/>
        <s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_x000a__x000a_Sessions shall be invalidated at logout._x000a__x000a_Sessions must be randomized and uniquely identified._x000a__x000a_Protections must be implemented to restrict certificate authorities to a short (maximum 3) list of those expected by the vendor. i.e. Secure Communications must implement certificate pinning to a short whitelist of certificate authorities._x000a__x000a_Certificate pinning shall be implemented on all telematics device to server communications (e.g. telematics gateways or IVGs). Administrative ‘backend’ systems may be exempt from this requirement to allow for stream inspection by enterprise intrusion detection systems."/>
        <s v="SCP-110 (System and Communication Protocols) - The vendor’s system shall provide a means to download unstructured customer data in an industry-standard format (Open Telematics API). This download will occur over secured communication protocols."/>
        <s v="SII-010 (Protecting Firmware on Devices) - The vendor shall have a process for remediating flaws in deployed telematics devices and backend systems._x000a__x000a_In the case of telematics devices, firmware update capabilities are important to be able to remediate all flaws that could be located in the device."/>
        <s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
        <s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
        <s v="SII-100 (Incident Response) - The vendor must monitor information systems for attack and unauthorized access including employing automated analysis tools"/>
        <s v="AA-010 (Audit and Accountability) - The vendor's system shall record event and system logs"/>
        <s v="AC-040 (Access Control) - The vendor shall identify all instances where the telematics system includes actions that cannot support access authentication and/or execute with elevated privileges"/>
        <s v="AC-050 (Access Control) - All remote access methods and possible remote actions to/on telematics system shall be documented."/>
        <s v="AC-070 (Identification and Authentication) - Authentication attempts to the vendor’s devices and backends shall be rate-limited to an industry accepted rate."/>
        <s v="IA-010 (Identification and Authentication) - All remote hosts of the vendor's system shall be configured to uniquely identify and authenticate all other remote hosts of the system and/or any other interfacing systems."/>
        <s v="IA-030 (Identification and Authentication) - Cryptographic modules used in the vendors system shall be compliant with Federal Information Processing Standards (FIPS) 140-2: Level 1."/>
        <s v="M-010 (Maintenance) - The vendor shall have procedures in place to ensure that components outside of the carrier’s direct control are not updated or modified without prior coordination and approval by an organization-defined individual or role"/>
        <s v="P-010 (Planning) - The vendor shall have a System Security Plan (SSP) which details a clear and concise understanding of authorization boundaries of your telematics system;"/>
        <s v="PS-010 (Personnel Security) - The vendor shall have personnel security policies &amp; procedures, position risk categorization, personnel screening, personnel termination, personnel transfer, access agreements &amp; third party personnel security."/>
        <s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
        <s v="RA-020 (Risk Assessment) - The vendor shall use the results of risk assessments to influence systems development and processes."/>
        <s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
        <s v="SCP-011 (Protecting Communication paths for systems) - Communication path cryptographic protections must not use identities, keys or shared secrets which are common across multiple deployed devices"/>
        <s v="SCP-030 (Protecting Data on Devices) - Vendors will supply documentation detailing both what data is protected at rest by cryptography and what is not protected at rest by cryptography._x000a__x000a_Vendors are encouraged to expand the list of categories of data which will be protected on-device."/>
        <s v="SCP-040 (Protecting Data on Devices) - Data, of the categories above, being protected will be so-protected using cryptographic keys which are not correlated to any public information about the devices._x000a__x000a_Where public information is any information that is visible (externally or internally) on the device or discoverable by searches based on that visible information. _x000a__x000a__x000a__x000a__x000a__x000a_"/>
        <s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
        <s v="SII-030 (Protecting Firmware on Devices) - The vendor shall use digitally signed software on telematics devices and prohibit execution of unsigned or invalidly signed software."/>
        <s v="SII-080 (Protecting Firmware on Devices) - The vendor shall design security components that fail-secure to protect integrity of systems and data."/>
        <s v="SII-090 (Vulnerability Management) - The vendor shall maintain a responsible disclosure program that allows for vulnerabilities discovered in the system (device, mobile app or backend) by researchers, and other external entities to be reported, tracked and mitigated. _x000a__x000a_Vulnerability programs should include sufficient legal provisions to provide for a “Legal Safe Harbor” for researchers."/>
        <s v="SII-130 (Vulnerability Management) - The vendor shall verify code and best practice standards prior to deployment including:_x000a__x000a_Static Code Analysis / Static Application Security Testing (SCA/SAST)_x000a__x000a_Dependency Scanning for known vulnerabilities in third party components _x000a__x000a__x000a_"/>
        <s v="SII-140 (Vulnerability Management) - The vendor shall implement ongoing monitoring and protection against malicious code in production using a well governed process that addresses all entry and exit points in the system."/>
        <s v="SII-150 (Vulnerability Management) - The vendor shall verify code according to best-practice coding standards"/>
        <s v="SII-170 (System and Information Integrity) - The vendor shall actively monitor resources such as NIST Common Vulnerabilities and Exposures (CVE), Bugtraq, for security alerts and advisories related to the telematics system’s components"/>
        <s v="SII-180 (Secure Software Development Lifecycle (SDLC)) - Remediation SLA or objectives are defined and are adhered to by the security and development teams. Identified vulnerabilities are remediated or mitigated using suitable compensating controls_x000a__x000a__x000a_"/>
        <s v="SII-060 (Protecting Firmware on Devices) - The vendor shall provide a means (and document the process) for customers to verify the firmware in their devices."/>
        <s v="SII-081 (Protecting Firmware on Devices) - The vendor shall utilize protective mechanisms to protect components from unauthorized runtime/volatile modification of code."/>
        <s v="SII-120 (Vulnerability Management) - The vendor shall have a vulnerability management process that includes steps to triage any found vulnerabilities and plan remediation."/>
        <s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
        <s v="CM-020 (Configuration Management) - The vendor’s devices shall have all services used for troubleshooting disabled or properly protected from unauthorized access and use."/>
        <s v="SCP-060 (Protecting Vehicle Network Escalation from Devices) - The vendor shall enforce controls integrated into the telematics device to limit the possible commands and data transmitted to the vehicle network."/>
        <s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
        <s v="AC-041 (Access Control) - Identifying information about the connected devices will not be made available without authentication first."/>
        <s v="AC-080 (Device-Local Authentication) - All authentication offered on device-local interfaces shall expect credentials which are unique to each device instance and uncorrelated to any and all public information about the device."/>
        <s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
        <s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_x000a__x000a_Where public information is any information that is visible (externally or internally) on the device or discoverable by searches based on that visible information."/>
        <s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
        <s v="AC-060 (Access Control) - For all components of the system, the vendor shall provide a listing of all wireless communications interfaces of the system and specify how the interfaces can be configured and/or disabled."/>
        <s v="SCP-050 (Protecting Data in the Backend) - All customer-related data logically segmented (e.g. encrypted with segmented keys) such that it is possible to produce all data related to one customer without inadvertently exposing any data of any others"/>
        <s v=" "/>
      </sharedItems>
    </cacheField>
    <cacheField name="Yes" numFmtId="0">
      <sharedItems containsNonDate="0" containsString="0" containsBlank="1" count="1">
        <m/>
      </sharedItems>
    </cacheField>
    <cacheField name="In-Part" numFmtId="0">
      <sharedItems containsNonDate="0" containsString="0" containsBlank="1" count="1">
        <m/>
      </sharedItems>
    </cacheField>
    <cacheField name="No" numFmtId="0">
      <sharedItems containsNonDate="0" containsString="0" containsBlank="1" count="1">
        <m/>
      </sharedItems>
    </cacheField>
    <cacheField name="N/A" numFmtId="0">
      <sharedItems containsNonDate="0" containsString="0" containsBlank="1" count="1">
        <m/>
      </sharedItems>
    </cacheField>
    <cacheField name="Notes" numFmtId="0">
      <sharedItems containsNonDate="0" containsString="0" containsBlank="1" count="1">
        <m/>
      </sharedItems>
    </cacheField>
    <cacheField name="Category" numFmtId="0">
      <sharedItems count="5">
        <s v="Mobile App"/>
        <s v="Physical In-Cab Device"/>
        <s v="Connectivity/Communications"/>
        <s v="Cloud or Back-end"/>
        <s v="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8">
  <r>
    <x v="0"/>
    <x v="0"/>
    <x v="0"/>
    <x v="0"/>
    <x v="0"/>
    <x v="0"/>
    <x v="0"/>
    <x v="0"/>
  </r>
  <r>
    <x v="0"/>
    <x v="1"/>
    <x v="0"/>
    <x v="0"/>
    <x v="0"/>
    <x v="0"/>
    <x v="0"/>
    <x v="0"/>
  </r>
  <r>
    <x v="0"/>
    <x v="2"/>
    <x v="0"/>
    <x v="0"/>
    <x v="0"/>
    <x v="0"/>
    <x v="0"/>
    <x v="0"/>
  </r>
  <r>
    <x v="0"/>
    <x v="3"/>
    <x v="0"/>
    <x v="0"/>
    <x v="0"/>
    <x v="0"/>
    <x v="0"/>
    <x v="0"/>
  </r>
  <r>
    <x v="0"/>
    <x v="4"/>
    <x v="0"/>
    <x v="0"/>
    <x v="0"/>
    <x v="0"/>
    <x v="0"/>
    <x v="0"/>
  </r>
  <r>
    <x v="0"/>
    <x v="5"/>
    <x v="0"/>
    <x v="0"/>
    <x v="0"/>
    <x v="0"/>
    <x v="0"/>
    <x v="0"/>
  </r>
  <r>
    <x v="0"/>
    <x v="6"/>
    <x v="0"/>
    <x v="0"/>
    <x v="0"/>
    <x v="0"/>
    <x v="0"/>
    <x v="0"/>
  </r>
  <r>
    <x v="0"/>
    <x v="7"/>
    <x v="0"/>
    <x v="0"/>
    <x v="0"/>
    <x v="0"/>
    <x v="0"/>
    <x v="0"/>
  </r>
  <r>
    <x v="0"/>
    <x v="8"/>
    <x v="0"/>
    <x v="0"/>
    <x v="0"/>
    <x v="0"/>
    <x v="0"/>
    <x v="0"/>
  </r>
  <r>
    <x v="0"/>
    <x v="9"/>
    <x v="0"/>
    <x v="0"/>
    <x v="0"/>
    <x v="0"/>
    <x v="0"/>
    <x v="0"/>
  </r>
  <r>
    <x v="0"/>
    <x v="10"/>
    <x v="0"/>
    <x v="0"/>
    <x v="0"/>
    <x v="0"/>
    <x v="0"/>
    <x v="0"/>
  </r>
  <r>
    <x v="0"/>
    <x v="11"/>
    <x v="0"/>
    <x v="0"/>
    <x v="0"/>
    <x v="0"/>
    <x v="0"/>
    <x v="0"/>
  </r>
  <r>
    <x v="0"/>
    <x v="12"/>
    <x v="0"/>
    <x v="0"/>
    <x v="0"/>
    <x v="0"/>
    <x v="0"/>
    <x v="0"/>
  </r>
  <r>
    <x v="0"/>
    <x v="13"/>
    <x v="0"/>
    <x v="0"/>
    <x v="0"/>
    <x v="0"/>
    <x v="0"/>
    <x v="0"/>
  </r>
  <r>
    <x v="0"/>
    <x v="14"/>
    <x v="0"/>
    <x v="0"/>
    <x v="0"/>
    <x v="0"/>
    <x v="0"/>
    <x v="0"/>
  </r>
  <r>
    <x v="1"/>
    <x v="15"/>
    <x v="0"/>
    <x v="0"/>
    <x v="0"/>
    <x v="0"/>
    <x v="0"/>
    <x v="0"/>
  </r>
  <r>
    <x v="1"/>
    <x v="16"/>
    <x v="0"/>
    <x v="0"/>
    <x v="0"/>
    <x v="0"/>
    <x v="0"/>
    <x v="0"/>
  </r>
  <r>
    <x v="1"/>
    <x v="17"/>
    <x v="0"/>
    <x v="0"/>
    <x v="0"/>
    <x v="0"/>
    <x v="0"/>
    <x v="0"/>
  </r>
  <r>
    <x v="1"/>
    <x v="18"/>
    <x v="0"/>
    <x v="0"/>
    <x v="0"/>
    <x v="0"/>
    <x v="0"/>
    <x v="0"/>
  </r>
  <r>
    <x v="1"/>
    <x v="19"/>
    <x v="0"/>
    <x v="0"/>
    <x v="0"/>
    <x v="0"/>
    <x v="0"/>
    <x v="0"/>
  </r>
  <r>
    <x v="1"/>
    <x v="20"/>
    <x v="0"/>
    <x v="0"/>
    <x v="0"/>
    <x v="0"/>
    <x v="0"/>
    <x v="0"/>
  </r>
  <r>
    <x v="1"/>
    <x v="21"/>
    <x v="0"/>
    <x v="0"/>
    <x v="0"/>
    <x v="0"/>
    <x v="0"/>
    <x v="0"/>
  </r>
  <r>
    <x v="1"/>
    <x v="22"/>
    <x v="0"/>
    <x v="0"/>
    <x v="0"/>
    <x v="0"/>
    <x v="0"/>
    <x v="0"/>
  </r>
  <r>
    <x v="1"/>
    <x v="23"/>
    <x v="0"/>
    <x v="0"/>
    <x v="0"/>
    <x v="0"/>
    <x v="0"/>
    <x v="0"/>
  </r>
  <r>
    <x v="1"/>
    <x v="24"/>
    <x v="0"/>
    <x v="0"/>
    <x v="0"/>
    <x v="0"/>
    <x v="0"/>
    <x v="0"/>
  </r>
  <r>
    <x v="1"/>
    <x v="25"/>
    <x v="0"/>
    <x v="0"/>
    <x v="0"/>
    <x v="0"/>
    <x v="0"/>
    <x v="0"/>
  </r>
  <r>
    <x v="1"/>
    <x v="26"/>
    <x v="0"/>
    <x v="0"/>
    <x v="0"/>
    <x v="0"/>
    <x v="0"/>
    <x v="0"/>
  </r>
  <r>
    <x v="1"/>
    <x v="27"/>
    <x v="0"/>
    <x v="0"/>
    <x v="0"/>
    <x v="0"/>
    <x v="0"/>
    <x v="0"/>
  </r>
  <r>
    <x v="1"/>
    <x v="28"/>
    <x v="0"/>
    <x v="0"/>
    <x v="0"/>
    <x v="0"/>
    <x v="0"/>
    <x v="0"/>
  </r>
  <r>
    <x v="1"/>
    <x v="29"/>
    <x v="0"/>
    <x v="0"/>
    <x v="0"/>
    <x v="0"/>
    <x v="0"/>
    <x v="0"/>
  </r>
  <r>
    <x v="1"/>
    <x v="30"/>
    <x v="0"/>
    <x v="0"/>
    <x v="0"/>
    <x v="0"/>
    <x v="0"/>
    <x v="0"/>
  </r>
  <r>
    <x v="1"/>
    <x v="31"/>
    <x v="0"/>
    <x v="0"/>
    <x v="0"/>
    <x v="0"/>
    <x v="0"/>
    <x v="0"/>
  </r>
  <r>
    <x v="1"/>
    <x v="32"/>
    <x v="0"/>
    <x v="0"/>
    <x v="0"/>
    <x v="0"/>
    <x v="0"/>
    <x v="0"/>
  </r>
  <r>
    <x v="1"/>
    <x v="33"/>
    <x v="0"/>
    <x v="0"/>
    <x v="0"/>
    <x v="0"/>
    <x v="0"/>
    <x v="0"/>
  </r>
  <r>
    <x v="1"/>
    <x v="34"/>
    <x v="0"/>
    <x v="0"/>
    <x v="0"/>
    <x v="0"/>
    <x v="0"/>
    <x v="0"/>
  </r>
  <r>
    <x v="1"/>
    <x v="35"/>
    <x v="0"/>
    <x v="0"/>
    <x v="0"/>
    <x v="0"/>
    <x v="0"/>
    <x v="0"/>
  </r>
  <r>
    <x v="1"/>
    <x v="36"/>
    <x v="0"/>
    <x v="0"/>
    <x v="0"/>
    <x v="0"/>
    <x v="0"/>
    <x v="0"/>
  </r>
  <r>
    <x v="1"/>
    <x v="37"/>
    <x v="0"/>
    <x v="0"/>
    <x v="0"/>
    <x v="0"/>
    <x v="0"/>
    <x v="0"/>
  </r>
  <r>
    <x v="1"/>
    <x v="38"/>
    <x v="0"/>
    <x v="0"/>
    <x v="0"/>
    <x v="0"/>
    <x v="0"/>
    <x v="0"/>
  </r>
  <r>
    <x v="2"/>
    <x v="39"/>
    <x v="0"/>
    <x v="0"/>
    <x v="0"/>
    <x v="0"/>
    <x v="0"/>
    <x v="0"/>
  </r>
  <r>
    <x v="2"/>
    <x v="40"/>
    <x v="0"/>
    <x v="0"/>
    <x v="0"/>
    <x v="0"/>
    <x v="0"/>
    <x v="0"/>
  </r>
  <r>
    <x v="2"/>
    <x v="41"/>
    <x v="0"/>
    <x v="0"/>
    <x v="0"/>
    <x v="0"/>
    <x v="0"/>
    <x v="0"/>
  </r>
  <r>
    <x v="0"/>
    <x v="42"/>
    <x v="0"/>
    <x v="0"/>
    <x v="0"/>
    <x v="0"/>
    <x v="0"/>
    <x v="1"/>
  </r>
  <r>
    <x v="0"/>
    <x v="0"/>
    <x v="0"/>
    <x v="0"/>
    <x v="0"/>
    <x v="0"/>
    <x v="0"/>
    <x v="1"/>
  </r>
  <r>
    <x v="0"/>
    <x v="43"/>
    <x v="0"/>
    <x v="0"/>
    <x v="0"/>
    <x v="0"/>
    <x v="0"/>
    <x v="1"/>
  </r>
  <r>
    <x v="0"/>
    <x v="1"/>
    <x v="0"/>
    <x v="0"/>
    <x v="0"/>
    <x v="0"/>
    <x v="0"/>
    <x v="1"/>
  </r>
  <r>
    <x v="0"/>
    <x v="2"/>
    <x v="0"/>
    <x v="0"/>
    <x v="0"/>
    <x v="0"/>
    <x v="0"/>
    <x v="1"/>
  </r>
  <r>
    <x v="0"/>
    <x v="4"/>
    <x v="0"/>
    <x v="0"/>
    <x v="0"/>
    <x v="0"/>
    <x v="0"/>
    <x v="1"/>
  </r>
  <r>
    <x v="0"/>
    <x v="5"/>
    <x v="0"/>
    <x v="0"/>
    <x v="0"/>
    <x v="0"/>
    <x v="0"/>
    <x v="1"/>
  </r>
  <r>
    <x v="0"/>
    <x v="6"/>
    <x v="0"/>
    <x v="0"/>
    <x v="0"/>
    <x v="0"/>
    <x v="0"/>
    <x v="1"/>
  </r>
  <r>
    <x v="0"/>
    <x v="7"/>
    <x v="0"/>
    <x v="0"/>
    <x v="0"/>
    <x v="0"/>
    <x v="0"/>
    <x v="1"/>
  </r>
  <r>
    <x v="0"/>
    <x v="8"/>
    <x v="0"/>
    <x v="0"/>
    <x v="0"/>
    <x v="0"/>
    <x v="0"/>
    <x v="1"/>
  </r>
  <r>
    <x v="0"/>
    <x v="44"/>
    <x v="0"/>
    <x v="0"/>
    <x v="0"/>
    <x v="0"/>
    <x v="0"/>
    <x v="1"/>
  </r>
  <r>
    <x v="0"/>
    <x v="10"/>
    <x v="0"/>
    <x v="0"/>
    <x v="0"/>
    <x v="0"/>
    <x v="0"/>
    <x v="1"/>
  </r>
  <r>
    <x v="0"/>
    <x v="11"/>
    <x v="0"/>
    <x v="0"/>
    <x v="0"/>
    <x v="0"/>
    <x v="0"/>
    <x v="1"/>
  </r>
  <r>
    <x v="0"/>
    <x v="12"/>
    <x v="0"/>
    <x v="0"/>
    <x v="0"/>
    <x v="0"/>
    <x v="0"/>
    <x v="1"/>
  </r>
  <r>
    <x v="0"/>
    <x v="13"/>
    <x v="0"/>
    <x v="0"/>
    <x v="0"/>
    <x v="0"/>
    <x v="0"/>
    <x v="1"/>
  </r>
  <r>
    <x v="0"/>
    <x v="14"/>
    <x v="0"/>
    <x v="0"/>
    <x v="0"/>
    <x v="0"/>
    <x v="0"/>
    <x v="1"/>
  </r>
  <r>
    <x v="1"/>
    <x v="15"/>
    <x v="0"/>
    <x v="0"/>
    <x v="0"/>
    <x v="0"/>
    <x v="0"/>
    <x v="1"/>
  </r>
  <r>
    <x v="1"/>
    <x v="45"/>
    <x v="0"/>
    <x v="0"/>
    <x v="0"/>
    <x v="0"/>
    <x v="0"/>
    <x v="1"/>
  </r>
  <r>
    <x v="1"/>
    <x v="16"/>
    <x v="0"/>
    <x v="0"/>
    <x v="0"/>
    <x v="0"/>
    <x v="0"/>
    <x v="1"/>
  </r>
  <r>
    <x v="1"/>
    <x v="46"/>
    <x v="0"/>
    <x v="0"/>
    <x v="0"/>
    <x v="0"/>
    <x v="0"/>
    <x v="1"/>
  </r>
  <r>
    <x v="1"/>
    <x v="17"/>
    <x v="0"/>
    <x v="0"/>
    <x v="0"/>
    <x v="0"/>
    <x v="0"/>
    <x v="1"/>
  </r>
  <r>
    <x v="1"/>
    <x v="18"/>
    <x v="0"/>
    <x v="0"/>
    <x v="0"/>
    <x v="0"/>
    <x v="0"/>
    <x v="1"/>
  </r>
  <r>
    <x v="1"/>
    <x v="47"/>
    <x v="0"/>
    <x v="0"/>
    <x v="0"/>
    <x v="0"/>
    <x v="0"/>
    <x v="1"/>
  </r>
  <r>
    <x v="1"/>
    <x v="48"/>
    <x v="0"/>
    <x v="0"/>
    <x v="0"/>
    <x v="0"/>
    <x v="0"/>
    <x v="1"/>
  </r>
  <r>
    <x v="1"/>
    <x v="19"/>
    <x v="0"/>
    <x v="0"/>
    <x v="0"/>
    <x v="0"/>
    <x v="0"/>
    <x v="1"/>
  </r>
  <r>
    <x v="1"/>
    <x v="49"/>
    <x v="0"/>
    <x v="0"/>
    <x v="0"/>
    <x v="0"/>
    <x v="0"/>
    <x v="1"/>
  </r>
  <r>
    <x v="1"/>
    <x v="20"/>
    <x v="0"/>
    <x v="0"/>
    <x v="0"/>
    <x v="0"/>
    <x v="0"/>
    <x v="1"/>
  </r>
  <r>
    <x v="1"/>
    <x v="21"/>
    <x v="0"/>
    <x v="0"/>
    <x v="0"/>
    <x v="0"/>
    <x v="0"/>
    <x v="1"/>
  </r>
  <r>
    <x v="1"/>
    <x v="22"/>
    <x v="0"/>
    <x v="0"/>
    <x v="0"/>
    <x v="0"/>
    <x v="0"/>
    <x v="1"/>
  </r>
  <r>
    <x v="1"/>
    <x v="23"/>
    <x v="0"/>
    <x v="0"/>
    <x v="0"/>
    <x v="0"/>
    <x v="0"/>
    <x v="1"/>
  </r>
  <r>
    <x v="1"/>
    <x v="24"/>
    <x v="0"/>
    <x v="0"/>
    <x v="0"/>
    <x v="0"/>
    <x v="0"/>
    <x v="1"/>
  </r>
  <r>
    <x v="1"/>
    <x v="25"/>
    <x v="0"/>
    <x v="0"/>
    <x v="0"/>
    <x v="0"/>
    <x v="0"/>
    <x v="1"/>
  </r>
  <r>
    <x v="1"/>
    <x v="26"/>
    <x v="0"/>
    <x v="0"/>
    <x v="0"/>
    <x v="0"/>
    <x v="0"/>
    <x v="1"/>
  </r>
  <r>
    <x v="1"/>
    <x v="27"/>
    <x v="0"/>
    <x v="0"/>
    <x v="0"/>
    <x v="0"/>
    <x v="0"/>
    <x v="1"/>
  </r>
  <r>
    <x v="1"/>
    <x v="28"/>
    <x v="0"/>
    <x v="0"/>
    <x v="0"/>
    <x v="0"/>
    <x v="0"/>
    <x v="1"/>
  </r>
  <r>
    <x v="1"/>
    <x v="29"/>
    <x v="0"/>
    <x v="0"/>
    <x v="0"/>
    <x v="0"/>
    <x v="0"/>
    <x v="1"/>
  </r>
  <r>
    <x v="1"/>
    <x v="50"/>
    <x v="0"/>
    <x v="0"/>
    <x v="0"/>
    <x v="0"/>
    <x v="0"/>
    <x v="1"/>
  </r>
  <r>
    <x v="1"/>
    <x v="30"/>
    <x v="0"/>
    <x v="0"/>
    <x v="0"/>
    <x v="0"/>
    <x v="0"/>
    <x v="1"/>
  </r>
  <r>
    <x v="1"/>
    <x v="31"/>
    <x v="0"/>
    <x v="0"/>
    <x v="0"/>
    <x v="0"/>
    <x v="0"/>
    <x v="1"/>
  </r>
  <r>
    <x v="1"/>
    <x v="32"/>
    <x v="0"/>
    <x v="0"/>
    <x v="0"/>
    <x v="0"/>
    <x v="0"/>
    <x v="1"/>
  </r>
  <r>
    <x v="1"/>
    <x v="33"/>
    <x v="0"/>
    <x v="0"/>
    <x v="0"/>
    <x v="0"/>
    <x v="0"/>
    <x v="1"/>
  </r>
  <r>
    <x v="1"/>
    <x v="34"/>
    <x v="0"/>
    <x v="0"/>
    <x v="0"/>
    <x v="0"/>
    <x v="0"/>
    <x v="1"/>
  </r>
  <r>
    <x v="1"/>
    <x v="35"/>
    <x v="0"/>
    <x v="0"/>
    <x v="0"/>
    <x v="0"/>
    <x v="0"/>
    <x v="1"/>
  </r>
  <r>
    <x v="1"/>
    <x v="36"/>
    <x v="0"/>
    <x v="0"/>
    <x v="0"/>
    <x v="0"/>
    <x v="0"/>
    <x v="1"/>
  </r>
  <r>
    <x v="1"/>
    <x v="37"/>
    <x v="0"/>
    <x v="0"/>
    <x v="0"/>
    <x v="0"/>
    <x v="0"/>
    <x v="1"/>
  </r>
  <r>
    <x v="1"/>
    <x v="38"/>
    <x v="0"/>
    <x v="0"/>
    <x v="0"/>
    <x v="0"/>
    <x v="0"/>
    <x v="1"/>
  </r>
  <r>
    <x v="2"/>
    <x v="39"/>
    <x v="0"/>
    <x v="0"/>
    <x v="0"/>
    <x v="0"/>
    <x v="0"/>
    <x v="1"/>
  </r>
  <r>
    <x v="2"/>
    <x v="40"/>
    <x v="0"/>
    <x v="0"/>
    <x v="0"/>
    <x v="0"/>
    <x v="0"/>
    <x v="1"/>
  </r>
  <r>
    <x v="2"/>
    <x v="41"/>
    <x v="0"/>
    <x v="0"/>
    <x v="0"/>
    <x v="0"/>
    <x v="0"/>
    <x v="1"/>
  </r>
  <r>
    <x v="0"/>
    <x v="1"/>
    <x v="0"/>
    <x v="0"/>
    <x v="0"/>
    <x v="0"/>
    <x v="0"/>
    <x v="2"/>
  </r>
  <r>
    <x v="0"/>
    <x v="2"/>
    <x v="0"/>
    <x v="0"/>
    <x v="0"/>
    <x v="0"/>
    <x v="0"/>
    <x v="2"/>
  </r>
  <r>
    <x v="0"/>
    <x v="3"/>
    <x v="0"/>
    <x v="0"/>
    <x v="0"/>
    <x v="0"/>
    <x v="0"/>
    <x v="2"/>
  </r>
  <r>
    <x v="0"/>
    <x v="4"/>
    <x v="0"/>
    <x v="0"/>
    <x v="0"/>
    <x v="0"/>
    <x v="0"/>
    <x v="2"/>
  </r>
  <r>
    <x v="0"/>
    <x v="5"/>
    <x v="0"/>
    <x v="0"/>
    <x v="0"/>
    <x v="0"/>
    <x v="0"/>
    <x v="2"/>
  </r>
  <r>
    <x v="0"/>
    <x v="6"/>
    <x v="0"/>
    <x v="0"/>
    <x v="0"/>
    <x v="0"/>
    <x v="0"/>
    <x v="2"/>
  </r>
  <r>
    <x v="0"/>
    <x v="7"/>
    <x v="0"/>
    <x v="0"/>
    <x v="0"/>
    <x v="0"/>
    <x v="0"/>
    <x v="2"/>
  </r>
  <r>
    <x v="0"/>
    <x v="8"/>
    <x v="0"/>
    <x v="0"/>
    <x v="0"/>
    <x v="0"/>
    <x v="0"/>
    <x v="2"/>
  </r>
  <r>
    <x v="0"/>
    <x v="44"/>
    <x v="0"/>
    <x v="0"/>
    <x v="0"/>
    <x v="0"/>
    <x v="0"/>
    <x v="2"/>
  </r>
  <r>
    <x v="0"/>
    <x v="9"/>
    <x v="0"/>
    <x v="0"/>
    <x v="0"/>
    <x v="0"/>
    <x v="0"/>
    <x v="2"/>
  </r>
  <r>
    <x v="0"/>
    <x v="10"/>
    <x v="0"/>
    <x v="0"/>
    <x v="0"/>
    <x v="0"/>
    <x v="0"/>
    <x v="2"/>
  </r>
  <r>
    <x v="0"/>
    <x v="11"/>
    <x v="0"/>
    <x v="0"/>
    <x v="0"/>
    <x v="0"/>
    <x v="0"/>
    <x v="2"/>
  </r>
  <r>
    <x v="0"/>
    <x v="12"/>
    <x v="0"/>
    <x v="0"/>
    <x v="0"/>
    <x v="0"/>
    <x v="0"/>
    <x v="2"/>
  </r>
  <r>
    <x v="0"/>
    <x v="13"/>
    <x v="0"/>
    <x v="0"/>
    <x v="0"/>
    <x v="0"/>
    <x v="0"/>
    <x v="2"/>
  </r>
  <r>
    <x v="0"/>
    <x v="14"/>
    <x v="0"/>
    <x v="0"/>
    <x v="0"/>
    <x v="0"/>
    <x v="0"/>
    <x v="2"/>
  </r>
  <r>
    <x v="1"/>
    <x v="17"/>
    <x v="0"/>
    <x v="0"/>
    <x v="0"/>
    <x v="0"/>
    <x v="0"/>
    <x v="2"/>
  </r>
  <r>
    <x v="1"/>
    <x v="51"/>
    <x v="0"/>
    <x v="0"/>
    <x v="0"/>
    <x v="0"/>
    <x v="0"/>
    <x v="2"/>
  </r>
  <r>
    <x v="1"/>
    <x v="18"/>
    <x v="0"/>
    <x v="0"/>
    <x v="0"/>
    <x v="0"/>
    <x v="0"/>
    <x v="2"/>
  </r>
  <r>
    <x v="1"/>
    <x v="19"/>
    <x v="0"/>
    <x v="0"/>
    <x v="0"/>
    <x v="0"/>
    <x v="0"/>
    <x v="2"/>
  </r>
  <r>
    <x v="1"/>
    <x v="20"/>
    <x v="0"/>
    <x v="0"/>
    <x v="0"/>
    <x v="0"/>
    <x v="0"/>
    <x v="2"/>
  </r>
  <r>
    <x v="1"/>
    <x v="21"/>
    <x v="0"/>
    <x v="0"/>
    <x v="0"/>
    <x v="0"/>
    <x v="0"/>
    <x v="2"/>
  </r>
  <r>
    <x v="1"/>
    <x v="22"/>
    <x v="0"/>
    <x v="0"/>
    <x v="0"/>
    <x v="0"/>
    <x v="0"/>
    <x v="2"/>
  </r>
  <r>
    <x v="1"/>
    <x v="23"/>
    <x v="0"/>
    <x v="0"/>
    <x v="0"/>
    <x v="0"/>
    <x v="0"/>
    <x v="2"/>
  </r>
  <r>
    <x v="1"/>
    <x v="24"/>
    <x v="0"/>
    <x v="0"/>
    <x v="0"/>
    <x v="0"/>
    <x v="0"/>
    <x v="2"/>
  </r>
  <r>
    <x v="1"/>
    <x v="25"/>
    <x v="0"/>
    <x v="0"/>
    <x v="0"/>
    <x v="0"/>
    <x v="0"/>
    <x v="2"/>
  </r>
  <r>
    <x v="1"/>
    <x v="26"/>
    <x v="0"/>
    <x v="0"/>
    <x v="0"/>
    <x v="0"/>
    <x v="0"/>
    <x v="2"/>
  </r>
  <r>
    <x v="1"/>
    <x v="27"/>
    <x v="0"/>
    <x v="0"/>
    <x v="0"/>
    <x v="0"/>
    <x v="0"/>
    <x v="2"/>
  </r>
  <r>
    <x v="1"/>
    <x v="28"/>
    <x v="0"/>
    <x v="0"/>
    <x v="0"/>
    <x v="0"/>
    <x v="0"/>
    <x v="2"/>
  </r>
  <r>
    <x v="1"/>
    <x v="29"/>
    <x v="0"/>
    <x v="0"/>
    <x v="0"/>
    <x v="0"/>
    <x v="0"/>
    <x v="2"/>
  </r>
  <r>
    <x v="1"/>
    <x v="30"/>
    <x v="0"/>
    <x v="0"/>
    <x v="0"/>
    <x v="0"/>
    <x v="0"/>
    <x v="2"/>
  </r>
  <r>
    <x v="1"/>
    <x v="31"/>
    <x v="0"/>
    <x v="0"/>
    <x v="0"/>
    <x v="0"/>
    <x v="0"/>
    <x v="2"/>
  </r>
  <r>
    <x v="1"/>
    <x v="32"/>
    <x v="0"/>
    <x v="0"/>
    <x v="0"/>
    <x v="0"/>
    <x v="0"/>
    <x v="2"/>
  </r>
  <r>
    <x v="1"/>
    <x v="33"/>
    <x v="0"/>
    <x v="0"/>
    <x v="0"/>
    <x v="0"/>
    <x v="0"/>
    <x v="2"/>
  </r>
  <r>
    <x v="1"/>
    <x v="34"/>
    <x v="0"/>
    <x v="0"/>
    <x v="0"/>
    <x v="0"/>
    <x v="0"/>
    <x v="2"/>
  </r>
  <r>
    <x v="1"/>
    <x v="35"/>
    <x v="0"/>
    <x v="0"/>
    <x v="0"/>
    <x v="0"/>
    <x v="0"/>
    <x v="2"/>
  </r>
  <r>
    <x v="1"/>
    <x v="36"/>
    <x v="0"/>
    <x v="0"/>
    <x v="0"/>
    <x v="0"/>
    <x v="0"/>
    <x v="2"/>
  </r>
  <r>
    <x v="1"/>
    <x v="37"/>
    <x v="0"/>
    <x v="0"/>
    <x v="0"/>
    <x v="0"/>
    <x v="0"/>
    <x v="2"/>
  </r>
  <r>
    <x v="1"/>
    <x v="38"/>
    <x v="0"/>
    <x v="0"/>
    <x v="0"/>
    <x v="0"/>
    <x v="0"/>
    <x v="2"/>
  </r>
  <r>
    <x v="2"/>
    <x v="39"/>
    <x v="0"/>
    <x v="0"/>
    <x v="0"/>
    <x v="0"/>
    <x v="0"/>
    <x v="2"/>
  </r>
  <r>
    <x v="2"/>
    <x v="40"/>
    <x v="0"/>
    <x v="0"/>
    <x v="0"/>
    <x v="0"/>
    <x v="0"/>
    <x v="2"/>
  </r>
  <r>
    <x v="2"/>
    <x v="41"/>
    <x v="0"/>
    <x v="0"/>
    <x v="0"/>
    <x v="0"/>
    <x v="0"/>
    <x v="2"/>
  </r>
  <r>
    <x v="0"/>
    <x v="0"/>
    <x v="0"/>
    <x v="0"/>
    <x v="0"/>
    <x v="0"/>
    <x v="0"/>
    <x v="3"/>
  </r>
  <r>
    <x v="0"/>
    <x v="1"/>
    <x v="0"/>
    <x v="0"/>
    <x v="0"/>
    <x v="0"/>
    <x v="0"/>
    <x v="3"/>
  </r>
  <r>
    <x v="0"/>
    <x v="2"/>
    <x v="0"/>
    <x v="0"/>
    <x v="0"/>
    <x v="0"/>
    <x v="0"/>
    <x v="3"/>
  </r>
  <r>
    <x v="0"/>
    <x v="3"/>
    <x v="0"/>
    <x v="0"/>
    <x v="0"/>
    <x v="0"/>
    <x v="0"/>
    <x v="3"/>
  </r>
  <r>
    <x v="0"/>
    <x v="4"/>
    <x v="0"/>
    <x v="0"/>
    <x v="0"/>
    <x v="0"/>
    <x v="0"/>
    <x v="3"/>
  </r>
  <r>
    <x v="0"/>
    <x v="5"/>
    <x v="0"/>
    <x v="0"/>
    <x v="0"/>
    <x v="0"/>
    <x v="0"/>
    <x v="3"/>
  </r>
  <r>
    <x v="0"/>
    <x v="6"/>
    <x v="0"/>
    <x v="0"/>
    <x v="0"/>
    <x v="0"/>
    <x v="0"/>
    <x v="3"/>
  </r>
  <r>
    <x v="0"/>
    <x v="7"/>
    <x v="0"/>
    <x v="0"/>
    <x v="0"/>
    <x v="0"/>
    <x v="0"/>
    <x v="3"/>
  </r>
  <r>
    <x v="0"/>
    <x v="8"/>
    <x v="0"/>
    <x v="0"/>
    <x v="0"/>
    <x v="0"/>
    <x v="0"/>
    <x v="3"/>
  </r>
  <r>
    <x v="0"/>
    <x v="52"/>
    <x v="0"/>
    <x v="0"/>
    <x v="0"/>
    <x v="0"/>
    <x v="0"/>
    <x v="3"/>
  </r>
  <r>
    <x v="0"/>
    <x v="9"/>
    <x v="0"/>
    <x v="0"/>
    <x v="0"/>
    <x v="0"/>
    <x v="0"/>
    <x v="3"/>
  </r>
  <r>
    <x v="0"/>
    <x v="10"/>
    <x v="0"/>
    <x v="0"/>
    <x v="0"/>
    <x v="0"/>
    <x v="0"/>
    <x v="3"/>
  </r>
  <r>
    <x v="0"/>
    <x v="11"/>
    <x v="0"/>
    <x v="0"/>
    <x v="0"/>
    <x v="0"/>
    <x v="0"/>
    <x v="3"/>
  </r>
  <r>
    <x v="0"/>
    <x v="12"/>
    <x v="0"/>
    <x v="0"/>
    <x v="0"/>
    <x v="0"/>
    <x v="0"/>
    <x v="3"/>
  </r>
  <r>
    <x v="0"/>
    <x v="13"/>
    <x v="0"/>
    <x v="0"/>
    <x v="0"/>
    <x v="0"/>
    <x v="0"/>
    <x v="3"/>
  </r>
  <r>
    <x v="0"/>
    <x v="14"/>
    <x v="0"/>
    <x v="0"/>
    <x v="0"/>
    <x v="0"/>
    <x v="0"/>
    <x v="3"/>
  </r>
  <r>
    <x v="1"/>
    <x v="16"/>
    <x v="0"/>
    <x v="0"/>
    <x v="0"/>
    <x v="0"/>
    <x v="0"/>
    <x v="3"/>
  </r>
  <r>
    <x v="1"/>
    <x v="17"/>
    <x v="0"/>
    <x v="0"/>
    <x v="0"/>
    <x v="0"/>
    <x v="0"/>
    <x v="3"/>
  </r>
  <r>
    <x v="1"/>
    <x v="51"/>
    <x v="0"/>
    <x v="0"/>
    <x v="0"/>
    <x v="0"/>
    <x v="0"/>
    <x v="3"/>
  </r>
  <r>
    <x v="1"/>
    <x v="18"/>
    <x v="0"/>
    <x v="0"/>
    <x v="0"/>
    <x v="0"/>
    <x v="0"/>
    <x v="3"/>
  </r>
  <r>
    <x v="1"/>
    <x v="19"/>
    <x v="0"/>
    <x v="0"/>
    <x v="0"/>
    <x v="0"/>
    <x v="0"/>
    <x v="3"/>
  </r>
  <r>
    <x v="1"/>
    <x v="20"/>
    <x v="0"/>
    <x v="0"/>
    <x v="0"/>
    <x v="0"/>
    <x v="0"/>
    <x v="3"/>
  </r>
  <r>
    <x v="1"/>
    <x v="21"/>
    <x v="0"/>
    <x v="0"/>
    <x v="0"/>
    <x v="0"/>
    <x v="0"/>
    <x v="3"/>
  </r>
  <r>
    <x v="1"/>
    <x v="22"/>
    <x v="0"/>
    <x v="0"/>
    <x v="0"/>
    <x v="0"/>
    <x v="0"/>
    <x v="3"/>
  </r>
  <r>
    <x v="1"/>
    <x v="23"/>
    <x v="0"/>
    <x v="0"/>
    <x v="0"/>
    <x v="0"/>
    <x v="0"/>
    <x v="3"/>
  </r>
  <r>
    <x v="1"/>
    <x v="24"/>
    <x v="0"/>
    <x v="0"/>
    <x v="0"/>
    <x v="0"/>
    <x v="0"/>
    <x v="3"/>
  </r>
  <r>
    <x v="1"/>
    <x v="25"/>
    <x v="0"/>
    <x v="0"/>
    <x v="0"/>
    <x v="0"/>
    <x v="0"/>
    <x v="3"/>
  </r>
  <r>
    <x v="1"/>
    <x v="26"/>
    <x v="0"/>
    <x v="0"/>
    <x v="0"/>
    <x v="0"/>
    <x v="0"/>
    <x v="3"/>
  </r>
  <r>
    <x v="1"/>
    <x v="27"/>
    <x v="0"/>
    <x v="0"/>
    <x v="0"/>
    <x v="0"/>
    <x v="0"/>
    <x v="3"/>
  </r>
  <r>
    <x v="1"/>
    <x v="28"/>
    <x v="0"/>
    <x v="0"/>
    <x v="0"/>
    <x v="0"/>
    <x v="0"/>
    <x v="3"/>
  </r>
  <r>
    <x v="1"/>
    <x v="29"/>
    <x v="0"/>
    <x v="0"/>
    <x v="0"/>
    <x v="0"/>
    <x v="0"/>
    <x v="3"/>
  </r>
  <r>
    <x v="1"/>
    <x v="30"/>
    <x v="0"/>
    <x v="0"/>
    <x v="0"/>
    <x v="0"/>
    <x v="0"/>
    <x v="3"/>
  </r>
  <r>
    <x v="1"/>
    <x v="31"/>
    <x v="0"/>
    <x v="0"/>
    <x v="0"/>
    <x v="0"/>
    <x v="0"/>
    <x v="3"/>
  </r>
  <r>
    <x v="1"/>
    <x v="32"/>
    <x v="0"/>
    <x v="0"/>
    <x v="0"/>
    <x v="0"/>
    <x v="0"/>
    <x v="3"/>
  </r>
  <r>
    <x v="1"/>
    <x v="33"/>
    <x v="0"/>
    <x v="0"/>
    <x v="0"/>
    <x v="0"/>
    <x v="0"/>
    <x v="3"/>
  </r>
  <r>
    <x v="1"/>
    <x v="34"/>
    <x v="0"/>
    <x v="0"/>
    <x v="0"/>
    <x v="0"/>
    <x v="0"/>
    <x v="3"/>
  </r>
  <r>
    <x v="1"/>
    <x v="35"/>
    <x v="0"/>
    <x v="0"/>
    <x v="0"/>
    <x v="0"/>
    <x v="0"/>
    <x v="3"/>
  </r>
  <r>
    <x v="1"/>
    <x v="36"/>
    <x v="0"/>
    <x v="0"/>
    <x v="0"/>
    <x v="0"/>
    <x v="0"/>
    <x v="3"/>
  </r>
  <r>
    <x v="1"/>
    <x v="37"/>
    <x v="0"/>
    <x v="0"/>
    <x v="0"/>
    <x v="0"/>
    <x v="0"/>
    <x v="3"/>
  </r>
  <r>
    <x v="1"/>
    <x v="38"/>
    <x v="0"/>
    <x v="0"/>
    <x v="0"/>
    <x v="0"/>
    <x v="0"/>
    <x v="3"/>
  </r>
  <r>
    <x v="2"/>
    <x v="39"/>
    <x v="0"/>
    <x v="0"/>
    <x v="0"/>
    <x v="0"/>
    <x v="0"/>
    <x v="3"/>
  </r>
  <r>
    <x v="2"/>
    <x v="40"/>
    <x v="0"/>
    <x v="0"/>
    <x v="0"/>
    <x v="0"/>
    <x v="0"/>
    <x v="3"/>
  </r>
  <r>
    <x v="2"/>
    <x v="41"/>
    <x v="0"/>
    <x v="0"/>
    <x v="0"/>
    <x v="0"/>
    <x v="0"/>
    <x v="3"/>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6" minRefreshableVersion="3" useAutoFormatting="1" pageOverThenDown="1" itemPrintTitles="1" createdVersion="6" indent="0" outline="1" outlineData="1" multipleFieldFilters="0">
  <location ref="K13:M30" firstHeaderRow="1" firstDataRow="1" firstDataCol="0"/>
  <pivotFields count="8">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58"/>
  <sheetViews>
    <sheetView tabSelected="1" zoomScale="75" zoomScaleNormal="75" workbookViewId="0">
      <pane xSplit="4" ySplit="1" topLeftCell="E2" activePane="bottomRight" state="frozen"/>
      <selection pane="topRight" activeCell="D1" sqref="D1"/>
      <selection pane="bottomLeft" activeCell="A2" sqref="A2"/>
      <selection pane="bottomRight" activeCell="E2" sqref="E2"/>
    </sheetView>
  </sheetViews>
  <sheetFormatPr defaultColWidth="32" defaultRowHeight="15" x14ac:dyDescent="0.25"/>
  <cols>
    <col min="1" max="1" width="32" style="32"/>
    <col min="2" max="2" width="27" style="3" customWidth="1"/>
    <col min="3" max="4" width="32" style="3"/>
    <col min="5" max="5" width="107.7109375" style="3" customWidth="1"/>
    <col min="6" max="6" width="32" style="3"/>
    <col min="7" max="7" width="23.28515625" style="3" customWidth="1"/>
    <col min="8" max="9" width="46.140625" style="3" customWidth="1"/>
    <col min="10" max="10" width="14.85546875" style="17" bestFit="1" customWidth="1"/>
    <col min="11" max="11" width="21.28515625" style="17" customWidth="1"/>
    <col min="12" max="12" width="18.28515625" style="17" customWidth="1"/>
    <col min="13" max="13" width="14.140625" style="17" customWidth="1"/>
    <col min="14" max="16384" width="32" style="3"/>
  </cols>
  <sheetData>
    <row r="1" spans="1:13" ht="34.5" customHeight="1" thickBot="1" x14ac:dyDescent="0.3">
      <c r="A1" s="28" t="s">
        <v>246</v>
      </c>
      <c r="B1" s="1" t="s">
        <v>143</v>
      </c>
      <c r="C1" s="2" t="s">
        <v>144</v>
      </c>
      <c r="D1" s="2" t="s">
        <v>145</v>
      </c>
      <c r="E1" s="2" t="s">
        <v>149</v>
      </c>
      <c r="F1" s="2" t="s">
        <v>148</v>
      </c>
      <c r="G1" s="2" t="s">
        <v>146</v>
      </c>
      <c r="H1" s="2" t="s">
        <v>147</v>
      </c>
      <c r="I1" s="2" t="s">
        <v>247</v>
      </c>
      <c r="J1" s="1" t="s">
        <v>243</v>
      </c>
      <c r="K1" s="1" t="s">
        <v>244</v>
      </c>
      <c r="L1" s="1" t="s">
        <v>245</v>
      </c>
      <c r="M1" s="1" t="s">
        <v>270</v>
      </c>
    </row>
    <row r="2" spans="1:13" ht="274.5" customHeight="1" thickBot="1" x14ac:dyDescent="0.3">
      <c r="A2" s="29" t="s">
        <v>321</v>
      </c>
      <c r="B2" s="5" t="s">
        <v>0</v>
      </c>
      <c r="C2" s="6" t="s">
        <v>1</v>
      </c>
      <c r="D2" s="6" t="s">
        <v>2</v>
      </c>
      <c r="E2" s="6" t="s">
        <v>156</v>
      </c>
      <c r="F2" s="6" t="s">
        <v>3</v>
      </c>
      <c r="G2" s="6" t="s">
        <v>4</v>
      </c>
      <c r="H2" s="6" t="s">
        <v>5</v>
      </c>
      <c r="I2" s="6" t="str">
        <f>B2&amp; " " &amp;"("&amp;C2&amp;")"&amp;" - "&amp;D2</f>
        <v>AA-010 (Audit and Accountability) - The vendor's system shall record event and system logs</v>
      </c>
      <c r="J2" s="7" t="s">
        <v>302</v>
      </c>
      <c r="K2" s="7" t="s">
        <v>302</v>
      </c>
      <c r="L2" s="7" t="s">
        <v>302</v>
      </c>
      <c r="M2" s="7" t="s">
        <v>301</v>
      </c>
    </row>
    <row r="3" spans="1:13" ht="391.5" customHeight="1" thickBot="1" x14ac:dyDescent="0.3">
      <c r="A3" s="29" t="s">
        <v>309</v>
      </c>
      <c r="B3" s="5" t="s">
        <v>6</v>
      </c>
      <c r="C3" s="6" t="s">
        <v>7</v>
      </c>
      <c r="D3" s="6" t="s">
        <v>8</v>
      </c>
      <c r="E3" s="6" t="s">
        <v>214</v>
      </c>
      <c r="F3" s="6" t="s">
        <v>9</v>
      </c>
      <c r="G3" s="6" t="s">
        <v>4</v>
      </c>
      <c r="H3" s="6" t="s">
        <v>10</v>
      </c>
      <c r="I3" s="6" t="str">
        <f t="shared" ref="I3:I58" si="0">B3&amp; " " &amp;"("&amp;C3&amp;")"&amp;" - "&amp;D3</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J3" s="7" t="s">
        <v>301</v>
      </c>
      <c r="K3" s="7" t="s">
        <v>301</v>
      </c>
      <c r="L3" s="7" t="s">
        <v>301</v>
      </c>
      <c r="M3" s="7" t="s">
        <v>301</v>
      </c>
    </row>
    <row r="4" spans="1:13" ht="201.75" customHeight="1" thickBot="1" x14ac:dyDescent="0.3">
      <c r="A4" s="29" t="s">
        <v>309</v>
      </c>
      <c r="B4" s="5" t="s">
        <v>11</v>
      </c>
      <c r="C4" s="6" t="s">
        <v>12</v>
      </c>
      <c r="D4" s="6" t="s">
        <v>13</v>
      </c>
      <c r="E4" s="6" t="s">
        <v>240</v>
      </c>
      <c r="F4" s="6" t="s">
        <v>151</v>
      </c>
      <c r="G4" s="6" t="s">
        <v>249</v>
      </c>
      <c r="H4" s="6" t="s">
        <v>248</v>
      </c>
      <c r="I4" s="6" t="str">
        <f t="shared" si="0"/>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J4" s="7" t="s">
        <v>302</v>
      </c>
      <c r="K4" s="7" t="s">
        <v>301</v>
      </c>
      <c r="L4" s="7" t="s">
        <v>301</v>
      </c>
      <c r="M4" s="7" t="s">
        <v>302</v>
      </c>
    </row>
    <row r="5" spans="1:13" ht="246" customHeight="1" thickBot="1" x14ac:dyDescent="0.3">
      <c r="A5" s="29" t="s">
        <v>309</v>
      </c>
      <c r="B5" s="5" t="s">
        <v>14</v>
      </c>
      <c r="C5" s="6" t="s">
        <v>15</v>
      </c>
      <c r="D5" s="6" t="s">
        <v>16</v>
      </c>
      <c r="E5" s="6" t="s">
        <v>220</v>
      </c>
      <c r="F5" s="6" t="s">
        <v>157</v>
      </c>
      <c r="G5" s="6" t="s">
        <v>249</v>
      </c>
      <c r="H5" s="6" t="s">
        <v>250</v>
      </c>
      <c r="I5" s="6" t="str">
        <f t="shared" si="0"/>
        <v>AC-030 (Access Control) - The vendor's system shall employ authentication to prevent unauthorized access to telematics systems and data.</v>
      </c>
      <c r="J5" s="7" t="s">
        <v>301</v>
      </c>
      <c r="K5" s="7" t="s">
        <v>301</v>
      </c>
      <c r="L5" s="7" t="s">
        <v>301</v>
      </c>
      <c r="M5" s="7" t="s">
        <v>301</v>
      </c>
    </row>
    <row r="6" spans="1:13" ht="251.25" customHeight="1" thickBot="1" x14ac:dyDescent="0.3">
      <c r="A6" s="29" t="s">
        <v>309</v>
      </c>
      <c r="B6" s="5" t="s">
        <v>17</v>
      </c>
      <c r="C6" s="6" t="s">
        <v>15</v>
      </c>
      <c r="D6" s="6" t="s">
        <v>18</v>
      </c>
      <c r="E6" s="6" t="s">
        <v>219</v>
      </c>
      <c r="F6" s="6" t="s">
        <v>19</v>
      </c>
      <c r="G6" s="6" t="s">
        <v>4</v>
      </c>
      <c r="H6" s="6" t="s">
        <v>215</v>
      </c>
      <c r="I6" s="6" t="str">
        <f t="shared" si="0"/>
        <v>AC-040 (Access Control) - The vendor shall identify all instances where the telematics system includes actions that cannot support access authentication and/or execute with elevated privileges</v>
      </c>
      <c r="J6" s="7" t="s">
        <v>301</v>
      </c>
      <c r="K6" s="7" t="s">
        <v>301</v>
      </c>
      <c r="L6" s="7" t="s">
        <v>301</v>
      </c>
      <c r="M6" s="7" t="s">
        <v>301</v>
      </c>
    </row>
    <row r="7" spans="1:13" ht="105.75" thickBot="1" x14ac:dyDescent="0.3">
      <c r="A7" s="29" t="s">
        <v>309</v>
      </c>
      <c r="B7" s="5" t="s">
        <v>20</v>
      </c>
      <c r="C7" s="6" t="s">
        <v>15</v>
      </c>
      <c r="D7" s="6" t="s">
        <v>21</v>
      </c>
      <c r="E7" s="6" t="s">
        <v>218</v>
      </c>
      <c r="F7" s="6" t="s">
        <v>22</v>
      </c>
      <c r="G7" s="6" t="s">
        <v>4</v>
      </c>
      <c r="H7" s="6" t="s">
        <v>164</v>
      </c>
      <c r="I7" s="6" t="str">
        <f t="shared" si="0"/>
        <v>AC-041 (Access Control) - Identifying information about the connected devices will not be made available without authentication first.</v>
      </c>
      <c r="J7" s="7" t="s">
        <v>301</v>
      </c>
      <c r="K7" s="7" t="s">
        <v>301</v>
      </c>
      <c r="L7" s="7" t="s">
        <v>301</v>
      </c>
      <c r="M7" s="7" t="s">
        <v>301</v>
      </c>
    </row>
    <row r="8" spans="1:13" ht="183.75" customHeight="1" thickBot="1" x14ac:dyDescent="0.3">
      <c r="A8" s="29" t="s">
        <v>309</v>
      </c>
      <c r="B8" s="5" t="s">
        <v>23</v>
      </c>
      <c r="C8" s="6" t="s">
        <v>15</v>
      </c>
      <c r="D8" s="6" t="s">
        <v>24</v>
      </c>
      <c r="E8" s="6" t="s">
        <v>221</v>
      </c>
      <c r="F8" s="6" t="s">
        <v>25</v>
      </c>
      <c r="G8" s="6" t="s">
        <v>4</v>
      </c>
      <c r="H8" s="6" t="s">
        <v>215</v>
      </c>
      <c r="I8" s="6" t="str">
        <f t="shared" si="0"/>
        <v>AC-050 (Access Control) - All remote access methods and possible remote actions to/on telematics system shall be documented.</v>
      </c>
      <c r="J8" s="7" t="s">
        <v>301</v>
      </c>
      <c r="K8" s="7" t="s">
        <v>301</v>
      </c>
      <c r="L8" s="7" t="s">
        <v>301</v>
      </c>
      <c r="M8" s="7" t="s">
        <v>301</v>
      </c>
    </row>
    <row r="9" spans="1:13" ht="154.5" customHeight="1" thickBot="1" x14ac:dyDescent="0.3">
      <c r="A9" s="29" t="s">
        <v>312</v>
      </c>
      <c r="B9" s="5" t="s">
        <v>26</v>
      </c>
      <c r="C9" s="6" t="s">
        <v>15</v>
      </c>
      <c r="D9" s="6" t="s">
        <v>241</v>
      </c>
      <c r="E9" s="6" t="s">
        <v>222</v>
      </c>
      <c r="F9" s="6" t="s">
        <v>27</v>
      </c>
      <c r="G9" s="6" t="s">
        <v>4</v>
      </c>
      <c r="H9" s="6" t="s">
        <v>28</v>
      </c>
      <c r="I9" s="6" t="str">
        <f t="shared" si="0"/>
        <v>AC-060 (Access Control) - For all components of the system, the vendor shall provide a listing of all wireless communications interfaces of the system and specify how the interfaces can be configured and/or disabled.</v>
      </c>
      <c r="J9" s="7" t="s">
        <v>302</v>
      </c>
      <c r="K9" s="7" t="s">
        <v>301</v>
      </c>
      <c r="L9" s="7" t="s">
        <v>301</v>
      </c>
      <c r="M9" s="7" t="s">
        <v>302</v>
      </c>
    </row>
    <row r="10" spans="1:13" ht="207" customHeight="1" thickBot="1" x14ac:dyDescent="0.3">
      <c r="A10" s="29" t="s">
        <v>321</v>
      </c>
      <c r="B10" s="5" t="s">
        <v>29</v>
      </c>
      <c r="C10" s="6" t="s">
        <v>30</v>
      </c>
      <c r="D10" s="6" t="s">
        <v>31</v>
      </c>
      <c r="E10" s="6" t="s">
        <v>223</v>
      </c>
      <c r="F10" s="6" t="s">
        <v>32</v>
      </c>
      <c r="G10" s="6" t="s">
        <v>4</v>
      </c>
      <c r="H10" s="6" t="s">
        <v>215</v>
      </c>
      <c r="I10" s="6" t="str">
        <f t="shared" si="0"/>
        <v>AC-070 (Identification and Authentication) - Authentication attempts to the vendor’s devices and backends shall be rate-limited to an industry accepted rate.</v>
      </c>
      <c r="J10" s="7" t="s">
        <v>302</v>
      </c>
      <c r="K10" s="7" t="s">
        <v>302</v>
      </c>
      <c r="L10" s="7" t="s">
        <v>302</v>
      </c>
      <c r="M10" s="7" t="s">
        <v>301</v>
      </c>
    </row>
    <row r="11" spans="1:13" ht="120" customHeight="1" thickBot="1" x14ac:dyDescent="0.3">
      <c r="A11" s="29" t="s">
        <v>322</v>
      </c>
      <c r="B11" s="5" t="s">
        <v>33</v>
      </c>
      <c r="C11" s="6" t="s">
        <v>34</v>
      </c>
      <c r="D11" s="6" t="s">
        <v>35</v>
      </c>
      <c r="E11" s="6" t="s">
        <v>150</v>
      </c>
      <c r="F11" s="6" t="s">
        <v>36</v>
      </c>
      <c r="G11" s="6" t="s">
        <v>4</v>
      </c>
      <c r="H11" s="6" t="s">
        <v>37</v>
      </c>
      <c r="I11" s="6" t="str">
        <f t="shared" si="0"/>
        <v>AC-080 (Device-Local Authentication) - All authentication offered on device-local interfaces shall expect credentials which are unique to each device instance and uncorrelated to any and all public information about the device.</v>
      </c>
      <c r="J11" s="7" t="s">
        <v>301</v>
      </c>
      <c r="K11" s="7" t="s">
        <v>301</v>
      </c>
      <c r="L11" s="7" t="s">
        <v>301</v>
      </c>
      <c r="M11" s="7" t="s">
        <v>302</v>
      </c>
    </row>
    <row r="12" spans="1:13" ht="177" customHeight="1" thickBot="1" x14ac:dyDescent="0.3">
      <c r="A12" s="29" t="s">
        <v>312</v>
      </c>
      <c r="B12" s="5" t="s">
        <v>38</v>
      </c>
      <c r="C12" s="6" t="s">
        <v>12</v>
      </c>
      <c r="D12" s="6" t="s">
        <v>39</v>
      </c>
      <c r="E12" s="6" t="s">
        <v>224</v>
      </c>
      <c r="F12" s="6" t="s">
        <v>40</v>
      </c>
      <c r="G12" s="6" t="s">
        <v>4</v>
      </c>
      <c r="H12" s="6" t="s">
        <v>41</v>
      </c>
      <c r="I12" s="6" t="str">
        <f t="shared" si="0"/>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J12" s="7" t="s">
        <v>302</v>
      </c>
      <c r="K12" s="7" t="s">
        <v>301</v>
      </c>
      <c r="L12" s="7" t="s">
        <v>301</v>
      </c>
      <c r="M12" s="7" t="s">
        <v>302</v>
      </c>
    </row>
    <row r="13" spans="1:13" ht="251.25" customHeight="1" thickBot="1" x14ac:dyDescent="0.3">
      <c r="A13" s="29" t="s">
        <v>309</v>
      </c>
      <c r="B13" s="5" t="s">
        <v>42</v>
      </c>
      <c r="C13" s="6" t="s">
        <v>43</v>
      </c>
      <c r="D13" s="6" t="s">
        <v>44</v>
      </c>
      <c r="E13" s="6" t="s">
        <v>225</v>
      </c>
      <c r="F13" s="6" t="s">
        <v>158</v>
      </c>
      <c r="G13" s="6" t="s">
        <v>249</v>
      </c>
      <c r="H13" s="6" t="s">
        <v>251</v>
      </c>
      <c r="I13" s="6" t="str">
        <f t="shared" si="0"/>
        <v>CM-020 (Configuration Management) - The vendor’s devices shall have all services used for troubleshooting disabled or properly protected from unauthorized access and use.</v>
      </c>
      <c r="J13" s="7" t="s">
        <v>301</v>
      </c>
      <c r="K13" s="7" t="s">
        <v>301</v>
      </c>
      <c r="L13" s="7" t="s">
        <v>301</v>
      </c>
      <c r="M13" s="7" t="s">
        <v>301</v>
      </c>
    </row>
    <row r="14" spans="1:13" ht="180.75" thickBot="1" x14ac:dyDescent="0.3">
      <c r="A14" s="29" t="s">
        <v>309</v>
      </c>
      <c r="B14" s="5" t="s">
        <v>45</v>
      </c>
      <c r="C14" s="6" t="s">
        <v>43</v>
      </c>
      <c r="D14" s="6" t="s">
        <v>271</v>
      </c>
      <c r="E14" s="6" t="s">
        <v>226</v>
      </c>
      <c r="F14" s="6" t="s">
        <v>160</v>
      </c>
      <c r="G14" s="6" t="s">
        <v>249</v>
      </c>
      <c r="H14" s="6" t="s">
        <v>252</v>
      </c>
      <c r="I14" s="6" t="str">
        <f t="shared" si="0"/>
        <v>CM-030 (Configuration Management) - Vendor ensures that any and all interfaces used for testing or debug are unavailalbe in production builds of the devices</v>
      </c>
      <c r="J14" s="7" t="s">
        <v>301</v>
      </c>
      <c r="K14" s="7" t="s">
        <v>301</v>
      </c>
      <c r="L14" s="7" t="s">
        <v>301</v>
      </c>
      <c r="M14" s="7" t="s">
        <v>301</v>
      </c>
    </row>
    <row r="15" spans="1:13" ht="138" customHeight="1" thickBot="1" x14ac:dyDescent="0.3">
      <c r="A15" s="29" t="s">
        <v>309</v>
      </c>
      <c r="B15" s="5" t="s">
        <v>46</v>
      </c>
      <c r="C15" s="6" t="s">
        <v>30</v>
      </c>
      <c r="D15" s="6" t="s">
        <v>295</v>
      </c>
      <c r="E15" s="6" t="s">
        <v>227</v>
      </c>
      <c r="F15" s="6" t="s">
        <v>159</v>
      </c>
      <c r="G15" s="6" t="s">
        <v>4</v>
      </c>
      <c r="H15" s="6" t="s">
        <v>296</v>
      </c>
      <c r="I15" s="6" t="str">
        <f t="shared" si="0"/>
        <v>IA-010 (Identification and Authentication) - All remote hosts of the vendor's system shall be configured to uniquely identify and authenticate all other remote hosts of the system and/or any other interfacing systems.</v>
      </c>
      <c r="J15" s="7" t="s">
        <v>301</v>
      </c>
      <c r="K15" s="7" t="s">
        <v>301</v>
      </c>
      <c r="L15" s="7" t="s">
        <v>301</v>
      </c>
      <c r="M15" s="7" t="s">
        <v>301</v>
      </c>
    </row>
    <row r="16" spans="1:13" ht="270" customHeight="1" thickBot="1" x14ac:dyDescent="0.3">
      <c r="A16" s="29" t="s">
        <v>312</v>
      </c>
      <c r="B16" s="5" t="s">
        <v>47</v>
      </c>
      <c r="C16" s="6" t="s">
        <v>30</v>
      </c>
      <c r="D16" s="6" t="s">
        <v>161</v>
      </c>
      <c r="E16" s="6" t="s">
        <v>228</v>
      </c>
      <c r="F16" s="6" t="s">
        <v>152</v>
      </c>
      <c r="G16" s="6" t="s">
        <v>4</v>
      </c>
      <c r="H16" s="6" t="s">
        <v>215</v>
      </c>
      <c r="I16" s="6" t="str">
        <f t="shared" si="0"/>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J16" s="7" t="s">
        <v>302</v>
      </c>
      <c r="K16" s="7" t="s">
        <v>301</v>
      </c>
      <c r="L16" s="7" t="s">
        <v>301</v>
      </c>
      <c r="M16" s="7" t="s">
        <v>302</v>
      </c>
    </row>
    <row r="17" spans="1:13" ht="315.75" thickBot="1" x14ac:dyDescent="0.3">
      <c r="A17" s="29" t="s">
        <v>309</v>
      </c>
      <c r="B17" s="5" t="s">
        <v>48</v>
      </c>
      <c r="C17" s="6" t="s">
        <v>30</v>
      </c>
      <c r="D17" s="6" t="s">
        <v>165</v>
      </c>
      <c r="E17" s="6" t="s">
        <v>229</v>
      </c>
      <c r="F17" s="6" t="s">
        <v>162</v>
      </c>
      <c r="G17" s="6" t="s">
        <v>4</v>
      </c>
      <c r="H17" s="4" t="s">
        <v>163</v>
      </c>
      <c r="I17" s="6" t="str">
        <f t="shared" si="0"/>
        <v>IA-030 (Identification and Authentication) - Cryptographic modules used in the vendors system shall be compliant with Federal Information Processing Standards (FIPS) 140-2: Level 1.</v>
      </c>
      <c r="J17" s="7" t="s">
        <v>301</v>
      </c>
      <c r="K17" s="7" t="s">
        <v>301</v>
      </c>
      <c r="L17" s="7" t="s">
        <v>301</v>
      </c>
      <c r="M17" s="7" t="s">
        <v>301</v>
      </c>
    </row>
    <row r="18" spans="1:13" ht="405.75" thickBot="1" x14ac:dyDescent="0.3">
      <c r="A18" s="29" t="s">
        <v>309</v>
      </c>
      <c r="B18" s="5" t="s">
        <v>49</v>
      </c>
      <c r="C18" s="6" t="s">
        <v>50</v>
      </c>
      <c r="D18" s="6" t="s">
        <v>51</v>
      </c>
      <c r="E18" s="6" t="s">
        <v>173</v>
      </c>
      <c r="F18" s="6" t="s">
        <v>172</v>
      </c>
      <c r="G18" s="6" t="s">
        <v>249</v>
      </c>
      <c r="H18" s="6" t="s">
        <v>253</v>
      </c>
      <c r="I18" s="6" t="str">
        <f t="shared" si="0"/>
        <v>IR-010 (Incidence Response) - The vendor shall have a documented incident response plan (IRP) in place which provides the carriers with a point of contact for components used within their telematics system</v>
      </c>
      <c r="J18" s="7" t="s">
        <v>301</v>
      </c>
      <c r="K18" s="7" t="s">
        <v>301</v>
      </c>
      <c r="L18" s="7" t="s">
        <v>301</v>
      </c>
      <c r="M18" s="7" t="s">
        <v>301</v>
      </c>
    </row>
    <row r="19" spans="1:13" ht="285.75" thickBot="1" x14ac:dyDescent="0.3">
      <c r="A19" s="29" t="s">
        <v>309</v>
      </c>
      <c r="B19" s="5" t="s">
        <v>52</v>
      </c>
      <c r="C19" s="6" t="s">
        <v>53</v>
      </c>
      <c r="D19" s="6" t="s">
        <v>54</v>
      </c>
      <c r="E19" s="6" t="s">
        <v>174</v>
      </c>
      <c r="F19" s="6" t="s">
        <v>175</v>
      </c>
      <c r="G19" s="6" t="s">
        <v>4</v>
      </c>
      <c r="H19" s="6" t="s">
        <v>215</v>
      </c>
      <c r="I19" s="6" t="str">
        <f t="shared" si="0"/>
        <v>M-010 (Maintenance) - The vendor shall have procedures in place to ensure that components outside of the carrier’s direct control are not updated or modified without prior coordination and approval by an organization-defined individual or role</v>
      </c>
      <c r="J19" s="7" t="s">
        <v>301</v>
      </c>
      <c r="K19" s="7" t="s">
        <v>301</v>
      </c>
      <c r="L19" s="7" t="s">
        <v>301</v>
      </c>
      <c r="M19" s="7" t="s">
        <v>301</v>
      </c>
    </row>
    <row r="20" spans="1:13" ht="240.75" thickBot="1" x14ac:dyDescent="0.3">
      <c r="A20" s="29" t="s">
        <v>321</v>
      </c>
      <c r="B20" s="5" t="s">
        <v>55</v>
      </c>
      <c r="C20" s="6" t="s">
        <v>53</v>
      </c>
      <c r="D20" s="6" t="s">
        <v>274</v>
      </c>
      <c r="E20" s="6" t="s">
        <v>179</v>
      </c>
      <c r="F20" s="6" t="s">
        <v>56</v>
      </c>
      <c r="G20" s="6" t="s">
        <v>249</v>
      </c>
      <c r="H20" s="6" t="s">
        <v>253</v>
      </c>
      <c r="I20" s="6" t="str">
        <f t="shared" si="0"/>
        <v>M-020 (Maintenance) - The vendor shall have procedures in place to test backup restoration processes of their own systems and their own facilities on at least an annual basis.</v>
      </c>
      <c r="J20" s="7" t="s">
        <v>302</v>
      </c>
      <c r="K20" s="7" t="s">
        <v>302</v>
      </c>
      <c r="L20" s="7" t="s">
        <v>302</v>
      </c>
      <c r="M20" s="7" t="s">
        <v>301</v>
      </c>
    </row>
    <row r="21" spans="1:13" ht="360.75" thickBot="1" x14ac:dyDescent="0.3">
      <c r="A21" s="29" t="s">
        <v>321</v>
      </c>
      <c r="B21" s="5" t="s">
        <v>57</v>
      </c>
      <c r="C21" s="6" t="s">
        <v>58</v>
      </c>
      <c r="D21" s="6" t="s">
        <v>59</v>
      </c>
      <c r="E21" s="6" t="s">
        <v>176</v>
      </c>
      <c r="F21" s="6" t="s">
        <v>177</v>
      </c>
      <c r="G21" s="6" t="s">
        <v>4</v>
      </c>
      <c r="H21" s="6" t="s">
        <v>215</v>
      </c>
      <c r="I21" s="6" t="str">
        <f t="shared" si="0"/>
        <v>P-010 (Planning) - The vendor shall have a System Security Plan (SSP) which details a clear and concise understanding of authorization boundaries of your telematics system;</v>
      </c>
      <c r="J21" s="7" t="s">
        <v>302</v>
      </c>
      <c r="K21" s="7" t="s">
        <v>302</v>
      </c>
      <c r="L21" s="7" t="s">
        <v>302</v>
      </c>
      <c r="M21" s="7" t="s">
        <v>301</v>
      </c>
    </row>
    <row r="22" spans="1:13" ht="316.5" customHeight="1" thickBot="1" x14ac:dyDescent="0.3">
      <c r="A22" s="30" t="s">
        <v>321</v>
      </c>
      <c r="B22" s="7" t="s">
        <v>60</v>
      </c>
      <c r="C22" s="7" t="s">
        <v>58</v>
      </c>
      <c r="D22" s="7" t="s">
        <v>61</v>
      </c>
      <c r="E22" s="7" t="s">
        <v>178</v>
      </c>
      <c r="F22" s="10" t="s">
        <v>216</v>
      </c>
      <c r="G22" s="7" t="s">
        <v>4</v>
      </c>
      <c r="H22" s="7" t="s">
        <v>215</v>
      </c>
      <c r="I22" s="6" t="str">
        <f t="shared" si="0"/>
        <v xml:space="preserve">P-020 (Planning) - The vendor shall have a documented Information Security Architecture (ISA) for the telematics system.  </v>
      </c>
      <c r="J22" s="7" t="s">
        <v>302</v>
      </c>
      <c r="K22" s="7" t="s">
        <v>302</v>
      </c>
      <c r="L22" s="7" t="s">
        <v>302</v>
      </c>
      <c r="M22" s="7" t="s">
        <v>301</v>
      </c>
    </row>
    <row r="23" spans="1:13" ht="120.75" thickBot="1" x14ac:dyDescent="0.3">
      <c r="A23" s="29" t="s">
        <v>321</v>
      </c>
      <c r="B23" s="5" t="s">
        <v>62</v>
      </c>
      <c r="C23" s="6" t="s">
        <v>58</v>
      </c>
      <c r="D23" s="6" t="s">
        <v>297</v>
      </c>
      <c r="E23" s="6" t="s">
        <v>63</v>
      </c>
      <c r="F23" s="6" t="s">
        <v>180</v>
      </c>
      <c r="G23" s="6" t="s">
        <v>249</v>
      </c>
      <c r="H23" s="6" t="s">
        <v>254</v>
      </c>
      <c r="I23" s="6" t="str">
        <f t="shared" si="0"/>
        <v>P-030 (Planning) - The vendor shall provide interfaces to their backend using the Open Telematics API -- enabling carriers to have failover to other providers to  avoid interruptions due to single point of failure in provider telematics services.</v>
      </c>
      <c r="J23" s="7" t="s">
        <v>302</v>
      </c>
      <c r="K23" s="7" t="s">
        <v>302</v>
      </c>
      <c r="L23" s="7" t="s">
        <v>302</v>
      </c>
      <c r="M23" s="7" t="s">
        <v>301</v>
      </c>
    </row>
    <row r="24" spans="1:13" ht="390.75" thickBot="1" x14ac:dyDescent="0.3">
      <c r="A24" s="29" t="s">
        <v>309</v>
      </c>
      <c r="B24" s="5" t="s">
        <v>64</v>
      </c>
      <c r="C24" s="6" t="s">
        <v>65</v>
      </c>
      <c r="D24" s="6" t="s">
        <v>66</v>
      </c>
      <c r="E24" s="6" t="s">
        <v>181</v>
      </c>
      <c r="F24" s="6" t="s">
        <v>67</v>
      </c>
      <c r="G24" s="6" t="s">
        <v>4</v>
      </c>
      <c r="H24" s="6" t="s">
        <v>215</v>
      </c>
      <c r="I24" s="6" t="str">
        <f t="shared" si="0"/>
        <v>PS-010 (Personnel Security) - The vendor shall have personnel security policies &amp; procedures, position risk categorization, personnel screening, personnel termination, personnel transfer, access agreements &amp; third party personnel security.</v>
      </c>
      <c r="J24" s="7" t="s">
        <v>301</v>
      </c>
      <c r="K24" s="7" t="s">
        <v>301</v>
      </c>
      <c r="L24" s="7" t="s">
        <v>301</v>
      </c>
      <c r="M24" s="7" t="s">
        <v>301</v>
      </c>
    </row>
    <row r="25" spans="1:13" ht="240.75" thickBot="1" x14ac:dyDescent="0.3">
      <c r="A25" s="29" t="s">
        <v>309</v>
      </c>
      <c r="B25" s="5" t="s">
        <v>68</v>
      </c>
      <c r="C25" s="6" t="s">
        <v>69</v>
      </c>
      <c r="D25" s="6" t="s">
        <v>272</v>
      </c>
      <c r="E25" s="6" t="s">
        <v>182</v>
      </c>
      <c r="F25" s="6" t="s">
        <v>70</v>
      </c>
      <c r="G25" s="6" t="s">
        <v>4</v>
      </c>
      <c r="H25" s="6" t="s">
        <v>215</v>
      </c>
      <c r="I25" s="6" t="str">
        <f t="shared" si="0"/>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J25" s="18" t="s">
        <v>301</v>
      </c>
      <c r="K25" s="7" t="s">
        <v>301</v>
      </c>
      <c r="L25" s="7" t="s">
        <v>301</v>
      </c>
      <c r="M25" s="7" t="s">
        <v>301</v>
      </c>
    </row>
    <row r="26" spans="1:13" ht="285.75" thickBot="1" x14ac:dyDescent="0.3">
      <c r="A26" s="29" t="s">
        <v>300</v>
      </c>
      <c r="B26" s="5" t="s">
        <v>71</v>
      </c>
      <c r="C26" s="6" t="s">
        <v>69</v>
      </c>
      <c r="D26" s="6" t="s">
        <v>72</v>
      </c>
      <c r="E26" s="6" t="s">
        <v>183</v>
      </c>
      <c r="F26" s="6" t="s">
        <v>73</v>
      </c>
      <c r="G26" s="6" t="s">
        <v>4</v>
      </c>
      <c r="H26" s="6" t="s">
        <v>215</v>
      </c>
      <c r="I26" s="6" t="str">
        <f t="shared" si="0"/>
        <v>RA-020 (Risk Assessment) - The vendor shall use the results of risk assessments to influence systems development and processes.</v>
      </c>
      <c r="J26" s="7" t="s">
        <v>301</v>
      </c>
      <c r="K26" s="7" t="s">
        <v>301</v>
      </c>
      <c r="L26" s="7" t="s">
        <v>301</v>
      </c>
      <c r="M26" s="7" t="s">
        <v>301</v>
      </c>
    </row>
    <row r="27" spans="1:13" ht="409.6" thickBot="1" x14ac:dyDescent="0.3">
      <c r="A27" s="29" t="s">
        <v>309</v>
      </c>
      <c r="B27" s="5" t="s">
        <v>74</v>
      </c>
      <c r="C27" s="6" t="s">
        <v>75</v>
      </c>
      <c r="D27" s="6" t="s">
        <v>275</v>
      </c>
      <c r="E27" s="6" t="s">
        <v>184</v>
      </c>
      <c r="F27" s="6" t="s">
        <v>213</v>
      </c>
      <c r="G27" s="6" t="s">
        <v>249</v>
      </c>
      <c r="H27" s="4" t="s">
        <v>276</v>
      </c>
      <c r="I27" s="6" t="str">
        <f t="shared" si="0"/>
        <v>SAA-010 (Security Management) - The vendor shall have an Information Security Management Plan (ISMP)</v>
      </c>
      <c r="J27" s="7" t="s">
        <v>301</v>
      </c>
      <c r="K27" s="7" t="s">
        <v>301</v>
      </c>
      <c r="L27" s="7" t="s">
        <v>301</v>
      </c>
      <c r="M27" s="7" t="s">
        <v>301</v>
      </c>
    </row>
    <row r="28" spans="1:13" ht="225.75" thickBot="1" x14ac:dyDescent="0.3">
      <c r="A28" s="29" t="s">
        <v>309</v>
      </c>
      <c r="B28" s="5" t="s">
        <v>76</v>
      </c>
      <c r="C28" s="6" t="s">
        <v>77</v>
      </c>
      <c r="D28" s="6" t="s">
        <v>294</v>
      </c>
      <c r="E28" s="6" t="s">
        <v>186</v>
      </c>
      <c r="F28" s="6" t="s">
        <v>185</v>
      </c>
      <c r="G28" s="6" t="s">
        <v>249</v>
      </c>
      <c r="H28" s="6" t="s">
        <v>255</v>
      </c>
      <c r="I28" s="6" t="str">
        <f t="shared" si="0"/>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J28" s="7" t="s">
        <v>301</v>
      </c>
      <c r="K28" s="7" t="s">
        <v>301</v>
      </c>
      <c r="L28" s="7" t="s">
        <v>301</v>
      </c>
      <c r="M28" s="7" t="s">
        <v>301</v>
      </c>
    </row>
    <row r="29" spans="1:13" ht="210.75" thickBot="1" x14ac:dyDescent="0.3">
      <c r="A29" s="29" t="s">
        <v>309</v>
      </c>
      <c r="B29" s="5" t="s">
        <v>78</v>
      </c>
      <c r="C29" s="6" t="s">
        <v>79</v>
      </c>
      <c r="D29" s="6" t="s">
        <v>273</v>
      </c>
      <c r="E29" s="6" t="s">
        <v>230</v>
      </c>
      <c r="F29" s="6" t="s">
        <v>187</v>
      </c>
      <c r="G29" s="6" t="s">
        <v>4</v>
      </c>
      <c r="H29" s="6" t="s">
        <v>215</v>
      </c>
      <c r="I29" s="6" t="str">
        <f t="shared" si="0"/>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J29" s="18" t="s">
        <v>301</v>
      </c>
      <c r="K29" s="7" t="s">
        <v>301</v>
      </c>
      <c r="L29" s="7" t="s">
        <v>301</v>
      </c>
      <c r="M29" s="7" t="s">
        <v>301</v>
      </c>
    </row>
    <row r="30" spans="1:13" ht="210.75" thickBot="1" x14ac:dyDescent="0.3">
      <c r="A30" s="29" t="s">
        <v>309</v>
      </c>
      <c r="B30" s="5" t="s">
        <v>80</v>
      </c>
      <c r="C30" s="6" t="s">
        <v>81</v>
      </c>
      <c r="D30" s="6" t="s">
        <v>82</v>
      </c>
      <c r="E30" s="6" t="s">
        <v>231</v>
      </c>
      <c r="F30" s="6" t="s">
        <v>188</v>
      </c>
      <c r="G30" s="6" t="s">
        <v>249</v>
      </c>
      <c r="H30" s="6" t="s">
        <v>256</v>
      </c>
      <c r="I30" s="6" t="str">
        <f t="shared" si="0"/>
        <v>SCP-010 (Protecting Communications paths for systems) - Communication paths that traverse outside controlled boundaries must protect confidentiality and integrity of data</v>
      </c>
      <c r="J30" s="7" t="s">
        <v>301</v>
      </c>
      <c r="K30" s="7" t="s">
        <v>301</v>
      </c>
      <c r="L30" s="7" t="s">
        <v>301</v>
      </c>
      <c r="M30" s="7" t="s">
        <v>301</v>
      </c>
    </row>
    <row r="31" spans="1:13" ht="150.75" thickBot="1" x14ac:dyDescent="0.3">
      <c r="A31" s="29" t="s">
        <v>309</v>
      </c>
      <c r="B31" s="5" t="s">
        <v>83</v>
      </c>
      <c r="C31" s="6" t="s">
        <v>84</v>
      </c>
      <c r="D31" s="6" t="s">
        <v>284</v>
      </c>
      <c r="E31" s="6" t="s">
        <v>232</v>
      </c>
      <c r="F31" s="6" t="s">
        <v>85</v>
      </c>
      <c r="G31" s="6" t="s">
        <v>4</v>
      </c>
      <c r="H31" s="6" t="s">
        <v>215</v>
      </c>
      <c r="I31" s="6" t="str">
        <f t="shared" si="0"/>
        <v>SCP-011 (Protecting Communication paths for systems) - Communication path cryptographic protections must not use identities, keys or shared secrets which are common across multiple deployed devices</v>
      </c>
      <c r="J31" s="7" t="s">
        <v>301</v>
      </c>
      <c r="K31" s="7" t="s">
        <v>301</v>
      </c>
      <c r="L31" s="7" t="s">
        <v>301</v>
      </c>
      <c r="M31" s="7" t="s">
        <v>301</v>
      </c>
    </row>
    <row r="32" spans="1:13" ht="213" thickBot="1" x14ac:dyDescent="0.3">
      <c r="A32" s="29" t="s">
        <v>309</v>
      </c>
      <c r="B32" s="5" t="s">
        <v>86</v>
      </c>
      <c r="C32" s="6" t="s">
        <v>7</v>
      </c>
      <c r="D32" s="6" t="s">
        <v>189</v>
      </c>
      <c r="E32" s="6" t="s">
        <v>233</v>
      </c>
      <c r="F32" s="6" t="s">
        <v>166</v>
      </c>
      <c r="G32" s="6" t="s">
        <v>249</v>
      </c>
      <c r="H32" s="6" t="s">
        <v>257</v>
      </c>
      <c r="I32" s="6" t="str">
        <f t="shared" si="0"/>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J32" s="7" t="s">
        <v>301</v>
      </c>
      <c r="K32" s="7" t="s">
        <v>301</v>
      </c>
      <c r="L32" s="7" t="s">
        <v>301</v>
      </c>
      <c r="M32" s="7" t="s">
        <v>301</v>
      </c>
    </row>
    <row r="33" spans="1:13" ht="150.75" thickBot="1" x14ac:dyDescent="0.3">
      <c r="A33" s="29" t="s">
        <v>316</v>
      </c>
      <c r="B33" s="5" t="s">
        <v>87</v>
      </c>
      <c r="C33" s="6" t="s">
        <v>7</v>
      </c>
      <c r="D33" s="6" t="s">
        <v>285</v>
      </c>
      <c r="E33" s="6"/>
      <c r="F33" s="6" t="s">
        <v>167</v>
      </c>
      <c r="G33" s="6" t="s">
        <v>4</v>
      </c>
      <c r="H33" s="6" t="s">
        <v>215</v>
      </c>
      <c r="I33" s="6" t="str">
        <f t="shared" si="0"/>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J33" s="7" t="s">
        <v>301</v>
      </c>
      <c r="K33" s="7" t="s">
        <v>301</v>
      </c>
      <c r="L33" s="7" t="s">
        <v>301</v>
      </c>
      <c r="M33" s="7" t="s">
        <v>301</v>
      </c>
    </row>
    <row r="34" spans="1:13" ht="285.75" thickBot="1" x14ac:dyDescent="0.3">
      <c r="A34" s="29" t="s">
        <v>309</v>
      </c>
      <c r="B34" s="5" t="s">
        <v>88</v>
      </c>
      <c r="C34" s="6" t="s">
        <v>7</v>
      </c>
      <c r="D34" s="6" t="s">
        <v>190</v>
      </c>
      <c r="E34" s="6" t="s">
        <v>234</v>
      </c>
      <c r="F34" s="6" t="s">
        <v>153</v>
      </c>
      <c r="G34" s="6" t="s">
        <v>4</v>
      </c>
      <c r="H34" s="6" t="s">
        <v>215</v>
      </c>
      <c r="I34" s="6" t="str">
        <f t="shared" si="0"/>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J34" s="7" t="s">
        <v>301</v>
      </c>
      <c r="K34" s="7" t="s">
        <v>301</v>
      </c>
      <c r="L34" s="7" t="s">
        <v>301</v>
      </c>
      <c r="M34" s="7" t="s">
        <v>301</v>
      </c>
    </row>
    <row r="35" spans="1:13" ht="180.75" thickBot="1" x14ac:dyDescent="0.3">
      <c r="A35" s="31" t="s">
        <v>270</v>
      </c>
      <c r="B35" s="5" t="s">
        <v>89</v>
      </c>
      <c r="C35" s="6" t="s">
        <v>90</v>
      </c>
      <c r="D35" s="6" t="s">
        <v>91</v>
      </c>
      <c r="E35" s="6" t="s">
        <v>235</v>
      </c>
      <c r="F35" s="6" t="s">
        <v>168</v>
      </c>
      <c r="G35" s="6" t="s">
        <v>249</v>
      </c>
      <c r="H35" s="6" t="s">
        <v>258</v>
      </c>
      <c r="I35" s="6" t="str">
        <f t="shared" si="0"/>
        <v>SCP-050 (Protecting Data in the Backend) - All customer-related data logically segmented (e.g. encrypted with segmented keys) such that it is possible to produce all data related to one customer without inadvertently exposing any data of any others</v>
      </c>
      <c r="J35" s="7" t="s">
        <v>302</v>
      </c>
      <c r="K35" s="7" t="s">
        <v>302</v>
      </c>
      <c r="L35" s="7" t="s">
        <v>302</v>
      </c>
      <c r="M35" s="7" t="s">
        <v>301</v>
      </c>
    </row>
    <row r="36" spans="1:13" ht="198" thickBot="1" x14ac:dyDescent="0.3">
      <c r="A36" s="29" t="s">
        <v>312</v>
      </c>
      <c r="B36" s="5" t="s">
        <v>92</v>
      </c>
      <c r="C36" s="6" t="s">
        <v>93</v>
      </c>
      <c r="D36" s="6" t="s">
        <v>94</v>
      </c>
      <c r="E36" s="6" t="s">
        <v>239</v>
      </c>
      <c r="F36" s="6" t="s">
        <v>169</v>
      </c>
      <c r="G36" s="6" t="s">
        <v>249</v>
      </c>
      <c r="H36" s="6" t="s">
        <v>259</v>
      </c>
      <c r="I36" s="6" t="str">
        <f t="shared" si="0"/>
        <v>SCP-060 (Protecting Vehicle Network Escalation from Devices) - The vendor shall enforce controls integrated into the telematics device to limit the possible commands and data transmitted to the vehicle network.</v>
      </c>
      <c r="J36" s="7" t="s">
        <v>302</v>
      </c>
      <c r="K36" s="7" t="s">
        <v>301</v>
      </c>
      <c r="L36" s="7" t="s">
        <v>301</v>
      </c>
      <c r="M36" s="7" t="s">
        <v>302</v>
      </c>
    </row>
    <row r="37" spans="1:13" ht="409.6" thickBot="1" x14ac:dyDescent="0.3">
      <c r="A37" s="29" t="s">
        <v>313</v>
      </c>
      <c r="B37" s="5" t="s">
        <v>95</v>
      </c>
      <c r="C37" s="6" t="s">
        <v>96</v>
      </c>
      <c r="D37" s="6" t="s">
        <v>277</v>
      </c>
      <c r="E37" s="6" t="s">
        <v>236</v>
      </c>
      <c r="F37" s="6" t="s">
        <v>191</v>
      </c>
      <c r="G37" s="6" t="s">
        <v>249</v>
      </c>
      <c r="H37" s="6" t="s">
        <v>260</v>
      </c>
      <c r="I37" s="6" t="str">
        <f t="shared" si="0"/>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J37" s="7" t="s">
        <v>301</v>
      </c>
      <c r="K37" s="7" t="s">
        <v>302</v>
      </c>
      <c r="L37" s="7" t="s">
        <v>301</v>
      </c>
      <c r="M37" s="7" t="s">
        <v>301</v>
      </c>
    </row>
    <row r="38" spans="1:13" ht="135.75" thickBot="1" x14ac:dyDescent="0.3">
      <c r="A38" s="30" t="s">
        <v>310</v>
      </c>
      <c r="B38" s="5" t="s">
        <v>97</v>
      </c>
      <c r="C38" s="6" t="s">
        <v>96</v>
      </c>
      <c r="D38" s="6" t="s">
        <v>98</v>
      </c>
      <c r="E38" s="6" t="s">
        <v>192</v>
      </c>
      <c r="F38" s="6" t="s">
        <v>99</v>
      </c>
      <c r="G38" s="6" t="s">
        <v>4</v>
      </c>
      <c r="H38" s="6" t="s">
        <v>215</v>
      </c>
      <c r="I38" s="6" t="str">
        <f t="shared" si="0"/>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J38" s="7" t="s">
        <v>302</v>
      </c>
      <c r="K38" s="7" t="s">
        <v>301</v>
      </c>
      <c r="L38" s="7" t="s">
        <v>302</v>
      </c>
      <c r="M38" s="7" t="s">
        <v>302</v>
      </c>
    </row>
    <row r="39" spans="1:13" ht="135.75" thickBot="1" x14ac:dyDescent="0.3">
      <c r="A39" s="29" t="s">
        <v>321</v>
      </c>
      <c r="B39" s="5" t="s">
        <v>100</v>
      </c>
      <c r="C39" s="6" t="s">
        <v>96</v>
      </c>
      <c r="D39" s="6" t="s">
        <v>298</v>
      </c>
      <c r="E39" s="6" t="s">
        <v>101</v>
      </c>
      <c r="F39" s="6" t="s">
        <v>299</v>
      </c>
      <c r="G39" s="6" t="s">
        <v>249</v>
      </c>
      <c r="H39" s="6" t="s">
        <v>261</v>
      </c>
      <c r="I39" s="6" t="str">
        <f t="shared" si="0"/>
        <v>SCP-110 (System and Communication Protocols) - The vendor’s system shall provide a means to download unstructured customer data in an industry-standard format (Open Telematics API). This download will occur over secured communication protocols.</v>
      </c>
      <c r="J39" s="7" t="s">
        <v>302</v>
      </c>
      <c r="K39" s="7" t="s">
        <v>302</v>
      </c>
      <c r="L39" s="7" t="s">
        <v>302</v>
      </c>
      <c r="M39" s="7" t="s">
        <v>301</v>
      </c>
    </row>
    <row r="40" spans="1:13" ht="225.75" thickBot="1" x14ac:dyDescent="0.3">
      <c r="A40" s="29" t="s">
        <v>300</v>
      </c>
      <c r="B40" s="5" t="s">
        <v>102</v>
      </c>
      <c r="C40" s="6" t="s">
        <v>103</v>
      </c>
      <c r="D40" s="6" t="s">
        <v>195</v>
      </c>
      <c r="E40" s="6" t="s">
        <v>193</v>
      </c>
      <c r="F40" s="6" t="s">
        <v>194</v>
      </c>
      <c r="G40" s="6" t="s">
        <v>249</v>
      </c>
      <c r="H40" s="6" t="s">
        <v>262</v>
      </c>
      <c r="I40" s="6" t="str">
        <f t="shared" si="0"/>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J40" s="7" t="s">
        <v>301</v>
      </c>
      <c r="K40" s="7" t="s">
        <v>301</v>
      </c>
      <c r="L40" s="7" t="s">
        <v>301</v>
      </c>
      <c r="M40" s="7" t="s">
        <v>301</v>
      </c>
    </row>
    <row r="41" spans="1:13" ht="345.75" thickBot="1" x14ac:dyDescent="0.3">
      <c r="A41" s="29" t="s">
        <v>309</v>
      </c>
      <c r="B41" s="5" t="s">
        <v>104</v>
      </c>
      <c r="C41" s="6" t="s">
        <v>103</v>
      </c>
      <c r="D41" s="6" t="s">
        <v>292</v>
      </c>
      <c r="E41" s="6" t="s">
        <v>289</v>
      </c>
      <c r="F41" s="6" t="s">
        <v>290</v>
      </c>
      <c r="G41" s="6" t="s">
        <v>4</v>
      </c>
      <c r="H41" s="6" t="s">
        <v>215</v>
      </c>
      <c r="I41" s="6" t="str">
        <f t="shared" si="0"/>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J41" s="7" t="s">
        <v>301</v>
      </c>
      <c r="K41" s="7" t="s">
        <v>301</v>
      </c>
      <c r="L41" s="7" t="s">
        <v>301</v>
      </c>
      <c r="M41" s="7" t="s">
        <v>301</v>
      </c>
    </row>
    <row r="42" spans="1:13" s="46" customFormat="1" ht="405.75" thickBot="1" x14ac:dyDescent="0.3">
      <c r="A42" s="29" t="s">
        <v>309</v>
      </c>
      <c r="B42" s="43" t="s">
        <v>288</v>
      </c>
      <c r="C42" s="44" t="s">
        <v>103</v>
      </c>
      <c r="D42" s="44" t="s">
        <v>293</v>
      </c>
      <c r="E42" s="44" t="s">
        <v>196</v>
      </c>
      <c r="F42" s="44" t="s">
        <v>291</v>
      </c>
      <c r="G42" s="44" t="s">
        <v>4</v>
      </c>
      <c r="H42" s="44" t="s">
        <v>215</v>
      </c>
      <c r="I42" s="44" t="str">
        <f t="shared" ref="I42" si="1">B42&amp; " " &amp;"("&amp;C42&amp;")"&amp;" - "&amp;D42</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J42" s="7" t="s">
        <v>301</v>
      </c>
      <c r="K42" s="7" t="s">
        <v>301</v>
      </c>
      <c r="L42" s="7" t="s">
        <v>301</v>
      </c>
      <c r="M42" s="7" t="s">
        <v>301</v>
      </c>
    </row>
    <row r="43" spans="1:13" ht="409.6" thickBot="1" x14ac:dyDescent="0.3">
      <c r="A43" s="29" t="s">
        <v>322</v>
      </c>
      <c r="B43" s="5" t="s">
        <v>105</v>
      </c>
      <c r="C43" s="6" t="s">
        <v>103</v>
      </c>
      <c r="D43" s="6" t="s">
        <v>106</v>
      </c>
      <c r="E43" s="6" t="s">
        <v>237</v>
      </c>
      <c r="F43" s="6" t="s">
        <v>107</v>
      </c>
      <c r="G43" s="6" t="s">
        <v>4</v>
      </c>
      <c r="H43" s="6" t="s">
        <v>108</v>
      </c>
      <c r="I43" s="6" t="str">
        <f t="shared" si="0"/>
        <v>SII-030 (Protecting Firmware on Devices) - The vendor shall use digitally signed software on telematics devices and prohibit execution of unsigned or invalidly signed software.</v>
      </c>
      <c r="J43" s="7" t="s">
        <v>301</v>
      </c>
      <c r="K43" s="7" t="s">
        <v>301</v>
      </c>
      <c r="L43" s="7" t="s">
        <v>301</v>
      </c>
      <c r="M43" s="7" t="s">
        <v>302</v>
      </c>
    </row>
    <row r="44" spans="1:13" ht="300.75" thickBot="1" x14ac:dyDescent="0.3">
      <c r="A44" s="29" t="s">
        <v>312</v>
      </c>
      <c r="B44" s="5" t="s">
        <v>109</v>
      </c>
      <c r="C44" s="6" t="s">
        <v>103</v>
      </c>
      <c r="D44" s="6" t="s">
        <v>242</v>
      </c>
      <c r="E44" s="6" t="s">
        <v>238</v>
      </c>
      <c r="F44" s="6" t="s">
        <v>170</v>
      </c>
      <c r="G44" s="6" t="s">
        <v>249</v>
      </c>
      <c r="H44" s="6" t="s">
        <v>263</v>
      </c>
      <c r="I44" s="6" t="str">
        <f t="shared" si="0"/>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J44" s="7" t="s">
        <v>302</v>
      </c>
      <c r="K44" s="7" t="s">
        <v>301</v>
      </c>
      <c r="L44" s="7" t="s">
        <v>301</v>
      </c>
      <c r="M44" s="7" t="s">
        <v>302</v>
      </c>
    </row>
    <row r="45" spans="1:13" ht="150.75" thickBot="1" x14ac:dyDescent="0.3">
      <c r="A45" s="29" t="s">
        <v>312</v>
      </c>
      <c r="B45" s="5" t="s">
        <v>110</v>
      </c>
      <c r="C45" s="6" t="s">
        <v>103</v>
      </c>
      <c r="D45" s="6" t="s">
        <v>111</v>
      </c>
      <c r="E45" s="6" t="s">
        <v>197</v>
      </c>
      <c r="F45" s="6" t="s">
        <v>112</v>
      </c>
      <c r="G45" s="6" t="s">
        <v>264</v>
      </c>
      <c r="H45" s="6" t="s">
        <v>265</v>
      </c>
      <c r="I45" s="6" t="str">
        <f t="shared" si="0"/>
        <v>SII-060 (Protecting Firmware on Devices) - The vendor shall provide a means (and document the process) for customers to verify the firmware in their devices.</v>
      </c>
      <c r="J45" s="7" t="s">
        <v>302</v>
      </c>
      <c r="K45" s="7" t="s">
        <v>301</v>
      </c>
      <c r="L45" s="7" t="s">
        <v>301</v>
      </c>
      <c r="M45" s="7" t="s">
        <v>302</v>
      </c>
    </row>
    <row r="46" spans="1:13" ht="195.75" thickBot="1" x14ac:dyDescent="0.3">
      <c r="A46" s="29" t="s">
        <v>309</v>
      </c>
      <c r="B46" s="5" t="s">
        <v>113</v>
      </c>
      <c r="C46" s="6" t="s">
        <v>103</v>
      </c>
      <c r="D46" s="6" t="s">
        <v>283</v>
      </c>
      <c r="E46" s="6" t="s">
        <v>198</v>
      </c>
      <c r="F46" s="6" t="s">
        <v>199</v>
      </c>
      <c r="G46" s="6" t="s">
        <v>249</v>
      </c>
      <c r="H46" s="6" t="s">
        <v>266</v>
      </c>
      <c r="I46" s="6" t="str">
        <f t="shared" si="0"/>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J46" s="7" t="s">
        <v>301</v>
      </c>
      <c r="K46" s="7" t="s">
        <v>301</v>
      </c>
      <c r="L46" s="7" t="s">
        <v>301</v>
      </c>
      <c r="M46" s="7" t="s">
        <v>301</v>
      </c>
    </row>
    <row r="47" spans="1:13" ht="135.75" thickBot="1" x14ac:dyDescent="0.3">
      <c r="A47" s="29" t="s">
        <v>309</v>
      </c>
      <c r="B47" s="5" t="s">
        <v>114</v>
      </c>
      <c r="C47" s="6" t="s">
        <v>103</v>
      </c>
      <c r="D47" s="6" t="s">
        <v>115</v>
      </c>
      <c r="E47" s="6" t="s">
        <v>200</v>
      </c>
      <c r="F47" s="6" t="s">
        <v>116</v>
      </c>
      <c r="G47" s="6" t="s">
        <v>4</v>
      </c>
      <c r="H47" s="6" t="s">
        <v>215</v>
      </c>
      <c r="I47" s="6" t="str">
        <f t="shared" si="0"/>
        <v>SII-080 (Protecting Firmware on Devices) - The vendor shall design security components that fail-secure to protect integrity of systems and data.</v>
      </c>
      <c r="J47" s="7" t="s">
        <v>301</v>
      </c>
      <c r="K47" s="7" t="s">
        <v>301</v>
      </c>
      <c r="L47" s="7" t="s">
        <v>301</v>
      </c>
      <c r="M47" s="7" t="s">
        <v>301</v>
      </c>
    </row>
    <row r="48" spans="1:13" ht="255.75" thickBot="1" x14ac:dyDescent="0.3">
      <c r="A48" s="29" t="s">
        <v>309</v>
      </c>
      <c r="B48" s="5" t="s">
        <v>117</v>
      </c>
      <c r="C48" s="6" t="s">
        <v>103</v>
      </c>
      <c r="D48" s="6" t="s">
        <v>118</v>
      </c>
      <c r="E48" s="6" t="s">
        <v>201</v>
      </c>
      <c r="F48" s="6" t="s">
        <v>119</v>
      </c>
      <c r="G48" s="6" t="s">
        <v>264</v>
      </c>
      <c r="H48" s="6" t="s">
        <v>267</v>
      </c>
      <c r="I48" s="6" t="str">
        <f t="shared" si="0"/>
        <v>SII-081 (Protecting Firmware on Devices) - The vendor shall utilize protective mechanisms to protect components from unauthorized runtime/volatile modification of code.</v>
      </c>
      <c r="J48" s="7" t="s">
        <v>301</v>
      </c>
      <c r="K48" s="7" t="s">
        <v>301</v>
      </c>
      <c r="L48" s="7" t="s">
        <v>301</v>
      </c>
      <c r="M48" s="7" t="s">
        <v>301</v>
      </c>
    </row>
    <row r="49" spans="1:13" ht="285.75" thickBot="1" x14ac:dyDescent="0.3">
      <c r="A49" s="29" t="s">
        <v>309</v>
      </c>
      <c r="B49" s="5" t="s">
        <v>120</v>
      </c>
      <c r="C49" s="6" t="s">
        <v>121</v>
      </c>
      <c r="D49" s="6" t="s">
        <v>287</v>
      </c>
      <c r="E49" s="6" t="s">
        <v>286</v>
      </c>
      <c r="F49" s="6" t="s">
        <v>202</v>
      </c>
      <c r="G49" s="6" t="s">
        <v>4</v>
      </c>
      <c r="H49" s="6" t="s">
        <v>215</v>
      </c>
      <c r="I49" s="6" t="str">
        <f t="shared" si="0"/>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J49" s="7" t="s">
        <v>301</v>
      </c>
      <c r="K49" s="7" t="s">
        <v>301</v>
      </c>
      <c r="L49" s="7" t="s">
        <v>301</v>
      </c>
      <c r="M49" s="7" t="s">
        <v>301</v>
      </c>
    </row>
    <row r="50" spans="1:13" ht="382.5" customHeight="1" thickBot="1" x14ac:dyDescent="0.3">
      <c r="A50" s="29" t="s">
        <v>321</v>
      </c>
      <c r="B50" s="5" t="s">
        <v>122</v>
      </c>
      <c r="C50" s="6" t="s">
        <v>123</v>
      </c>
      <c r="D50" s="6" t="s">
        <v>124</v>
      </c>
      <c r="E50" s="6" t="s">
        <v>203</v>
      </c>
      <c r="F50" s="6" t="s">
        <v>125</v>
      </c>
      <c r="G50" s="6" t="s">
        <v>249</v>
      </c>
      <c r="H50" s="6" t="s">
        <v>268</v>
      </c>
      <c r="I50" s="6" t="str">
        <f t="shared" si="0"/>
        <v>SII-100 (Incident Response) - The vendor must monitor information systems for attack and unauthorized access including employing automated analysis tools</v>
      </c>
      <c r="J50" s="7" t="s">
        <v>302</v>
      </c>
      <c r="K50" s="7" t="s">
        <v>302</v>
      </c>
      <c r="L50" s="7" t="s">
        <v>302</v>
      </c>
      <c r="M50" s="7" t="s">
        <v>301</v>
      </c>
    </row>
    <row r="51" spans="1:13" ht="300.75" thickBot="1" x14ac:dyDescent="0.3">
      <c r="A51" s="29" t="s">
        <v>311</v>
      </c>
      <c r="B51" s="5" t="s">
        <v>126</v>
      </c>
      <c r="C51" s="6" t="s">
        <v>121</v>
      </c>
      <c r="D51" s="6" t="s">
        <v>154</v>
      </c>
      <c r="E51" s="6" t="s">
        <v>204</v>
      </c>
      <c r="F51" s="6" t="s">
        <v>127</v>
      </c>
      <c r="G51" s="6" t="s">
        <v>4</v>
      </c>
      <c r="H51" s="6" t="s">
        <v>215</v>
      </c>
      <c r="I51" s="6" t="str">
        <f t="shared" si="0"/>
        <v xml:space="preserve">SII-110 (Vulnerability Management) - The vendor conducts regular vulnerability scans of operating environment to verify software components in use have been patched according to remediation SLAs. 
</v>
      </c>
      <c r="J51" s="7" t="s">
        <v>302</v>
      </c>
      <c r="K51" s="7" t="s">
        <v>302</v>
      </c>
      <c r="L51" s="7" t="s">
        <v>301</v>
      </c>
      <c r="M51" s="7" t="s">
        <v>301</v>
      </c>
    </row>
    <row r="52" spans="1:13" ht="270.75" thickBot="1" x14ac:dyDescent="0.3">
      <c r="A52" s="29" t="s">
        <v>300</v>
      </c>
      <c r="B52" s="5" t="s">
        <v>128</v>
      </c>
      <c r="C52" s="6" t="s">
        <v>121</v>
      </c>
      <c r="D52" s="6" t="s">
        <v>129</v>
      </c>
      <c r="E52" s="6" t="s">
        <v>205</v>
      </c>
      <c r="F52" s="6" t="s">
        <v>130</v>
      </c>
      <c r="G52" s="6" t="s">
        <v>264</v>
      </c>
      <c r="H52" s="6" t="s">
        <v>269</v>
      </c>
      <c r="I52" s="6" t="str">
        <f t="shared" si="0"/>
        <v>SII-120 (Vulnerability Management) - The vendor shall have a vulnerability management process that includes steps to triage any found vulnerabilities and plan remediation.</v>
      </c>
      <c r="J52" s="7" t="s">
        <v>301</v>
      </c>
      <c r="K52" s="7" t="s">
        <v>301</v>
      </c>
      <c r="L52" s="7" t="s">
        <v>301</v>
      </c>
      <c r="M52" s="7" t="s">
        <v>301</v>
      </c>
    </row>
    <row r="53" spans="1:13" ht="172.5" customHeight="1" thickBot="1" x14ac:dyDescent="0.3">
      <c r="A53" s="29" t="s">
        <v>309</v>
      </c>
      <c r="B53" s="5" t="s">
        <v>131</v>
      </c>
      <c r="C53" s="6" t="s">
        <v>121</v>
      </c>
      <c r="D53" s="6" t="s">
        <v>278</v>
      </c>
      <c r="E53" s="6" t="s">
        <v>206</v>
      </c>
      <c r="F53" s="6" t="s">
        <v>207</v>
      </c>
      <c r="G53" s="6" t="s">
        <v>4</v>
      </c>
      <c r="H53" s="6" t="s">
        <v>215</v>
      </c>
      <c r="I53" s="6" t="str">
        <f t="shared" si="0"/>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J53" s="7" t="s">
        <v>301</v>
      </c>
      <c r="K53" s="7" t="s">
        <v>301</v>
      </c>
      <c r="L53" s="7" t="s">
        <v>301</v>
      </c>
      <c r="M53" s="7" t="s">
        <v>301</v>
      </c>
    </row>
    <row r="54" spans="1:13" ht="255.75" thickBot="1" x14ac:dyDescent="0.3">
      <c r="A54" s="29" t="s">
        <v>309</v>
      </c>
      <c r="B54" s="5" t="s">
        <v>132</v>
      </c>
      <c r="C54" s="6" t="s">
        <v>121</v>
      </c>
      <c r="D54" s="6" t="s">
        <v>133</v>
      </c>
      <c r="E54" s="6" t="s">
        <v>208</v>
      </c>
      <c r="F54" s="6" t="s">
        <v>134</v>
      </c>
      <c r="G54" s="6" t="s">
        <v>4</v>
      </c>
      <c r="H54" s="6" t="s">
        <v>135</v>
      </c>
      <c r="I54" s="6" t="str">
        <f t="shared" si="0"/>
        <v>SII-140 (Vulnerability Management) - The vendor shall implement ongoing monitoring and protection against malicious code in production using a well governed process that addresses all entry and exit points in the system.</v>
      </c>
      <c r="J54" s="7" t="s">
        <v>301</v>
      </c>
      <c r="K54" s="7" t="s">
        <v>301</v>
      </c>
      <c r="L54" s="7" t="s">
        <v>301</v>
      </c>
      <c r="M54" s="7" t="s">
        <v>301</v>
      </c>
    </row>
    <row r="55" spans="1:13" ht="120.75" thickBot="1" x14ac:dyDescent="0.3">
      <c r="A55" s="29" t="s">
        <v>309</v>
      </c>
      <c r="B55" s="5" t="s">
        <v>136</v>
      </c>
      <c r="C55" s="6" t="s">
        <v>121</v>
      </c>
      <c r="D55" s="6" t="s">
        <v>137</v>
      </c>
      <c r="E55" s="6" t="s">
        <v>282</v>
      </c>
      <c r="F55" s="6" t="s">
        <v>209</v>
      </c>
      <c r="G55" s="6" t="s">
        <v>4</v>
      </c>
      <c r="H55" s="6" t="s">
        <v>215</v>
      </c>
      <c r="I55" s="6" t="str">
        <f t="shared" si="0"/>
        <v>SII-150 (Vulnerability Management) - The vendor shall verify code according to best-practice coding standards</v>
      </c>
      <c r="J55" s="7" t="s">
        <v>301</v>
      </c>
      <c r="K55" s="7" t="s">
        <v>301</v>
      </c>
      <c r="L55" s="7" t="s">
        <v>301</v>
      </c>
      <c r="M55" s="7" t="s">
        <v>301</v>
      </c>
    </row>
    <row r="56" spans="1:13" ht="195.75" thickBot="1" x14ac:dyDescent="0.3">
      <c r="A56" s="29" t="s">
        <v>309</v>
      </c>
      <c r="B56" s="5" t="s">
        <v>138</v>
      </c>
      <c r="C56" s="6" t="s">
        <v>139</v>
      </c>
      <c r="D56" s="6" t="s">
        <v>140</v>
      </c>
      <c r="E56" s="6" t="s">
        <v>210</v>
      </c>
      <c r="F56" s="6" t="s">
        <v>171</v>
      </c>
      <c r="G56" s="6" t="s">
        <v>4</v>
      </c>
      <c r="H56" s="6" t="s">
        <v>215</v>
      </c>
      <c r="I56" s="6" t="str">
        <f t="shared" si="0"/>
        <v>SII-170 (System and Information Integrity) - The vendor shall actively monitor resources such as NIST Common Vulnerabilities and Exposures (CVE), Bugtraq, for security alerts and advisories related to the telematics system’s components</v>
      </c>
      <c r="J56" s="7" t="s">
        <v>301</v>
      </c>
      <c r="K56" s="7" t="s">
        <v>301</v>
      </c>
      <c r="L56" s="7" t="s">
        <v>301</v>
      </c>
      <c r="M56" s="7" t="s">
        <v>301</v>
      </c>
    </row>
    <row r="57" spans="1:13" s="46" customFormat="1" ht="195.75" thickBot="1" x14ac:dyDescent="0.3">
      <c r="A57" s="47" t="s">
        <v>309</v>
      </c>
      <c r="B57" s="43" t="s">
        <v>279</v>
      </c>
      <c r="C57" s="44" t="s">
        <v>139</v>
      </c>
      <c r="D57" s="44" t="s">
        <v>280</v>
      </c>
      <c r="E57" s="44" t="s">
        <v>210</v>
      </c>
      <c r="F57" s="44" t="s">
        <v>281</v>
      </c>
      <c r="G57" s="44" t="s">
        <v>4</v>
      </c>
      <c r="H57" s="44" t="s">
        <v>215</v>
      </c>
      <c r="I57" s="44" t="str">
        <f t="shared" ref="I57" si="2">B57&amp; " " &amp;"("&amp;C57&amp;")"&amp;" - "&amp;D57</f>
        <v>SII-171 (System and Information Integrity) - The vendor shall notify their customers of any vulnerabilities discovered in the telematics systems components via monitoring or vulnerability disclosure programs. The notification to customers will happen in a timely manner.</v>
      </c>
      <c r="J57" s="45" t="s">
        <v>301</v>
      </c>
      <c r="K57" s="45" t="s">
        <v>301</v>
      </c>
      <c r="L57" s="45" t="s">
        <v>301</v>
      </c>
      <c r="M57" s="45" t="s">
        <v>301</v>
      </c>
    </row>
    <row r="58" spans="1:13" ht="409.6" thickBot="1" x14ac:dyDescent="0.3">
      <c r="A58" s="29" t="s">
        <v>309</v>
      </c>
      <c r="B58" s="7" t="s">
        <v>141</v>
      </c>
      <c r="C58" s="8" t="s">
        <v>142</v>
      </c>
      <c r="D58" s="8" t="s">
        <v>155</v>
      </c>
      <c r="E58" s="8" t="s">
        <v>211</v>
      </c>
      <c r="F58" s="9" t="s">
        <v>212</v>
      </c>
      <c r="G58" s="6" t="s">
        <v>4</v>
      </c>
      <c r="H58" s="6" t="s">
        <v>215</v>
      </c>
      <c r="I58" s="6" t="str">
        <f t="shared" si="0"/>
        <v xml:space="preserve">SII-180 (Secure Software Development Lifecycle (SDLC)) - Remediation SLA or objectives are defined and are adhered to by the security and development teams. Identified vulnerabilities are remediated or mitigated using suitable compensating controls
</v>
      </c>
      <c r="J58" s="7" t="s">
        <v>301</v>
      </c>
      <c r="K58" s="7" t="s">
        <v>301</v>
      </c>
      <c r="L58" s="7" t="s">
        <v>301</v>
      </c>
      <c r="M58" s="7" t="s">
        <v>301</v>
      </c>
    </row>
  </sheetData>
  <autoFilter ref="A1:M58" xr:uid="{00000000-0009-0000-0000-000006000000}"/>
  <sortState xmlns:xlrd2="http://schemas.microsoft.com/office/spreadsheetml/2017/richdata2" ref="B2:L58">
    <sortCondition ref="B2:B58"/>
  </sortState>
  <pageMargins left="0.45" right="0.45" top="0.5" bottom="0.5" header="0.3" footer="0.3"/>
  <pageSetup paperSize="5" orientation="landscape" r:id="rId1"/>
  <headerFooter>
    <oddFooter>&amp;L&amp;F&amp;CPage &amp;P of &amp;N</oddFooter>
  </headerFooter>
  <rowBreaks count="1" manualBreakCount="1">
    <brk id="2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56"/>
  <sheetViews>
    <sheetView topLeftCell="A448" zoomScaleNormal="100" workbookViewId="0">
      <selection activeCell="M453" sqref="M453"/>
    </sheetView>
  </sheetViews>
  <sheetFormatPr defaultColWidth="9.140625" defaultRowHeight="15.75" x14ac:dyDescent="0.25"/>
  <cols>
    <col min="1" max="2" width="9.140625" style="15"/>
    <col min="3" max="6" width="20.140625" style="16" customWidth="1"/>
    <col min="7" max="7" width="118.7109375" style="15" customWidth="1"/>
    <col min="8" max="16384" width="9.140625" style="15"/>
  </cols>
  <sheetData>
    <row r="1" spans="1:7" s="12" customFormat="1" x14ac:dyDescent="0.25">
      <c r="A1" s="48" t="str">
        <f>Matrix!$B$1</f>
        <v>Ref #</v>
      </c>
      <c r="B1" s="49"/>
      <c r="C1" s="50" t="str">
        <f>Matrix!$C$1</f>
        <v>Security Controls</v>
      </c>
      <c r="D1" s="51"/>
      <c r="E1" s="50" t="str">
        <f>Matrix!$G$1</f>
        <v>Criticality: High, Medium, or Low</v>
      </c>
      <c r="F1" s="51"/>
      <c r="G1" s="11" t="str">
        <f>Matrix!$E$1</f>
        <v xml:space="preserve">Public Requirements References/Descriptions </v>
      </c>
    </row>
    <row r="2" spans="1:7" s="13" customFormat="1" x14ac:dyDescent="0.25">
      <c r="A2" s="52" t="str">
        <f>Matrix!B2</f>
        <v>AA-010</v>
      </c>
      <c r="B2" s="53"/>
      <c r="C2" s="54" t="str">
        <f>Matrix!C2</f>
        <v>Audit and Accountability</v>
      </c>
      <c r="D2" s="55"/>
      <c r="E2" s="54" t="str">
        <f>Matrix!G2</f>
        <v>Medium</v>
      </c>
      <c r="F2" s="55"/>
      <c r="G2" s="56" t="str">
        <f>Matrix!E2</f>
        <v>NIST 800-53 AU-2 – AUDIT EVENTS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NIST 800-53 AU-2 (3) – AUDIT EVENTS | REVIEWS AND UPDATES
The organization reviews and updates the audited events [Assignment: organization-defined frequency].
CTIA ICCTP 4.7 Audit Log</v>
      </c>
    </row>
    <row r="3" spans="1:7" s="13" customFormat="1" x14ac:dyDescent="0.25">
      <c r="A3" s="58" t="str">
        <f>Matrix!$D$1</f>
        <v>Requirement</v>
      </c>
      <c r="B3" s="59"/>
      <c r="C3" s="59"/>
      <c r="D3" s="59"/>
      <c r="E3" s="59"/>
      <c r="F3" s="59"/>
      <c r="G3" s="56"/>
    </row>
    <row r="4" spans="1:7" s="13" customFormat="1" ht="94.5" customHeight="1" x14ac:dyDescent="0.25">
      <c r="A4" s="60" t="str">
        <f>Matrix!D2</f>
        <v>The vendor's system shall record event and system logs</v>
      </c>
      <c r="B4" s="55"/>
      <c r="C4" s="55"/>
      <c r="D4" s="55"/>
      <c r="E4" s="55"/>
      <c r="F4" s="55"/>
      <c r="G4" s="56"/>
    </row>
    <row r="5" spans="1:7" s="13" customFormat="1" x14ac:dyDescent="0.25">
      <c r="A5" s="61" t="str">
        <f>Matrix!$F$1</f>
        <v xml:space="preserve">Verification: Inspection, Demonstration, Test, or Analysis </v>
      </c>
      <c r="B5" s="62"/>
      <c r="C5" s="62"/>
      <c r="D5" s="62"/>
      <c r="E5" s="62"/>
      <c r="F5" s="62"/>
      <c r="G5" s="56"/>
    </row>
    <row r="6" spans="1:7" s="13" customFormat="1" ht="94.5" customHeight="1" x14ac:dyDescent="0.25">
      <c r="A6" s="60" t="str">
        <f>Matrix!F2</f>
        <v>Inspection of vendor-supplied documentation detailing locations where audit logs are stored and the types of events logged.</v>
      </c>
      <c r="B6" s="55"/>
      <c r="C6" s="55"/>
      <c r="D6" s="55"/>
      <c r="E6" s="55"/>
      <c r="F6" s="55"/>
      <c r="G6" s="56"/>
    </row>
    <row r="7" spans="1:7" s="13" customFormat="1" x14ac:dyDescent="0.25">
      <c r="A7" s="58" t="str">
        <f>Matrix!$H$1</f>
        <v>Remarks</v>
      </c>
      <c r="B7" s="59"/>
      <c r="C7" s="59"/>
      <c r="D7" s="59"/>
      <c r="E7" s="59"/>
      <c r="F7" s="59"/>
      <c r="G7" s="56"/>
    </row>
    <row r="8" spans="1:7" s="13" customFormat="1" ht="30" customHeight="1" thickBot="1" x14ac:dyDescent="0.3">
      <c r="A8" s="63" t="str">
        <f>Matrix!H2</f>
        <v>Ideally the logs are immutable,  backed up, and retained for a certain period of time</v>
      </c>
      <c r="B8" s="64"/>
      <c r="C8" s="64"/>
      <c r="D8" s="64"/>
      <c r="E8" s="64"/>
      <c r="F8" s="64"/>
      <c r="G8" s="57"/>
    </row>
    <row r="9" spans="1:7" s="12" customFormat="1" x14ac:dyDescent="0.25">
      <c r="A9" s="65" t="str">
        <f>Matrix!$B$1</f>
        <v>Ref #</v>
      </c>
      <c r="B9" s="66"/>
      <c r="C9" s="67" t="str">
        <f>Matrix!$C$1</f>
        <v>Security Controls</v>
      </c>
      <c r="D9" s="68"/>
      <c r="E9" s="67" t="str">
        <f>Matrix!$G$1</f>
        <v>Criticality: High, Medium, or Low</v>
      </c>
      <c r="F9" s="68"/>
      <c r="G9" s="14" t="str">
        <f>Matrix!$E$1</f>
        <v xml:space="preserve">Public Requirements References/Descriptions </v>
      </c>
    </row>
    <row r="10" spans="1:7" s="13" customFormat="1" x14ac:dyDescent="0.25">
      <c r="A10" s="52" t="str">
        <f>Matrix!B3</f>
        <v>AC-010</v>
      </c>
      <c r="B10" s="53"/>
      <c r="C10" s="54" t="str">
        <f>Matrix!C3</f>
        <v>Protecting Data on Devices</v>
      </c>
      <c r="D10" s="55"/>
      <c r="E10" s="54" t="str">
        <f>Matrix!G3</f>
        <v>Medium</v>
      </c>
      <c r="F10" s="55"/>
      <c r="G10" s="56" t="str">
        <f>Matrix!E3</f>
        <v>NIST 800-53 SI-16 - MEMORY PROTECTION 
The information system implements [Assignment: organization-defined security safeguards] to protect its memory from unauthorized code execution.
NIST 800-53 AC-6 (4) - LEAST PRIVILEGE | SEPARATE PROCESSING DOMAINS 
The information system provides separate processing domains to enable finer-grained allocation of user privileges.
NIST 800-53 SC-2 – APPLICATION PARTITIONING 
The information system separates user functionality (including user interface services) from information system management functionality.
NIST 800-53 SC-2 (1) - APPLICATION PARTITIONING | INTERFACES FOR NON-PRIVILEGED USERS 
The information system prevents the presentation of information system management-related functionality at an interface for non-privileged users.
NIST 800-53 AC-25 – REFERENCE MONITOR 
The information system implements a reference monitor for [Assignment: organization-defined access control policies] that is tamperproof, always invoked, and small enough to be subject to analysis and testing, the completeness of which can be assured.</v>
      </c>
    </row>
    <row r="11" spans="1:7" s="13" customFormat="1" x14ac:dyDescent="0.25">
      <c r="A11" s="69" t="str">
        <f>Matrix!$D$1</f>
        <v>Requirement</v>
      </c>
      <c r="B11" s="70"/>
      <c r="C11" s="70"/>
      <c r="D11" s="70"/>
      <c r="E11" s="70"/>
      <c r="F11" s="70"/>
      <c r="G11" s="56"/>
    </row>
    <row r="12" spans="1:7" s="13" customFormat="1" ht="94.5" customHeight="1" x14ac:dyDescent="0.25">
      <c r="A12" s="60" t="str">
        <f>Matrix!D3</f>
        <v>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B12" s="55"/>
      <c r="C12" s="55"/>
      <c r="D12" s="55"/>
      <c r="E12" s="55"/>
      <c r="F12" s="55"/>
      <c r="G12" s="56"/>
    </row>
    <row r="13" spans="1:7" s="13" customFormat="1" x14ac:dyDescent="0.25">
      <c r="A13" s="71" t="str">
        <f>Matrix!$F$1</f>
        <v xml:space="preserve">Verification: Inspection, Demonstration, Test, or Analysis </v>
      </c>
      <c r="B13" s="72"/>
      <c r="C13" s="72"/>
      <c r="D13" s="72"/>
      <c r="E13" s="72"/>
      <c r="F13" s="72"/>
      <c r="G13" s="56"/>
    </row>
    <row r="14" spans="1:7" s="13" customFormat="1" ht="105.75" customHeight="1" x14ac:dyDescent="0.25">
      <c r="A14" s="60" t="str">
        <f>Matrix!F3</f>
        <v>Inspection of vendor-supplied design documentation detailing the privilege separation of the device. Ensure that 1) a Mandatory Access Control scheme is employed 2) there are separate domains/users/roles (whichever is applicable to the MAC) for dealing with the sensitive information (vendor defined, see SCP-030) and finally 3) accounts for running system tasks (e.g. crond, portmap, systemd) are not in the separate domains/users/roles for dealing with sensitive information.</v>
      </c>
      <c r="B14" s="55"/>
      <c r="C14" s="55"/>
      <c r="D14" s="55"/>
      <c r="E14" s="55"/>
      <c r="F14" s="55"/>
      <c r="G14" s="56"/>
    </row>
    <row r="15" spans="1:7" s="13" customFormat="1" x14ac:dyDescent="0.25">
      <c r="A15" s="69" t="str">
        <f>Matrix!$H$1</f>
        <v>Remarks</v>
      </c>
      <c r="B15" s="70"/>
      <c r="C15" s="70"/>
      <c r="D15" s="70"/>
      <c r="E15" s="70"/>
      <c r="F15" s="70"/>
      <c r="G15" s="56"/>
    </row>
    <row r="16" spans="1:7" s="13" customFormat="1" ht="78" customHeight="1" thickBot="1" x14ac:dyDescent="0.3">
      <c r="A16" s="63" t="str">
        <f>Matrix!H3</f>
        <v>e.g. a Linux system with MAC configured to deny access to the processes dealing with protected data and also denying debugger access to the memory space of those processes.</v>
      </c>
      <c r="B16" s="64"/>
      <c r="C16" s="64"/>
      <c r="D16" s="64"/>
      <c r="E16" s="64"/>
      <c r="F16" s="64"/>
      <c r="G16" s="57"/>
    </row>
    <row r="17" spans="1:7" s="12" customFormat="1" x14ac:dyDescent="0.25">
      <c r="A17" s="48" t="str">
        <f>Matrix!$B$1</f>
        <v>Ref #</v>
      </c>
      <c r="B17" s="49"/>
      <c r="C17" s="50" t="str">
        <f>Matrix!$C$1</f>
        <v>Security Controls</v>
      </c>
      <c r="D17" s="51"/>
      <c r="E17" s="50" t="str">
        <f>Matrix!$G$1</f>
        <v>Criticality: High, Medium, or Low</v>
      </c>
      <c r="F17" s="51"/>
      <c r="G17" s="11" t="str">
        <f>Matrix!$E$1</f>
        <v xml:space="preserve">Public Requirements References/Descriptions </v>
      </c>
    </row>
    <row r="18" spans="1:7" s="13" customFormat="1" x14ac:dyDescent="0.25">
      <c r="A18" s="52" t="str">
        <f>Matrix!B4</f>
        <v>AC-020</v>
      </c>
      <c r="B18" s="53"/>
      <c r="C18" s="54" t="str">
        <f>Matrix!C4</f>
        <v>Protecting Actions on Devices</v>
      </c>
      <c r="D18" s="55"/>
      <c r="E18" s="54" t="str">
        <f>Matrix!G43</f>
        <v>Medium</v>
      </c>
      <c r="F18" s="55"/>
      <c r="G18" s="56" t="str">
        <f>Matrix!E4</f>
        <v>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AC-6 (1) - LEAST PRIVILEGE | AUTHORIZE ACCESS TO SECURITY FUNCTIONS 
The organization explicitly authorizes access to [Assignment: organization-defined security functions (deployed in hardware, software, and firmware) and security-relevant information].
CTIA ICCTP 5.17 Design-In Features “designed to separate critical functions from non”</v>
      </c>
    </row>
    <row r="19" spans="1:7" s="13" customFormat="1" x14ac:dyDescent="0.25">
      <c r="A19" s="58" t="str">
        <f>Matrix!$D$1</f>
        <v>Requirement</v>
      </c>
      <c r="B19" s="59"/>
      <c r="C19" s="59"/>
      <c r="D19" s="59"/>
      <c r="E19" s="59"/>
      <c r="F19" s="59"/>
      <c r="G19" s="56"/>
    </row>
    <row r="20" spans="1:7" s="13" customFormat="1" ht="70.5" customHeight="1" x14ac:dyDescent="0.25">
      <c r="A20" s="60" t="str">
        <f>Matrix!D4</f>
        <v>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B20" s="55"/>
      <c r="C20" s="55"/>
      <c r="D20" s="55"/>
      <c r="E20" s="55"/>
      <c r="F20" s="55"/>
      <c r="G20" s="56"/>
    </row>
    <row r="21" spans="1:7" s="13" customFormat="1" x14ac:dyDescent="0.25">
      <c r="A21" s="61" t="str">
        <f>Matrix!$F$1</f>
        <v xml:space="preserve">Verification: Inspection, Demonstration, Test, or Analysis </v>
      </c>
      <c r="B21" s="62"/>
      <c r="C21" s="62"/>
      <c r="D21" s="62"/>
      <c r="E21" s="62"/>
      <c r="F21" s="62"/>
      <c r="G21" s="56"/>
    </row>
    <row r="22" spans="1:7" s="13" customFormat="1" ht="54.75" customHeight="1" x14ac:dyDescent="0.25">
      <c r="A22" s="60" t="str">
        <f>Matrix!F4</f>
        <v xml:space="preserve">Inspection of vendor documentation or a demonstration by the vendor that details how software privileges are assigned in vendor systems. Ensure that principles of least privilege are met.
</v>
      </c>
      <c r="B22" s="55"/>
      <c r="C22" s="55"/>
      <c r="D22" s="55"/>
      <c r="E22" s="55"/>
      <c r="F22" s="55"/>
      <c r="G22" s="56"/>
    </row>
    <row r="23" spans="1:7" s="13" customFormat="1" x14ac:dyDescent="0.25">
      <c r="A23" s="58" t="str">
        <f>Matrix!$H$1</f>
        <v>Remarks</v>
      </c>
      <c r="B23" s="59"/>
      <c r="C23" s="59"/>
      <c r="D23" s="59"/>
      <c r="E23" s="59"/>
      <c r="F23" s="59"/>
      <c r="G23" s="56"/>
    </row>
    <row r="24" spans="1:7" s="13" customFormat="1" ht="36" customHeight="1" thickBot="1" x14ac:dyDescent="0.3">
      <c r="A24" s="63" t="str">
        <f>Matrix!H4</f>
        <v>This principle underpins system security</v>
      </c>
      <c r="B24" s="64"/>
      <c r="C24" s="64"/>
      <c r="D24" s="64"/>
      <c r="E24" s="64"/>
      <c r="F24" s="64"/>
      <c r="G24" s="57"/>
    </row>
    <row r="25" spans="1:7" s="12" customFormat="1" x14ac:dyDescent="0.25">
      <c r="A25" s="65" t="str">
        <f>Matrix!$B$1</f>
        <v>Ref #</v>
      </c>
      <c r="B25" s="66"/>
      <c r="C25" s="67" t="str">
        <f>Matrix!$C$1</f>
        <v>Security Controls</v>
      </c>
      <c r="D25" s="68"/>
      <c r="E25" s="67" t="str">
        <f>Matrix!$G$1</f>
        <v>Criticality: High, Medium, or Low</v>
      </c>
      <c r="F25" s="68"/>
      <c r="G25" s="14" t="str">
        <f>Matrix!$E$1</f>
        <v xml:space="preserve">Public Requirements References/Descriptions </v>
      </c>
    </row>
    <row r="26" spans="1:7" s="13" customFormat="1" ht="31.5" customHeight="1" x14ac:dyDescent="0.25">
      <c r="A26" s="52" t="str">
        <f>Matrix!B5</f>
        <v>AC-030</v>
      </c>
      <c r="B26" s="53"/>
      <c r="C26" s="54" t="str">
        <f>Matrix!C5</f>
        <v>Access Control</v>
      </c>
      <c r="D26" s="55"/>
      <c r="E26" s="54" t="str">
        <f>Matrix!G5</f>
        <v>High</v>
      </c>
      <c r="F26" s="55"/>
      <c r="G26" s="56" t="str">
        <f>Matrix!E5</f>
        <v>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AC-3 – ACCESS ENFORCEMENT 
The information system enforces approved authorizations for logical access to information and system resources in accordance with applicable access control policies.</v>
      </c>
    </row>
    <row r="27" spans="1:7" s="13" customFormat="1" x14ac:dyDescent="0.25">
      <c r="A27" s="69" t="str">
        <f>Matrix!$D$1</f>
        <v>Requirement</v>
      </c>
      <c r="B27" s="70"/>
      <c r="C27" s="70"/>
      <c r="D27" s="70"/>
      <c r="E27" s="70"/>
      <c r="F27" s="70"/>
      <c r="G27" s="56"/>
    </row>
    <row r="28" spans="1:7" s="13" customFormat="1" ht="34.5" customHeight="1" x14ac:dyDescent="0.25">
      <c r="A28" s="60" t="str">
        <f>Matrix!D5</f>
        <v>The vendor's system shall employ authentication to prevent unauthorized access to telematics systems and data.</v>
      </c>
      <c r="B28" s="55"/>
      <c r="C28" s="55"/>
      <c r="D28" s="55"/>
      <c r="E28" s="55"/>
      <c r="F28" s="55"/>
      <c r="G28" s="56"/>
    </row>
    <row r="29" spans="1:7" s="13" customFormat="1" x14ac:dyDescent="0.25">
      <c r="A29" s="71" t="str">
        <f>Matrix!$F$1</f>
        <v xml:space="preserve">Verification: Inspection, Demonstration, Test, or Analysis </v>
      </c>
      <c r="B29" s="72"/>
      <c r="C29" s="72"/>
      <c r="D29" s="72"/>
      <c r="E29" s="72"/>
      <c r="F29" s="72"/>
      <c r="G29" s="56"/>
    </row>
    <row r="30" spans="1:7" s="13" customFormat="1" ht="105.75" customHeight="1" x14ac:dyDescent="0.25">
      <c r="A30" s="60" t="str">
        <f>Matrix!F5</f>
        <v>Inspection of vendor documentation detailing the methods used to authenticate users. Ensure that an acceptable method of authentication is available for all components which be interfaced-to by carrier staff and systems.
In the case of single-sign-on delegation, ensure that your (carrier) system requirements are met with respect to security assertions (e.g. SAML is supported).</v>
      </c>
      <c r="B30" s="55"/>
      <c r="C30" s="55"/>
      <c r="D30" s="55"/>
      <c r="E30" s="55"/>
      <c r="F30" s="55"/>
      <c r="G30" s="56"/>
    </row>
    <row r="31" spans="1:7" s="13" customFormat="1" x14ac:dyDescent="0.25">
      <c r="A31" s="69" t="str">
        <f>Matrix!$H$1</f>
        <v>Remarks</v>
      </c>
      <c r="B31" s="70"/>
      <c r="C31" s="70"/>
      <c r="D31" s="70"/>
      <c r="E31" s="70"/>
      <c r="F31" s="70"/>
      <c r="G31" s="56"/>
    </row>
    <row r="32" spans="1:7" s="13" customFormat="1" ht="36" customHeight="1" thickBot="1" x14ac:dyDescent="0.3">
      <c r="A32" s="73" t="str">
        <f>Matrix!H5</f>
        <v xml:space="preserve"> Identity management is critical
e.g. PINs, single-sign on with carrier’s identity provider (SAML or other), vendor managed identity provider (SAML or other)</v>
      </c>
      <c r="B32" s="74"/>
      <c r="C32" s="74"/>
      <c r="D32" s="74"/>
      <c r="E32" s="74"/>
      <c r="F32" s="74"/>
      <c r="G32" s="57"/>
    </row>
    <row r="33" spans="1:7" s="12" customFormat="1" x14ac:dyDescent="0.25">
      <c r="A33" s="48" t="str">
        <f>Matrix!$B$1</f>
        <v>Ref #</v>
      </c>
      <c r="B33" s="49"/>
      <c r="C33" s="50" t="str">
        <f>Matrix!$C$1</f>
        <v>Security Controls</v>
      </c>
      <c r="D33" s="51"/>
      <c r="E33" s="50" t="str">
        <f>Matrix!$G$1</f>
        <v>Criticality: High, Medium, or Low</v>
      </c>
      <c r="F33" s="51"/>
      <c r="G33" s="11" t="str">
        <f>Matrix!$E$1</f>
        <v xml:space="preserve">Public Requirements References/Descriptions </v>
      </c>
    </row>
    <row r="34" spans="1:7" s="13" customFormat="1" x14ac:dyDescent="0.25">
      <c r="A34" s="52" t="str">
        <f>Matrix!B6</f>
        <v>AC-040</v>
      </c>
      <c r="B34" s="53"/>
      <c r="C34" s="54" t="str">
        <f>Matrix!C6</f>
        <v>Access Control</v>
      </c>
      <c r="D34" s="55"/>
      <c r="E34" s="54" t="str">
        <f>Matrix!G6</f>
        <v>Medium</v>
      </c>
      <c r="F34" s="55"/>
      <c r="G34" s="56" t="str">
        <f>Matrix!E6</f>
        <v>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v>
      </c>
    </row>
    <row r="35" spans="1:7" s="13" customFormat="1" x14ac:dyDescent="0.25">
      <c r="A35" s="58" t="str">
        <f>Matrix!$D$1</f>
        <v>Requirement</v>
      </c>
      <c r="B35" s="59"/>
      <c r="C35" s="59"/>
      <c r="D35" s="59"/>
      <c r="E35" s="59"/>
      <c r="F35" s="59"/>
      <c r="G35" s="56"/>
    </row>
    <row r="36" spans="1:7" s="13" customFormat="1" ht="55.5" customHeight="1" x14ac:dyDescent="0.25">
      <c r="A36" s="60" t="str">
        <f>Matrix!D6</f>
        <v>The vendor shall identify all instances where the telematics system includes actions that cannot support access authentication and/or execute with elevated privileges</v>
      </c>
      <c r="B36" s="55"/>
      <c r="C36" s="55"/>
      <c r="D36" s="55"/>
      <c r="E36" s="55"/>
      <c r="F36" s="55"/>
      <c r="G36" s="56"/>
    </row>
    <row r="37" spans="1:7" s="13" customFormat="1" x14ac:dyDescent="0.25">
      <c r="A37" s="61" t="str">
        <f>Matrix!$F$1</f>
        <v xml:space="preserve">Verification: Inspection, Demonstration, Test, or Analysis </v>
      </c>
      <c r="B37" s="62"/>
      <c r="C37" s="62"/>
      <c r="D37" s="62"/>
      <c r="E37" s="62"/>
      <c r="F37" s="62"/>
      <c r="G37" s="56"/>
    </row>
    <row r="38" spans="1:7" s="13" customFormat="1" ht="71.25" customHeight="1" x14ac:dyDescent="0.25">
      <c r="A38" s="60" t="str">
        <f>Matrix!F6</f>
        <v>Inspection of vendor-supplied documentation listing system actions and interfaces that do not require authentication. Ensure that the list is short, that each entry in the list is acceptable to you (the carrier), and there is a justifiable reason for no-authentication on each item in the list.</v>
      </c>
      <c r="B38" s="55"/>
      <c r="C38" s="55"/>
      <c r="D38" s="55"/>
      <c r="E38" s="55"/>
      <c r="F38" s="55"/>
      <c r="G38" s="56"/>
    </row>
    <row r="39" spans="1:7" s="13" customFormat="1" x14ac:dyDescent="0.25">
      <c r="A39" s="58" t="str">
        <f>Matrix!$H$1</f>
        <v>Remarks</v>
      </c>
      <c r="B39" s="59"/>
      <c r="C39" s="59"/>
      <c r="D39" s="59"/>
      <c r="E39" s="59"/>
      <c r="F39" s="59"/>
      <c r="G39" s="56"/>
    </row>
    <row r="40" spans="1:7" s="13" customFormat="1" ht="29.25" customHeight="1" thickBot="1" x14ac:dyDescent="0.3">
      <c r="A40" s="63" t="str">
        <f>Matrix!H6</f>
        <v>-</v>
      </c>
      <c r="B40" s="64"/>
      <c r="C40" s="64"/>
      <c r="D40" s="64"/>
      <c r="E40" s="64"/>
      <c r="F40" s="64"/>
      <c r="G40" s="57"/>
    </row>
    <row r="41" spans="1:7" s="12" customFormat="1" x14ac:dyDescent="0.25">
      <c r="A41" s="65" t="str">
        <f>Matrix!$B$1</f>
        <v>Ref #</v>
      </c>
      <c r="B41" s="66"/>
      <c r="C41" s="67" t="str">
        <f>Matrix!$C$1</f>
        <v>Security Controls</v>
      </c>
      <c r="D41" s="68"/>
      <c r="E41" s="67" t="str">
        <f>Matrix!$G$1</f>
        <v>Criticality: High, Medium, or Low</v>
      </c>
      <c r="F41" s="68"/>
      <c r="G41" s="14" t="str">
        <f>Matrix!$E$1</f>
        <v xml:space="preserve">Public Requirements References/Descriptions </v>
      </c>
    </row>
    <row r="42" spans="1:7" s="13" customFormat="1" x14ac:dyDescent="0.25">
      <c r="A42" s="52" t="str">
        <f>Matrix!B7</f>
        <v>AC-041</v>
      </c>
      <c r="B42" s="53"/>
      <c r="C42" s="54" t="str">
        <f>Matrix!C7</f>
        <v>Access Control</v>
      </c>
      <c r="D42" s="55"/>
      <c r="E42" s="54" t="str">
        <f>Matrix!G7</f>
        <v>Medium</v>
      </c>
      <c r="F42" s="55"/>
      <c r="G42" s="56" t="str">
        <f>Matrix!E7</f>
        <v>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v>
      </c>
    </row>
    <row r="43" spans="1:7" s="13" customFormat="1" x14ac:dyDescent="0.25">
      <c r="A43" s="69" t="str">
        <f>Matrix!$D$1</f>
        <v>Requirement</v>
      </c>
      <c r="B43" s="70"/>
      <c r="C43" s="70"/>
      <c r="D43" s="70"/>
      <c r="E43" s="70"/>
      <c r="F43" s="70"/>
      <c r="G43" s="56"/>
    </row>
    <row r="44" spans="1:7" s="13" customFormat="1" ht="36" customHeight="1" x14ac:dyDescent="0.25">
      <c r="A44" s="60" t="str">
        <f>Matrix!D7</f>
        <v>Identifying information about the connected devices will not be made available without authentication first.</v>
      </c>
      <c r="B44" s="55"/>
      <c r="C44" s="55"/>
      <c r="D44" s="55"/>
      <c r="E44" s="55"/>
      <c r="F44" s="55"/>
      <c r="G44" s="56"/>
    </row>
    <row r="45" spans="1:7" s="13" customFormat="1" x14ac:dyDescent="0.25">
      <c r="A45" s="71" t="str">
        <f>Matrix!$F$1</f>
        <v xml:space="preserve">Verification: Inspection, Demonstration, Test, or Analysis </v>
      </c>
      <c r="B45" s="72"/>
      <c r="C45" s="72"/>
      <c r="D45" s="72"/>
      <c r="E45" s="72"/>
      <c r="F45" s="72"/>
      <c r="G45" s="56"/>
    </row>
    <row r="46" spans="1:7" s="13" customFormat="1" ht="60.75" customHeight="1" x14ac:dyDescent="0.25">
      <c r="A46" s="60" t="str">
        <f>Matrix!F7</f>
        <v>Inspection of vendor-supplied documentation listing system actions and interfaces that do not require authentication. Ensure that no information leaks are possible from these unauthenticated actions.</v>
      </c>
      <c r="B46" s="55"/>
      <c r="C46" s="55"/>
      <c r="D46" s="55"/>
      <c r="E46" s="55"/>
      <c r="F46" s="55"/>
      <c r="G46" s="56"/>
    </row>
    <row r="47" spans="1:7" s="13" customFormat="1" x14ac:dyDescent="0.25">
      <c r="A47" s="69" t="str">
        <f>Matrix!$H$1</f>
        <v>Remarks</v>
      </c>
      <c r="B47" s="70"/>
      <c r="C47" s="70"/>
      <c r="D47" s="70"/>
      <c r="E47" s="70"/>
      <c r="F47" s="70"/>
      <c r="G47" s="56"/>
    </row>
    <row r="48" spans="1:7" s="13" customFormat="1" ht="57" customHeight="1" thickBot="1" x14ac:dyDescent="0.3">
      <c r="A48" s="63" t="str">
        <f>Matrix!H7</f>
        <v>e.g. it should not be possible to identify the device type nor firmware version by port scanning a connected device. Also, it should not be able to determine that a vehicle is operational or not via non-authorized connections.</v>
      </c>
      <c r="B48" s="64"/>
      <c r="C48" s="64"/>
      <c r="D48" s="64"/>
      <c r="E48" s="64"/>
      <c r="F48" s="64"/>
      <c r="G48" s="57"/>
    </row>
    <row r="49" spans="1:7" s="12" customFormat="1" x14ac:dyDescent="0.25">
      <c r="A49" s="48" t="str">
        <f>Matrix!$B$1</f>
        <v>Ref #</v>
      </c>
      <c r="B49" s="49"/>
      <c r="C49" s="50" t="str">
        <f>Matrix!$C$1</f>
        <v>Security Controls</v>
      </c>
      <c r="D49" s="51"/>
      <c r="E49" s="50" t="str">
        <f>Matrix!$G$1</f>
        <v>Criticality: High, Medium, or Low</v>
      </c>
      <c r="F49" s="51"/>
      <c r="G49" s="11" t="str">
        <f>Matrix!$E$1</f>
        <v xml:space="preserve">Public Requirements References/Descriptions </v>
      </c>
    </row>
    <row r="50" spans="1:7" s="13" customFormat="1" x14ac:dyDescent="0.25">
      <c r="A50" s="52" t="str">
        <f>Matrix!B8</f>
        <v>AC-050</v>
      </c>
      <c r="B50" s="53"/>
      <c r="C50" s="54" t="str">
        <f>Matrix!C8</f>
        <v>Access Control</v>
      </c>
      <c r="D50" s="55"/>
      <c r="E50" s="54" t="str">
        <f>Matrix!G8</f>
        <v>Medium</v>
      </c>
      <c r="F50" s="55"/>
      <c r="G50" s="56" t="str">
        <f>Matrix!E8</f>
        <v>NIST 800-53 AC-17 – REMOTE ACCESS 
The organization:
a. Establishes and documents usage restrictions, configuration/connection requirements, and implementation guidance for each type of remote access allowed; and
b. Authorizes remote access to the information system prior to allowing such connections.</v>
      </c>
    </row>
    <row r="51" spans="1:7" s="13" customFormat="1" x14ac:dyDescent="0.25">
      <c r="A51" s="58" t="str">
        <f>Matrix!$D$1</f>
        <v>Requirement</v>
      </c>
      <c r="B51" s="59"/>
      <c r="C51" s="59"/>
      <c r="D51" s="59"/>
      <c r="E51" s="59"/>
      <c r="F51" s="59"/>
      <c r="G51" s="56"/>
    </row>
    <row r="52" spans="1:7" s="13" customFormat="1" ht="37.5" customHeight="1" x14ac:dyDescent="0.25">
      <c r="A52" s="60" t="str">
        <f>Matrix!D8</f>
        <v>All remote access methods and possible remote actions to/on telematics system shall be documented.</v>
      </c>
      <c r="B52" s="55"/>
      <c r="C52" s="55"/>
      <c r="D52" s="55"/>
      <c r="E52" s="55"/>
      <c r="F52" s="55"/>
      <c r="G52" s="56"/>
    </row>
    <row r="53" spans="1:7" s="13" customFormat="1" x14ac:dyDescent="0.25">
      <c r="A53" s="61" t="str">
        <f>Matrix!$F$1</f>
        <v xml:space="preserve">Verification: Inspection, Demonstration, Test, or Analysis </v>
      </c>
      <c r="B53" s="62"/>
      <c r="C53" s="62"/>
      <c r="D53" s="62"/>
      <c r="E53" s="62"/>
      <c r="F53" s="62"/>
      <c r="G53" s="56"/>
    </row>
    <row r="54" spans="1:7" s="13" customFormat="1" ht="66" customHeight="1" x14ac:dyDescent="0.25">
      <c r="A54" s="60" t="str">
        <f>Matrix!F8</f>
        <v>Inspection of vendor-supplied documentation listing the methods of remote access and the actions that can be performed. Ensure that the remote access methods and actions are justifiable and also ensure that all remote methods require authentication (i.e. ensure none of them are listed in vendor documentation for AC-040)</v>
      </c>
      <c r="B54" s="55"/>
      <c r="C54" s="55"/>
      <c r="D54" s="55"/>
      <c r="E54" s="55"/>
      <c r="F54" s="55"/>
      <c r="G54" s="56"/>
    </row>
    <row r="55" spans="1:7" s="13" customFormat="1" x14ac:dyDescent="0.25">
      <c r="A55" s="58" t="str">
        <f>Matrix!$H$1</f>
        <v>Remarks</v>
      </c>
      <c r="B55" s="59"/>
      <c r="C55" s="59"/>
      <c r="D55" s="59"/>
      <c r="E55" s="59"/>
      <c r="F55" s="59"/>
      <c r="G55" s="56"/>
    </row>
    <row r="56" spans="1:7" s="13" customFormat="1" ht="30.75" customHeight="1" thickBot="1" x14ac:dyDescent="0.3">
      <c r="A56" s="63" t="str">
        <f>Matrix!H8</f>
        <v>-</v>
      </c>
      <c r="B56" s="64"/>
      <c r="C56" s="64"/>
      <c r="D56" s="64"/>
      <c r="E56" s="64"/>
      <c r="F56" s="64"/>
      <c r="G56" s="57"/>
    </row>
    <row r="57" spans="1:7" s="12" customFormat="1" x14ac:dyDescent="0.25">
      <c r="A57" s="65" t="str">
        <f>Matrix!$B$1</f>
        <v>Ref #</v>
      </c>
      <c r="B57" s="66"/>
      <c r="C57" s="67" t="str">
        <f>Matrix!$C$1</f>
        <v>Security Controls</v>
      </c>
      <c r="D57" s="68"/>
      <c r="E57" s="67" t="str">
        <f>Matrix!$G$1</f>
        <v>Criticality: High, Medium, or Low</v>
      </c>
      <c r="F57" s="68"/>
      <c r="G57" s="14" t="str">
        <f>Matrix!$E$1</f>
        <v xml:space="preserve">Public Requirements References/Descriptions </v>
      </c>
    </row>
    <row r="58" spans="1:7" s="13" customFormat="1" x14ac:dyDescent="0.25">
      <c r="A58" s="52" t="str">
        <f>Matrix!B9</f>
        <v>AC-060</v>
      </c>
      <c r="B58" s="53"/>
      <c r="C58" s="54" t="str">
        <f>Matrix!C9</f>
        <v>Access Control</v>
      </c>
      <c r="D58" s="55"/>
      <c r="E58" s="54" t="str">
        <f>Matrix!G9</f>
        <v>Medium</v>
      </c>
      <c r="F58" s="55"/>
      <c r="G58" s="56" t="str">
        <f>Matrix!E9</f>
        <v>NIST 800-53 AC-18 – WIRELESS ACCESS 
The organization:
a. Establishes usage restrictions, configuration/connection requirements, and implementation guidance for wireless access; and
b. Authorizes wireless access to the information system prior to allowing such connections.</v>
      </c>
    </row>
    <row r="59" spans="1:7" s="13" customFormat="1" x14ac:dyDescent="0.25">
      <c r="A59" s="69" t="str">
        <f>Matrix!$D$1</f>
        <v>Requirement</v>
      </c>
      <c r="B59" s="70"/>
      <c r="C59" s="70"/>
      <c r="D59" s="70"/>
      <c r="E59" s="70"/>
      <c r="F59" s="70"/>
      <c r="G59" s="56"/>
    </row>
    <row r="60" spans="1:7" s="13" customFormat="1" ht="60.75" customHeight="1" x14ac:dyDescent="0.25">
      <c r="A60" s="60" t="str">
        <f>Matrix!D9</f>
        <v>For all components of the system, the vendor shall provide a listing of all wireless communications interfaces of the system and specify how the interfaces can be configured and/or disabled.</v>
      </c>
      <c r="B60" s="55"/>
      <c r="C60" s="55"/>
      <c r="D60" s="55"/>
      <c r="E60" s="55"/>
      <c r="F60" s="55"/>
      <c r="G60" s="56"/>
    </row>
    <row r="61" spans="1:7" s="13" customFormat="1" x14ac:dyDescent="0.25">
      <c r="A61" s="71" t="str">
        <f>Matrix!$F$1</f>
        <v xml:space="preserve">Verification: Inspection, Demonstration, Test, or Analysis </v>
      </c>
      <c r="B61" s="72"/>
      <c r="C61" s="72"/>
      <c r="D61" s="72"/>
      <c r="E61" s="72"/>
      <c r="F61" s="72"/>
      <c r="G61" s="56"/>
    </row>
    <row r="62" spans="1:7" s="13" customFormat="1" ht="57" customHeight="1" x14ac:dyDescent="0.25">
      <c r="A62" s="60" t="str">
        <f>Matrix!F9</f>
        <v>Inspection of vendor-supplied documentation detailing what wireless communications hardware is present, which wireless communications methods can be disabled, and how wireless communications enablement or disablement is managed.</v>
      </c>
      <c r="B62" s="55"/>
      <c r="C62" s="55"/>
      <c r="D62" s="55"/>
      <c r="E62" s="55"/>
      <c r="F62" s="55"/>
      <c r="G62" s="56"/>
    </row>
    <row r="63" spans="1:7" s="13" customFormat="1" x14ac:dyDescent="0.25">
      <c r="A63" s="69" t="str">
        <f>Matrix!$H$1</f>
        <v>Remarks</v>
      </c>
      <c r="B63" s="70"/>
      <c r="C63" s="70"/>
      <c r="D63" s="70"/>
      <c r="E63" s="70"/>
      <c r="F63" s="70"/>
      <c r="G63" s="56"/>
    </row>
    <row r="64" spans="1:7" s="13" customFormat="1" ht="34.5" customHeight="1" thickBot="1" x14ac:dyDescent="0.3">
      <c r="A64" s="73" t="str">
        <f>Matrix!H9</f>
        <v>e.g. Bluetooth, cellular, satellite, Wi-Fi hotspot, Wi-Fi client, infrared, NFC, RFID</v>
      </c>
      <c r="B64" s="74"/>
      <c r="C64" s="74"/>
      <c r="D64" s="74"/>
      <c r="E64" s="74"/>
      <c r="F64" s="74"/>
      <c r="G64" s="57"/>
    </row>
    <row r="65" spans="1:7" s="12" customFormat="1" x14ac:dyDescent="0.25">
      <c r="A65" s="48" t="str">
        <f>Matrix!$B$1</f>
        <v>Ref #</v>
      </c>
      <c r="B65" s="49"/>
      <c r="C65" s="50" t="str">
        <f>Matrix!$C$1</f>
        <v>Security Controls</v>
      </c>
      <c r="D65" s="51"/>
      <c r="E65" s="50" t="str">
        <f>Matrix!$G$1</f>
        <v>Criticality: High, Medium, or Low</v>
      </c>
      <c r="F65" s="51"/>
      <c r="G65" s="11" t="str">
        <f>Matrix!$E$1</f>
        <v xml:space="preserve">Public Requirements References/Descriptions </v>
      </c>
    </row>
    <row r="66" spans="1:7" s="13" customFormat="1" x14ac:dyDescent="0.25">
      <c r="A66" s="52" t="str">
        <f>Matrix!B10</f>
        <v>AC-070</v>
      </c>
      <c r="B66" s="53"/>
      <c r="C66" s="54" t="str">
        <f>Matrix!C10</f>
        <v>Identification and Authentication</v>
      </c>
      <c r="D66" s="55"/>
      <c r="E66" s="54" t="str">
        <f>Matrix!G10</f>
        <v>Medium</v>
      </c>
      <c r="F66" s="55"/>
      <c r="G66" s="56" t="str">
        <f>Matrix!E10</f>
        <v>NIST 800-53 AC-7 - UNSUCCESSFUL LOGON ATTEMPTS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CTIA ICCTP 5.2 Password Management Test</v>
      </c>
    </row>
    <row r="67" spans="1:7" s="13" customFormat="1" x14ac:dyDescent="0.25">
      <c r="A67" s="58" t="str">
        <f>Matrix!$D$1</f>
        <v>Requirement</v>
      </c>
      <c r="B67" s="59"/>
      <c r="C67" s="59"/>
      <c r="D67" s="59"/>
      <c r="E67" s="59"/>
      <c r="F67" s="59"/>
      <c r="G67" s="56"/>
    </row>
    <row r="68" spans="1:7" s="13" customFormat="1" ht="49.5" customHeight="1" x14ac:dyDescent="0.25">
      <c r="A68" s="60" t="str">
        <f>Matrix!D10</f>
        <v>Authentication attempts to the vendor’s devices and backends shall be rate-limited to an industry accepted rate.</v>
      </c>
      <c r="B68" s="55"/>
      <c r="C68" s="55"/>
      <c r="D68" s="55"/>
      <c r="E68" s="55"/>
      <c r="F68" s="55"/>
      <c r="G68" s="56"/>
    </row>
    <row r="69" spans="1:7" s="13" customFormat="1" x14ac:dyDescent="0.25">
      <c r="A69" s="61" t="str">
        <f>Matrix!$F$1</f>
        <v xml:space="preserve">Verification: Inspection, Demonstration, Test, or Analysis </v>
      </c>
      <c r="B69" s="62"/>
      <c r="C69" s="62"/>
      <c r="D69" s="62"/>
      <c r="E69" s="62"/>
      <c r="F69" s="62"/>
      <c r="G69" s="56"/>
    </row>
    <row r="70" spans="1:7" s="13" customFormat="1" ht="42.75" customHeight="1" x14ac:dyDescent="0.25">
      <c r="A70" s="60" t="str">
        <f>Matrix!F10</f>
        <v>Inspection of vendor-supplied documentation detailing the methods used to enforce rate limiting.</v>
      </c>
      <c r="B70" s="55"/>
      <c r="C70" s="55"/>
      <c r="D70" s="55"/>
      <c r="E70" s="55"/>
      <c r="F70" s="55"/>
      <c r="G70" s="56"/>
    </row>
    <row r="71" spans="1:7" s="13" customFormat="1" x14ac:dyDescent="0.25">
      <c r="A71" s="58" t="str">
        <f>Matrix!$H$1</f>
        <v>Remarks</v>
      </c>
      <c r="B71" s="59"/>
      <c r="C71" s="59"/>
      <c r="D71" s="59"/>
      <c r="E71" s="59"/>
      <c r="F71" s="59"/>
      <c r="G71" s="56"/>
    </row>
    <row r="72" spans="1:7" s="13" customFormat="1" ht="36" customHeight="1" thickBot="1" x14ac:dyDescent="0.3">
      <c r="A72" s="63" t="str">
        <f>Matrix!H10</f>
        <v>-</v>
      </c>
      <c r="B72" s="64"/>
      <c r="C72" s="64"/>
      <c r="D72" s="64"/>
      <c r="E72" s="64"/>
      <c r="F72" s="64"/>
      <c r="G72" s="57"/>
    </row>
    <row r="73" spans="1:7" s="12" customFormat="1" x14ac:dyDescent="0.25">
      <c r="A73" s="65" t="str">
        <f>Matrix!$B$1</f>
        <v>Ref #</v>
      </c>
      <c r="B73" s="66"/>
      <c r="C73" s="67" t="str">
        <f>Matrix!$C$1</f>
        <v>Security Controls</v>
      </c>
      <c r="D73" s="68"/>
      <c r="E73" s="67" t="str">
        <f>Matrix!$G$1</f>
        <v>Criticality: High, Medium, or Low</v>
      </c>
      <c r="F73" s="68"/>
      <c r="G73" s="14" t="str">
        <f>Matrix!$E$1</f>
        <v xml:space="preserve">Public Requirements References/Descriptions </v>
      </c>
    </row>
    <row r="74" spans="1:7" s="13" customFormat="1" x14ac:dyDescent="0.25">
      <c r="A74" s="52" t="str">
        <f>Matrix!B11</f>
        <v>AC-080</v>
      </c>
      <c r="B74" s="53"/>
      <c r="C74" s="54" t="str">
        <f>Matrix!C11</f>
        <v>Device-Local Authentication</v>
      </c>
      <c r="D74" s="55"/>
      <c r="E74" s="54" t="str">
        <f>Matrix!G11</f>
        <v>Medium</v>
      </c>
      <c r="F74" s="55"/>
      <c r="G74" s="56" t="str">
        <f>Matrix!E11</f>
        <v>ETSI TS 103 645 V1.1.1 Provision 4.1-1 All IoT device passwords shall be unique and shall not be resettable to any universal factory default value.</v>
      </c>
    </row>
    <row r="75" spans="1:7" s="13" customFormat="1" x14ac:dyDescent="0.25">
      <c r="A75" s="69" t="str">
        <f>Matrix!$D$1</f>
        <v>Requirement</v>
      </c>
      <c r="B75" s="70"/>
      <c r="C75" s="70"/>
      <c r="D75" s="70"/>
      <c r="E75" s="70"/>
      <c r="F75" s="70"/>
      <c r="G75" s="56"/>
    </row>
    <row r="76" spans="1:7" s="13" customFormat="1" ht="49.5" customHeight="1" x14ac:dyDescent="0.25">
      <c r="A76" s="60" t="str">
        <f>Matrix!D11</f>
        <v>All authentication offered on device-local interfaces shall expect credentials which are unique to each device instance and uncorrelated to any and all public information about the device.</v>
      </c>
      <c r="B76" s="55"/>
      <c r="C76" s="55"/>
      <c r="D76" s="55"/>
      <c r="E76" s="55"/>
      <c r="F76" s="55"/>
      <c r="G76" s="56"/>
    </row>
    <row r="77" spans="1:7" s="13" customFormat="1" x14ac:dyDescent="0.25">
      <c r="A77" s="71" t="str">
        <f>Matrix!$F$1</f>
        <v xml:space="preserve">Verification: Inspection, Demonstration, Test, or Analysis </v>
      </c>
      <c r="B77" s="72"/>
      <c r="C77" s="72"/>
      <c r="D77" s="72"/>
      <c r="E77" s="72"/>
      <c r="F77" s="72"/>
      <c r="G77" s="56"/>
    </row>
    <row r="78" spans="1:7" s="13" customFormat="1" ht="55.5" customHeight="1" x14ac:dyDescent="0.25">
      <c r="A78" s="60" t="str">
        <f>Matrix!F11</f>
        <v>Inspection of vendor-supplied documentation detailing the local authentication and how the unique credential is generated. Ensure that the generation of this credential cannot be guessed from public information.</v>
      </c>
      <c r="B78" s="55"/>
      <c r="C78" s="55"/>
      <c r="D78" s="55"/>
      <c r="E78" s="55"/>
      <c r="F78" s="55"/>
      <c r="G78" s="56"/>
    </row>
    <row r="79" spans="1:7" s="13" customFormat="1" x14ac:dyDescent="0.25">
      <c r="A79" s="69" t="str">
        <f>Matrix!$H$1</f>
        <v>Remarks</v>
      </c>
      <c r="B79" s="70"/>
      <c r="C79" s="70"/>
      <c r="D79" s="70"/>
      <c r="E79" s="70"/>
      <c r="F79" s="70"/>
      <c r="G79" s="56"/>
    </row>
    <row r="80" spans="1:7" s="13" customFormat="1" ht="53.25" customHeight="1" thickBot="1" x14ac:dyDescent="0.3">
      <c r="A80" s="63" t="str">
        <f>Matrix!H11</f>
        <v>This requirement applies to many common facilities found on devices. e.g. local management portals, local Wi-Fi access points, Bluetooth pairing codes, local ssh servers, local serial console logins</v>
      </c>
      <c r="B80" s="64"/>
      <c r="C80" s="64"/>
      <c r="D80" s="64"/>
      <c r="E80" s="64"/>
      <c r="F80" s="64"/>
      <c r="G80" s="57"/>
    </row>
    <row r="81" spans="1:7" s="12" customFormat="1" x14ac:dyDescent="0.25">
      <c r="A81" s="48" t="str">
        <f>Matrix!$B$1</f>
        <v>Ref #</v>
      </c>
      <c r="B81" s="49"/>
      <c r="C81" s="50" t="str">
        <f>Matrix!$C$1</f>
        <v>Security Controls</v>
      </c>
      <c r="D81" s="51"/>
      <c r="E81" s="50" t="str">
        <f>Matrix!$G$1</f>
        <v>Criticality: High, Medium, or Low</v>
      </c>
      <c r="F81" s="51"/>
      <c r="G81" s="11" t="str">
        <f>Matrix!$E$1</f>
        <v xml:space="preserve">Public Requirements References/Descriptions </v>
      </c>
    </row>
    <row r="82" spans="1:7" s="13" customFormat="1" x14ac:dyDescent="0.25">
      <c r="A82" s="52" t="str">
        <f>Matrix!B12</f>
        <v>CM-010</v>
      </c>
      <c r="B82" s="53"/>
      <c r="C82" s="54" t="str">
        <f>Matrix!C12</f>
        <v>Protecting Actions on Devices</v>
      </c>
      <c r="D82" s="55"/>
      <c r="E82" s="54" t="str">
        <f>Matrix!G12</f>
        <v>Medium</v>
      </c>
      <c r="F82" s="55"/>
      <c r="G82" s="56" t="str">
        <f>Matrix!E12</f>
        <v>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CTIA ICCTP 5.17 Design-In Features “deny all inbound and outbound network connections by default”</v>
      </c>
    </row>
    <row r="83" spans="1:7" s="13" customFormat="1" x14ac:dyDescent="0.25">
      <c r="A83" s="58" t="str">
        <f>Matrix!$D$1</f>
        <v>Requirement</v>
      </c>
      <c r="B83" s="59"/>
      <c r="C83" s="59"/>
      <c r="D83" s="59"/>
      <c r="E83" s="59"/>
      <c r="F83" s="59"/>
      <c r="G83" s="56"/>
    </row>
    <row r="84" spans="1:7" s="13" customFormat="1" ht="75.75" customHeight="1" x14ac:dyDescent="0.25">
      <c r="A84" s="60" t="str">
        <f>Matrix!D12</f>
        <v>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B84" s="55"/>
      <c r="C84" s="55"/>
      <c r="D84" s="55"/>
      <c r="E84" s="55"/>
      <c r="F84" s="55"/>
      <c r="G84" s="56"/>
    </row>
    <row r="85" spans="1:7" s="13" customFormat="1" x14ac:dyDescent="0.25">
      <c r="A85" s="61" t="str">
        <f>Matrix!$F$1</f>
        <v xml:space="preserve">Verification: Inspection, Demonstration, Test, or Analysis </v>
      </c>
      <c r="B85" s="62"/>
      <c r="C85" s="62"/>
      <c r="D85" s="62"/>
      <c r="E85" s="62"/>
      <c r="F85" s="62"/>
      <c r="G85" s="56"/>
    </row>
    <row r="86" spans="1:7" s="13" customFormat="1" ht="43.5" customHeight="1" x14ac:dyDescent="0.25">
      <c r="A86" s="60" t="str">
        <f>Matrix!F12</f>
        <v>Inspection of vendor documentation asserting that unnecessary software or services are not present or disabled on the device.</v>
      </c>
      <c r="B86" s="55"/>
      <c r="C86" s="55"/>
      <c r="D86" s="55"/>
      <c r="E86" s="55"/>
      <c r="F86" s="55"/>
      <c r="G86" s="56"/>
    </row>
    <row r="87" spans="1:7" s="13" customFormat="1" x14ac:dyDescent="0.25">
      <c r="A87" s="58" t="str">
        <f>Matrix!$H$1</f>
        <v>Remarks</v>
      </c>
      <c r="B87" s="59"/>
      <c r="C87" s="59"/>
      <c r="D87" s="59"/>
      <c r="E87" s="59"/>
      <c r="F87" s="59"/>
      <c r="G87" s="56"/>
    </row>
    <row r="88" spans="1:7" s="13" customFormat="1" ht="55.5" customHeight="1" thickBot="1" x14ac:dyDescent="0.3">
      <c r="A88" s="63" t="str">
        <f>Matrix!H12</f>
        <v>E.g. this is particularly true of unauthenticated or unencrypted transport services (which would not satisfy protected communication requirements above) such as File Transfer Protocol, telnet, Short Messaging Service, etc.</v>
      </c>
      <c r="B88" s="64"/>
      <c r="C88" s="64"/>
      <c r="D88" s="64"/>
      <c r="E88" s="64"/>
      <c r="F88" s="64"/>
      <c r="G88" s="57"/>
    </row>
    <row r="89" spans="1:7" s="12" customFormat="1" x14ac:dyDescent="0.25">
      <c r="A89" s="65" t="str">
        <f>Matrix!$B$1</f>
        <v>Ref #</v>
      </c>
      <c r="B89" s="66"/>
      <c r="C89" s="67" t="str">
        <f>Matrix!$C$1</f>
        <v>Security Controls</v>
      </c>
      <c r="D89" s="68"/>
      <c r="E89" s="67" t="str">
        <f>Matrix!$G$1</f>
        <v>Criticality: High, Medium, or Low</v>
      </c>
      <c r="F89" s="68"/>
      <c r="G89" s="14" t="str">
        <f>Matrix!$E$1</f>
        <v xml:space="preserve">Public Requirements References/Descriptions </v>
      </c>
    </row>
    <row r="90" spans="1:7" s="13" customFormat="1" ht="35.25" customHeight="1" x14ac:dyDescent="0.25">
      <c r="A90" s="52" t="str">
        <f>Matrix!B13</f>
        <v>CM-020</v>
      </c>
      <c r="B90" s="53"/>
      <c r="C90" s="54" t="str">
        <f>Matrix!C13</f>
        <v>Configuration Management</v>
      </c>
      <c r="D90" s="55"/>
      <c r="E90" s="54" t="str">
        <f>Matrix!G13</f>
        <v>High</v>
      </c>
      <c r="F90" s="55"/>
      <c r="G90" s="56" t="str">
        <f>Matrix!E13</f>
        <v xml:space="preserve">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v>
      </c>
    </row>
    <row r="91" spans="1:7" s="13" customFormat="1" x14ac:dyDescent="0.25">
      <c r="A91" s="69" t="str">
        <f>Matrix!$D$1</f>
        <v>Requirement</v>
      </c>
      <c r="B91" s="70"/>
      <c r="C91" s="70"/>
      <c r="D91" s="70"/>
      <c r="E91" s="70"/>
      <c r="F91" s="70"/>
      <c r="G91" s="56"/>
    </row>
    <row r="92" spans="1:7" s="13" customFormat="1" ht="35.25" customHeight="1" x14ac:dyDescent="0.25">
      <c r="A92" s="60" t="str">
        <f>Matrix!D13</f>
        <v>The vendor’s devices shall have all services used for troubleshooting disabled or properly protected from unauthorized access and use.</v>
      </c>
      <c r="B92" s="55"/>
      <c r="C92" s="55"/>
      <c r="D92" s="55"/>
      <c r="E92" s="55"/>
      <c r="F92" s="55"/>
      <c r="G92" s="56"/>
    </row>
    <row r="93" spans="1:7" s="13" customFormat="1" x14ac:dyDescent="0.25">
      <c r="A93" s="71" t="str">
        <f>Matrix!$F$1</f>
        <v xml:space="preserve">Verification: Inspection, Demonstration, Test, or Analysis </v>
      </c>
      <c r="B93" s="72"/>
      <c r="C93" s="72"/>
      <c r="D93" s="72"/>
      <c r="E93" s="72"/>
      <c r="F93" s="72"/>
      <c r="G93" s="56"/>
    </row>
    <row r="94" spans="1:7" s="13" customFormat="1" ht="97.5" customHeight="1" x14ac:dyDescent="0.25">
      <c r="A94" s="60" t="str">
        <f>Matrix!F13</f>
        <v>Inspection of vendor-supplied documentation detailing all services (listening ports or outbound connections) available on deployed devices.
Ensure that none of the services available are without authentication (see AC-030) and furthermore that any troubleshooting functionality is ideally disabled, or at least the service available requires unique credentials for authorization of that feature.</v>
      </c>
      <c r="B94" s="55"/>
      <c r="C94" s="55"/>
      <c r="D94" s="55"/>
      <c r="E94" s="55"/>
      <c r="F94" s="55"/>
      <c r="G94" s="56"/>
    </row>
    <row r="95" spans="1:7" s="13" customFormat="1" x14ac:dyDescent="0.25">
      <c r="A95" s="69" t="str">
        <f>Matrix!$H$1</f>
        <v>Remarks</v>
      </c>
      <c r="B95" s="70"/>
      <c r="C95" s="70"/>
      <c r="D95" s="70"/>
      <c r="E95" s="70"/>
      <c r="F95" s="70"/>
      <c r="G95" s="56"/>
    </row>
    <row r="96" spans="1:7" s="13" customFormat="1" ht="24.75" customHeight="1" thickBot="1" x14ac:dyDescent="0.3">
      <c r="A96" s="73" t="str">
        <f>Matrix!H13</f>
        <v>Deploying with test or debug facilities enabled is egregious</v>
      </c>
      <c r="B96" s="74"/>
      <c r="C96" s="74"/>
      <c r="D96" s="74"/>
      <c r="E96" s="74"/>
      <c r="F96" s="74"/>
      <c r="G96" s="57"/>
    </row>
    <row r="97" spans="1:7" s="12" customFormat="1" x14ac:dyDescent="0.25">
      <c r="A97" s="48" t="str">
        <f>Matrix!$B$1</f>
        <v>Ref #</v>
      </c>
      <c r="B97" s="49"/>
      <c r="C97" s="50" t="str">
        <f>Matrix!$C$1</f>
        <v>Security Controls</v>
      </c>
      <c r="D97" s="51"/>
      <c r="E97" s="50" t="str">
        <f>Matrix!$G$1</f>
        <v>Criticality: High, Medium, or Low</v>
      </c>
      <c r="F97" s="51"/>
      <c r="G97" s="11" t="str">
        <f>Matrix!$E$1</f>
        <v xml:space="preserve">Public Requirements References/Descriptions </v>
      </c>
    </row>
    <row r="98" spans="1:7" s="13" customFormat="1" ht="31.5" customHeight="1" x14ac:dyDescent="0.25">
      <c r="A98" s="52" t="str">
        <f>Matrix!B14</f>
        <v>CM-030</v>
      </c>
      <c r="B98" s="53"/>
      <c r="C98" s="54" t="str">
        <f>Matrix!C14</f>
        <v>Configuration Management</v>
      </c>
      <c r="D98" s="55"/>
      <c r="E98" s="54" t="str">
        <f>Matrix!G14</f>
        <v>High</v>
      </c>
      <c r="F98" s="55"/>
      <c r="G98" s="56" t="str">
        <f>Matrix!E14</f>
        <v>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CAIQ CCC-03.4 Are mechanisms in place to ensure that all debugging and test code elements are removed from released software versions?</v>
      </c>
    </row>
    <row r="99" spans="1:7" s="13" customFormat="1" x14ac:dyDescent="0.25">
      <c r="A99" s="58" t="str">
        <f>Matrix!$D$1</f>
        <v>Requirement</v>
      </c>
      <c r="B99" s="59"/>
      <c r="C99" s="59"/>
      <c r="D99" s="59"/>
      <c r="E99" s="59"/>
      <c r="F99" s="59"/>
      <c r="G99" s="56"/>
    </row>
    <row r="100" spans="1:7" s="13" customFormat="1" ht="34.5" customHeight="1" x14ac:dyDescent="0.25">
      <c r="A100" s="60" t="str">
        <f>Matrix!D14</f>
        <v>Vendor ensures that any and all interfaces used for testing or debug are unavailalbe in production builds of the devices</v>
      </c>
      <c r="B100" s="55"/>
      <c r="C100" s="55"/>
      <c r="D100" s="55"/>
      <c r="E100" s="55"/>
      <c r="F100" s="55"/>
      <c r="G100" s="56"/>
    </row>
    <row r="101" spans="1:7" s="13" customFormat="1" x14ac:dyDescent="0.25">
      <c r="A101" s="61" t="str">
        <f>Matrix!$F$1</f>
        <v xml:space="preserve">Verification: Inspection, Demonstration, Test, or Analysis </v>
      </c>
      <c r="B101" s="62"/>
      <c r="C101" s="62"/>
      <c r="D101" s="62"/>
      <c r="E101" s="62"/>
      <c r="F101" s="62"/>
      <c r="G101" s="56"/>
    </row>
    <row r="102" spans="1:7" s="13" customFormat="1" ht="84.75" customHeight="1" x14ac:dyDescent="0.25">
      <c r="A102" s="60" t="str">
        <f>Matrix!F14</f>
        <v>Inspection of vendor-supplied documentation detailing all service (listening ports or outbound connections) available on deployed devices.
Ensure that there are no services for test or debug active in the device. Ideally, look for assurances that any test or debug executables cannot be run on the device.</v>
      </c>
      <c r="B102" s="55"/>
      <c r="C102" s="55"/>
      <c r="D102" s="55"/>
      <c r="E102" s="55"/>
      <c r="F102" s="55"/>
      <c r="G102" s="56"/>
    </row>
    <row r="103" spans="1:7" s="13" customFormat="1" x14ac:dyDescent="0.25">
      <c r="A103" s="58" t="str">
        <f>Matrix!$H$1</f>
        <v>Remarks</v>
      </c>
      <c r="B103" s="59"/>
      <c r="C103" s="59"/>
      <c r="D103" s="59"/>
      <c r="E103" s="59"/>
      <c r="F103" s="59"/>
      <c r="G103" s="56"/>
    </row>
    <row r="104" spans="1:7" s="13" customFormat="1" ht="21" customHeight="1" thickBot="1" x14ac:dyDescent="0.3">
      <c r="A104" s="63" t="str">
        <f>Matrix!H14</f>
        <v xml:space="preserve"> Deploying with test or debug facilities enabled is egregious</v>
      </c>
      <c r="B104" s="64"/>
      <c r="C104" s="64"/>
      <c r="D104" s="64"/>
      <c r="E104" s="64"/>
      <c r="F104" s="64"/>
      <c r="G104" s="57"/>
    </row>
    <row r="105" spans="1:7" s="12" customFormat="1" x14ac:dyDescent="0.25">
      <c r="A105" s="65" t="str">
        <f>Matrix!$B$1</f>
        <v>Ref #</v>
      </c>
      <c r="B105" s="66"/>
      <c r="C105" s="67" t="str">
        <f>Matrix!$C$1</f>
        <v>Security Controls</v>
      </c>
      <c r="D105" s="68"/>
      <c r="E105" s="67" t="str">
        <f>Matrix!$G$1</f>
        <v>Criticality: High, Medium, or Low</v>
      </c>
      <c r="F105" s="68"/>
      <c r="G105" s="14" t="str">
        <f>Matrix!$E$1</f>
        <v xml:space="preserve">Public Requirements References/Descriptions </v>
      </c>
    </row>
    <row r="106" spans="1:7" s="13" customFormat="1" x14ac:dyDescent="0.25">
      <c r="A106" s="52" t="str">
        <f>Matrix!B15</f>
        <v>IA-010</v>
      </c>
      <c r="B106" s="53"/>
      <c r="C106" s="54" t="str">
        <f>Matrix!C15</f>
        <v>Identification and Authentication</v>
      </c>
      <c r="D106" s="55"/>
      <c r="E106" s="54" t="str">
        <f>Matrix!G15</f>
        <v>Medium</v>
      </c>
      <c r="F106" s="55"/>
      <c r="G106" s="56" t="str">
        <f>Matrix!E15</f>
        <v>NIST 800-53 IA-3 – DEVICE IDENTIFICATION AND AUTHENTICATION 
The information system uniquely identifies and authenticates [Assignment: organization-defined specific and/or types of devices] before establishing a [Selection (one or more): local; remote; network] connection.</v>
      </c>
    </row>
    <row r="107" spans="1:7" s="13" customFormat="1" x14ac:dyDescent="0.25">
      <c r="A107" s="69" t="str">
        <f>Matrix!$D$1</f>
        <v>Requirement</v>
      </c>
      <c r="B107" s="70"/>
      <c r="C107" s="70"/>
      <c r="D107" s="70"/>
      <c r="E107" s="70"/>
      <c r="F107" s="70"/>
      <c r="G107" s="56"/>
    </row>
    <row r="108" spans="1:7" s="13" customFormat="1" ht="33.75" customHeight="1" x14ac:dyDescent="0.25">
      <c r="A108" s="60" t="str">
        <f>Matrix!D15</f>
        <v>All remote hosts of the vendor's system shall be configured to uniquely identify and authenticate all other remote hosts of the system and/or any other interfacing systems.</v>
      </c>
      <c r="B108" s="55"/>
      <c r="C108" s="55"/>
      <c r="D108" s="55"/>
      <c r="E108" s="55"/>
      <c r="F108" s="55"/>
      <c r="G108" s="56"/>
    </row>
    <row r="109" spans="1:7" s="13" customFormat="1" x14ac:dyDescent="0.25">
      <c r="A109" s="71" t="str">
        <f>Matrix!$F$1</f>
        <v xml:space="preserve">Verification: Inspection, Demonstration, Test, or Analysis </v>
      </c>
      <c r="B109" s="72"/>
      <c r="C109" s="72"/>
      <c r="D109" s="72"/>
      <c r="E109" s="72"/>
      <c r="F109" s="72"/>
      <c r="G109" s="56"/>
    </row>
    <row r="110" spans="1:7" s="13" customFormat="1" ht="66" customHeight="1" x14ac:dyDescent="0.25">
      <c r="A110" s="60" t="str">
        <f>Matrix!F15</f>
        <v>Inspection of vendor-supplied documentation detailing how devices and components are uniquely identified.
Ensure that interfacing systems can query and/or inspect these unique identifiers.</v>
      </c>
      <c r="B110" s="55"/>
      <c r="C110" s="55"/>
      <c r="D110" s="55"/>
      <c r="E110" s="55"/>
      <c r="F110" s="55"/>
      <c r="G110" s="56"/>
    </row>
    <row r="111" spans="1:7" s="13" customFormat="1" x14ac:dyDescent="0.25">
      <c r="A111" s="69" t="str">
        <f>Matrix!$H$1</f>
        <v>Remarks</v>
      </c>
      <c r="B111" s="70"/>
      <c r="C111" s="70"/>
      <c r="D111" s="70"/>
      <c r="E111" s="70"/>
      <c r="F111" s="70"/>
      <c r="G111" s="56"/>
    </row>
    <row r="112" spans="1:7" s="13" customFormat="1" ht="39.75" customHeight="1" thickBot="1" x14ac:dyDescent="0.3">
      <c r="A112" s="63" t="str">
        <f>Matrix!H15</f>
        <v>e.g. that a remote system authenticate the other remote parties by referring to the unique identifiers using mutually authenticated TLS</v>
      </c>
      <c r="B112" s="64"/>
      <c r="C112" s="64"/>
      <c r="D112" s="64"/>
      <c r="E112" s="64"/>
      <c r="F112" s="64"/>
      <c r="G112" s="57"/>
    </row>
    <row r="113" spans="1:7" s="12" customFormat="1" x14ac:dyDescent="0.25">
      <c r="A113" s="48" t="str">
        <f>Matrix!$B$1</f>
        <v>Ref #</v>
      </c>
      <c r="B113" s="49"/>
      <c r="C113" s="50" t="str">
        <f>Matrix!$C$1</f>
        <v>Security Controls</v>
      </c>
      <c r="D113" s="51"/>
      <c r="E113" s="50" t="str">
        <f>Matrix!$G$1</f>
        <v>Criticality: High, Medium, or Low</v>
      </c>
      <c r="F113" s="51"/>
      <c r="G113" s="11" t="str">
        <f>Matrix!$E$1</f>
        <v xml:space="preserve">Public Requirements References/Descriptions </v>
      </c>
    </row>
    <row r="114" spans="1:7" s="13" customFormat="1" x14ac:dyDescent="0.25">
      <c r="A114" s="52" t="str">
        <f>Matrix!B16</f>
        <v>IA-020</v>
      </c>
      <c r="B114" s="53"/>
      <c r="C114" s="54" t="str">
        <f>Matrix!C16</f>
        <v>Identification and Authentication</v>
      </c>
      <c r="D114" s="55"/>
      <c r="E114" s="54" t="str">
        <f>Matrix!G16</f>
        <v>Medium</v>
      </c>
      <c r="F114" s="55"/>
      <c r="G114" s="56" t="str">
        <f>Matrix!E16</f>
        <v xml:space="preserve">NIST 800-53 IA-3 – DEVICE IDENTIFICATION AND AUTHENTICATION 
The information system uniquely identifies and authenticates [Assignment: organization-defined specific and/or types of devices] before establishing a [Selection (one or more): local; remote; network] connection.
</v>
      </c>
    </row>
    <row r="115" spans="1:7" s="13" customFormat="1" x14ac:dyDescent="0.25">
      <c r="A115" s="58" t="str">
        <f>Matrix!$D$1</f>
        <v>Requirement</v>
      </c>
      <c r="B115" s="59"/>
      <c r="C115" s="59"/>
      <c r="D115" s="59"/>
      <c r="E115" s="59"/>
      <c r="F115" s="59"/>
      <c r="G115" s="56"/>
    </row>
    <row r="116" spans="1:7" s="13" customFormat="1" ht="102" customHeight="1" x14ac:dyDescent="0.25">
      <c r="A116" s="60" t="str">
        <f>Matrix!D16</f>
        <v>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B116" s="55"/>
      <c r="C116" s="55"/>
      <c r="D116" s="55"/>
      <c r="E116" s="55"/>
      <c r="F116" s="55"/>
      <c r="G116" s="56"/>
    </row>
    <row r="117" spans="1:7" s="13" customFormat="1" x14ac:dyDescent="0.25">
      <c r="A117" s="61" t="str">
        <f>Matrix!$F$1</f>
        <v xml:space="preserve">Verification: Inspection, Demonstration, Test, or Analysis </v>
      </c>
      <c r="B117" s="62"/>
      <c r="C117" s="62"/>
      <c r="D117" s="62"/>
      <c r="E117" s="62"/>
      <c r="F117" s="62"/>
      <c r="G117" s="56"/>
    </row>
    <row r="118" spans="1:7" s="13" customFormat="1" ht="52.5" customHeight="1" x14ac:dyDescent="0.25">
      <c r="A118" s="60" t="str">
        <f>Matrix!F16</f>
        <v xml:space="preserve">Inspection of vendor documentation detailing the inputs to the authenticator generation process per device. Ensure that no input is information that can be easily-guessed from simple facts about the device.
</v>
      </c>
      <c r="B118" s="55"/>
      <c r="C118" s="55"/>
      <c r="D118" s="55"/>
      <c r="E118" s="55"/>
      <c r="F118" s="55"/>
      <c r="G118" s="56"/>
    </row>
    <row r="119" spans="1:7" s="13" customFormat="1" x14ac:dyDescent="0.25">
      <c r="A119" s="58" t="str">
        <f>Matrix!$H$1</f>
        <v>Remarks</v>
      </c>
      <c r="B119" s="59"/>
      <c r="C119" s="59"/>
      <c r="D119" s="59"/>
      <c r="E119" s="59"/>
      <c r="F119" s="59"/>
      <c r="G119" s="56"/>
    </row>
    <row r="120" spans="1:7" s="13" customFormat="1" ht="17.25" customHeight="1" thickBot="1" x14ac:dyDescent="0.3">
      <c r="A120" s="63" t="str">
        <f>Matrix!H16</f>
        <v>-</v>
      </c>
      <c r="B120" s="64"/>
      <c r="C120" s="64"/>
      <c r="D120" s="64"/>
      <c r="E120" s="64"/>
      <c r="F120" s="64"/>
      <c r="G120" s="57"/>
    </row>
    <row r="121" spans="1:7" s="12" customFormat="1" x14ac:dyDescent="0.25">
      <c r="A121" s="65" t="str">
        <f>Matrix!$B$1</f>
        <v>Ref #</v>
      </c>
      <c r="B121" s="66"/>
      <c r="C121" s="67" t="str">
        <f>Matrix!$C$1</f>
        <v>Security Controls</v>
      </c>
      <c r="D121" s="68"/>
      <c r="E121" s="67" t="str">
        <f>Matrix!$G$1</f>
        <v>Criticality: High, Medium, or Low</v>
      </c>
      <c r="F121" s="68"/>
      <c r="G121" s="14" t="str">
        <f>Matrix!$E$1</f>
        <v xml:space="preserve">Public Requirements References/Descriptions </v>
      </c>
    </row>
    <row r="122" spans="1:7" s="13" customFormat="1" x14ac:dyDescent="0.25">
      <c r="A122" s="52" t="str">
        <f>Matrix!B17</f>
        <v>IA-030</v>
      </c>
      <c r="B122" s="53"/>
      <c r="C122" s="54" t="str">
        <f>Matrix!C17</f>
        <v>Identification and Authentication</v>
      </c>
      <c r="D122" s="55"/>
      <c r="E122" s="54" t="str">
        <f>Matrix!G17</f>
        <v>Medium</v>
      </c>
      <c r="F122" s="55"/>
      <c r="G122" s="56" t="str">
        <f>Matrix!E17</f>
        <v xml:space="preserve">NIST 800-53 IA-7 – CRYPTOGRAPHIC MODULE AUTHENTICATION 
The information system implements mechanisms for authentication to a cryptographic module that meet the requirements of applicable federal laws, Executive Orders, directives, policies, regulations, standards, and guidance for such authentication.
</v>
      </c>
    </row>
    <row r="123" spans="1:7" s="13" customFormat="1" x14ac:dyDescent="0.25">
      <c r="A123" s="69" t="str">
        <f>Matrix!$D$1</f>
        <v>Requirement</v>
      </c>
      <c r="B123" s="70"/>
      <c r="C123" s="70"/>
      <c r="D123" s="70"/>
      <c r="E123" s="70"/>
      <c r="F123" s="70"/>
      <c r="G123" s="56"/>
    </row>
    <row r="124" spans="1:7" s="13" customFormat="1" ht="48" customHeight="1" x14ac:dyDescent="0.25">
      <c r="A124" s="60" t="str">
        <f>Matrix!D17</f>
        <v>Cryptographic modules used in the vendors system shall be compliant with Federal Information Processing Standards (FIPS) 140-2: Level 1.</v>
      </c>
      <c r="B124" s="55"/>
      <c r="C124" s="55"/>
      <c r="D124" s="55"/>
      <c r="E124" s="55"/>
      <c r="F124" s="55"/>
      <c r="G124" s="56"/>
    </row>
    <row r="125" spans="1:7" s="13" customFormat="1" x14ac:dyDescent="0.25">
      <c r="A125" s="71" t="str">
        <f>Matrix!$F$1</f>
        <v xml:space="preserve">Verification: Inspection, Demonstration, Test, or Analysis </v>
      </c>
      <c r="B125" s="72"/>
      <c r="C125" s="72"/>
      <c r="D125" s="72"/>
      <c r="E125" s="72"/>
      <c r="F125" s="72"/>
      <c r="G125" s="56"/>
    </row>
    <row r="126" spans="1:7" s="13" customFormat="1" ht="84.75" customHeight="1" x14ac:dyDescent="0.25">
      <c r="A126" s="60" t="str">
        <f>Matrix!F17</f>
        <v>Inspection of vendor-supplied documentation detailing their procurement requirements for cryptographic modules. 
Ensure that their procurement processes require that all cryptographic modules are FIPS 140-2 compliant.</v>
      </c>
      <c r="B126" s="55"/>
      <c r="C126" s="55"/>
      <c r="D126" s="55"/>
      <c r="E126" s="55"/>
      <c r="F126" s="55"/>
      <c r="G126" s="56"/>
    </row>
    <row r="127" spans="1:7" s="13" customFormat="1" x14ac:dyDescent="0.25">
      <c r="A127" s="69" t="str">
        <f>Matrix!$H$1</f>
        <v>Remarks</v>
      </c>
      <c r="B127" s="70"/>
      <c r="C127" s="70"/>
      <c r="D127" s="70"/>
      <c r="E127" s="70"/>
      <c r="F127" s="70"/>
      <c r="G127" s="56"/>
    </row>
    <row r="128" spans="1:7" s="13" customFormat="1" ht="197.25" customHeight="1" thickBot="1" x14ac:dyDescent="0.3">
      <c r="A128" s="73" t="str">
        <f>Matrix!H17</f>
        <v xml:space="preserve">e.g.
• For each attempt to use the authentication mechanism, the probability shall be less than one in 1,000,000 that a random attempt will succeed, or a false acceptance will occur (e.g., guessing a password or PIN, false acceptance error rate of a biometric device, or some combination of authentication methods)
• For multiple attempts to use the authentication mechanism during a one-minute period, the probability shall be less than one in 100,000 that a random attempt will succeed, or a false acceptance will occur
• Feedback of authentication data to an operator shall be obscured during authentication (e.g., no visible display of characters when entering a password).
• Feedback provided to an operator during an attempted authentication shall not weaken the strength of the authentication mechanism
</v>
      </c>
      <c r="B128" s="74"/>
      <c r="C128" s="74"/>
      <c r="D128" s="74"/>
      <c r="E128" s="74"/>
      <c r="F128" s="74"/>
      <c r="G128" s="57"/>
    </row>
    <row r="129" spans="1:7" s="12" customFormat="1" x14ac:dyDescent="0.25">
      <c r="A129" s="48" t="str">
        <f>Matrix!$B$1</f>
        <v>Ref #</v>
      </c>
      <c r="B129" s="49"/>
      <c r="C129" s="50" t="str">
        <f>Matrix!$C$1</f>
        <v>Security Controls</v>
      </c>
      <c r="D129" s="51"/>
      <c r="E129" s="50" t="str">
        <f>Matrix!$G$1</f>
        <v>Criticality: High, Medium, or Low</v>
      </c>
      <c r="F129" s="51"/>
      <c r="G129" s="11" t="str">
        <f>Matrix!$E$1</f>
        <v xml:space="preserve">Public Requirements References/Descriptions </v>
      </c>
    </row>
    <row r="130" spans="1:7" s="13" customFormat="1" ht="48" customHeight="1" x14ac:dyDescent="0.25">
      <c r="A130" s="52" t="str">
        <f>Matrix!B18</f>
        <v>IR-010</v>
      </c>
      <c r="B130" s="53"/>
      <c r="C130" s="54" t="str">
        <f>Matrix!C18</f>
        <v>Incidence Response</v>
      </c>
      <c r="D130" s="55"/>
      <c r="E130" s="54" t="str">
        <f>Matrix!G18</f>
        <v>High</v>
      </c>
      <c r="F130" s="55"/>
      <c r="G130" s="56" t="str">
        <f>Matrix!E18</f>
        <v>NIST 800-53 IR-8 -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NIST 800-61 Sections 2. – 4. (except 3.1.2 which is covered elsewhere in this matrix)</v>
      </c>
    </row>
    <row r="131" spans="1:7" s="13" customFormat="1" x14ac:dyDescent="0.25">
      <c r="A131" s="58" t="str">
        <f>Matrix!$D$1</f>
        <v>Requirement</v>
      </c>
      <c r="B131" s="59"/>
      <c r="C131" s="59"/>
      <c r="D131" s="59"/>
      <c r="E131" s="59"/>
      <c r="F131" s="59"/>
      <c r="G131" s="56"/>
    </row>
    <row r="132" spans="1:7" s="13" customFormat="1" ht="150" customHeight="1" x14ac:dyDescent="0.25">
      <c r="A132" s="60" t="str">
        <f>Matrix!D18</f>
        <v>The vendor shall have a documented incident response plan (IRP) in place which provides the carriers with a point of contact for components used within their telematics system</v>
      </c>
      <c r="B132" s="55"/>
      <c r="C132" s="55"/>
      <c r="D132" s="55"/>
      <c r="E132" s="55"/>
      <c r="F132" s="55"/>
      <c r="G132" s="56"/>
    </row>
    <row r="133" spans="1:7" s="13" customFormat="1" x14ac:dyDescent="0.25">
      <c r="A133" s="61" t="str">
        <f>Matrix!$F$1</f>
        <v xml:space="preserve">Verification: Inspection, Demonstration, Test, or Analysis </v>
      </c>
      <c r="B133" s="62"/>
      <c r="C133" s="62"/>
      <c r="D133" s="62"/>
      <c r="E133" s="62"/>
      <c r="F133" s="62"/>
      <c r="G133" s="56"/>
    </row>
    <row r="134" spans="1:7" s="13" customFormat="1" ht="150" customHeight="1" x14ac:dyDescent="0.25">
      <c r="A134" s="60" t="str">
        <f>Matrix!F18</f>
        <v>Inspection of vendor-supplied documentation detailing the vendor’s incident response process.
Ensure that it documents the methods that can be used to notify the vendor of a security incident.</v>
      </c>
      <c r="B134" s="55"/>
      <c r="C134" s="55"/>
      <c r="D134" s="55"/>
      <c r="E134" s="55"/>
      <c r="F134" s="55"/>
      <c r="G134" s="56"/>
    </row>
    <row r="135" spans="1:7" s="13" customFormat="1" x14ac:dyDescent="0.25">
      <c r="A135" s="58" t="str">
        <f>Matrix!$H$1</f>
        <v>Remarks</v>
      </c>
      <c r="B135" s="59"/>
      <c r="C135" s="59"/>
      <c r="D135" s="59"/>
      <c r="E135" s="59"/>
      <c r="F135" s="59"/>
      <c r="G135" s="56"/>
    </row>
    <row r="136" spans="1:7" s="13" customFormat="1" ht="55.5" customHeight="1" thickBot="1" x14ac:dyDescent="0.3">
      <c r="A136" s="63" t="str">
        <f>Matrix!H18</f>
        <v>TSPs must demonstrate this level of maturity to be trusted with business critical functions</v>
      </c>
      <c r="B136" s="64"/>
      <c r="C136" s="64"/>
      <c r="D136" s="64"/>
      <c r="E136" s="64"/>
      <c r="F136" s="64"/>
      <c r="G136" s="57"/>
    </row>
    <row r="137" spans="1:7" s="12" customFormat="1" x14ac:dyDescent="0.25">
      <c r="A137" s="65" t="str">
        <f>Matrix!$B$1</f>
        <v>Ref #</v>
      </c>
      <c r="B137" s="66"/>
      <c r="C137" s="67" t="str">
        <f>Matrix!$C$1</f>
        <v>Security Controls</v>
      </c>
      <c r="D137" s="68"/>
      <c r="E137" s="67" t="str">
        <f>Matrix!$G$1</f>
        <v>Criticality: High, Medium, or Low</v>
      </c>
      <c r="F137" s="68"/>
      <c r="G137" s="14" t="str">
        <f>Matrix!$E$1</f>
        <v xml:space="preserve">Public Requirements References/Descriptions </v>
      </c>
    </row>
    <row r="138" spans="1:7" s="13" customFormat="1" x14ac:dyDescent="0.25">
      <c r="A138" s="52" t="str">
        <f>Matrix!B19</f>
        <v>M-010</v>
      </c>
      <c r="B138" s="53"/>
      <c r="C138" s="54" t="str">
        <f>Matrix!C19</f>
        <v>Maintenance</v>
      </c>
      <c r="D138" s="55"/>
      <c r="E138" s="54" t="str">
        <f>Matrix!G19</f>
        <v>Medium</v>
      </c>
      <c r="F138" s="55"/>
      <c r="G138" s="56" t="str">
        <f>Matrix!E19</f>
        <v>NIST 800-53 MA-2 –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v>
      </c>
    </row>
    <row r="139" spans="1:7" s="13" customFormat="1" x14ac:dyDescent="0.25">
      <c r="A139" s="69" t="str">
        <f>Matrix!$D$1</f>
        <v>Requirement</v>
      </c>
      <c r="B139" s="70"/>
      <c r="C139" s="70"/>
      <c r="D139" s="70"/>
      <c r="E139" s="70"/>
      <c r="F139" s="70"/>
      <c r="G139" s="56"/>
    </row>
    <row r="140" spans="1:7" s="13" customFormat="1" ht="94.5" customHeight="1" x14ac:dyDescent="0.25">
      <c r="A140" s="60" t="str">
        <f>Matrix!D19</f>
        <v>The vendor shall have procedures in place to ensure that components outside of the carrier’s direct control are not updated or modified without prior coordination and approval by an organization-defined individual or role</v>
      </c>
      <c r="B140" s="55"/>
      <c r="C140" s="55"/>
      <c r="D140" s="55"/>
      <c r="E140" s="55"/>
      <c r="F140" s="55"/>
      <c r="G140" s="56"/>
    </row>
    <row r="141" spans="1:7" s="13" customFormat="1" x14ac:dyDescent="0.25">
      <c r="A141" s="71" t="str">
        <f>Matrix!$F$1</f>
        <v xml:space="preserve">Verification: Inspection, Demonstration, Test, or Analysis </v>
      </c>
      <c r="B141" s="72"/>
      <c r="C141" s="72"/>
      <c r="D141" s="72"/>
      <c r="E141" s="72"/>
      <c r="F141" s="72"/>
      <c r="G141" s="56"/>
    </row>
    <row r="142" spans="1:7" s="13" customFormat="1" ht="94.5" customHeight="1" x14ac:dyDescent="0.25">
      <c r="A142" s="60" t="str">
        <f>Matrix!F19</f>
        <v>Inspection of vendor-supplied documentation detailing their maintenance/release process.
Ensure that there is a process where you (the carrier) are contacted and coordinated-with before the systems upon which you rely undergo maintenance procedures.</v>
      </c>
      <c r="B142" s="55"/>
      <c r="C142" s="55"/>
      <c r="D142" s="55"/>
      <c r="E142" s="55"/>
      <c r="F142" s="55"/>
      <c r="G142" s="56"/>
    </row>
    <row r="143" spans="1:7" s="13" customFormat="1" x14ac:dyDescent="0.25">
      <c r="A143" s="69" t="str">
        <f>Matrix!$H$1</f>
        <v>Remarks</v>
      </c>
      <c r="B143" s="70"/>
      <c r="C143" s="70"/>
      <c r="D143" s="70"/>
      <c r="E143" s="70"/>
      <c r="F143" s="70"/>
      <c r="G143" s="56"/>
    </row>
    <row r="144" spans="1:7" s="13" customFormat="1" ht="54.75" customHeight="1" thickBot="1" x14ac:dyDescent="0.3">
      <c r="A144" s="63" t="str">
        <f>Matrix!H19</f>
        <v>-</v>
      </c>
      <c r="B144" s="64"/>
      <c r="C144" s="64"/>
      <c r="D144" s="64"/>
      <c r="E144" s="64"/>
      <c r="F144" s="64"/>
      <c r="G144" s="57"/>
    </row>
    <row r="145" spans="1:7" s="12" customFormat="1" x14ac:dyDescent="0.25">
      <c r="A145" s="48" t="str">
        <f>Matrix!$B$1</f>
        <v>Ref #</v>
      </c>
      <c r="B145" s="49"/>
      <c r="C145" s="50" t="str">
        <f>Matrix!$C$1</f>
        <v>Security Controls</v>
      </c>
      <c r="D145" s="51"/>
      <c r="E145" s="50" t="str">
        <f>Matrix!$G$1</f>
        <v>Criticality: High, Medium, or Low</v>
      </c>
      <c r="F145" s="51"/>
      <c r="G145" s="11" t="str">
        <f>Matrix!$E$1</f>
        <v xml:space="preserve">Public Requirements References/Descriptions </v>
      </c>
    </row>
    <row r="146" spans="1:7" s="13" customFormat="1" ht="46.5" customHeight="1" x14ac:dyDescent="0.25">
      <c r="A146" s="52" t="str">
        <f>Matrix!B20</f>
        <v>M-020</v>
      </c>
      <c r="B146" s="53"/>
      <c r="C146" s="54" t="str">
        <f>Matrix!C20</f>
        <v>Maintenance</v>
      </c>
      <c r="D146" s="55"/>
      <c r="E146" s="54" t="str">
        <f>Matrix!G20</f>
        <v>High</v>
      </c>
      <c r="F146" s="55"/>
      <c r="G146" s="56" t="str">
        <f>Matrix!E20</f>
        <v>NIST 800-53 CP-4 - CONTINGENCY PLAN TESTING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NIST 800-53 CP-9 (1) - SYSTEM BACKUP | TESTING FOR RELIABILITY AND INTEGRITY 
Test backup information [Assignment: organization-defined frequency] to verify media reliability and information integrity.
CAIQ BCR-11.5 Do you test your backup or redundancy mechanisms at least annually?</v>
      </c>
    </row>
    <row r="147" spans="1:7" s="13" customFormat="1" x14ac:dyDescent="0.25">
      <c r="A147" s="58" t="str">
        <f>Matrix!$D$1</f>
        <v>Requirement</v>
      </c>
      <c r="B147" s="59"/>
      <c r="C147" s="59"/>
      <c r="D147" s="59"/>
      <c r="E147" s="59"/>
      <c r="F147" s="59"/>
      <c r="G147" s="56"/>
    </row>
    <row r="148" spans="1:7" s="13" customFormat="1" ht="94.5" customHeight="1" x14ac:dyDescent="0.25">
      <c r="A148" s="60" t="str">
        <f>Matrix!D20</f>
        <v>The vendor shall have procedures in place to test backup restoration processes of their own systems and their own facilities on at least an annual basis.</v>
      </c>
      <c r="B148" s="55"/>
      <c r="C148" s="55"/>
      <c r="D148" s="55"/>
      <c r="E148" s="55"/>
      <c r="F148" s="55"/>
      <c r="G148" s="56"/>
    </row>
    <row r="149" spans="1:7" s="13" customFormat="1" x14ac:dyDescent="0.25">
      <c r="A149" s="61" t="str">
        <f>Matrix!$F$1</f>
        <v xml:space="preserve">Verification: Inspection, Demonstration, Test, or Analysis </v>
      </c>
      <c r="B149" s="62"/>
      <c r="C149" s="62"/>
      <c r="D149" s="62"/>
      <c r="E149" s="62"/>
      <c r="F149" s="62"/>
      <c r="G149" s="56"/>
    </row>
    <row r="150" spans="1:7" s="13" customFormat="1" ht="47.25" customHeight="1" x14ac:dyDescent="0.25">
      <c r="A150" s="60" t="str">
        <f>Matrix!F20</f>
        <v>Inspection of vendor-supplied documentation detailing backup and restore procedures.</v>
      </c>
      <c r="B150" s="55"/>
      <c r="C150" s="55"/>
      <c r="D150" s="55"/>
      <c r="E150" s="55"/>
      <c r="F150" s="55"/>
      <c r="G150" s="56"/>
    </row>
    <row r="151" spans="1:7" s="13" customFormat="1" x14ac:dyDescent="0.25">
      <c r="A151" s="58" t="str">
        <f>Matrix!$H$1</f>
        <v>Remarks</v>
      </c>
      <c r="B151" s="59"/>
      <c r="C151" s="59"/>
      <c r="D151" s="59"/>
      <c r="E151" s="59"/>
      <c r="F151" s="59"/>
      <c r="G151" s="56"/>
    </row>
    <row r="152" spans="1:7" s="13" customFormat="1" ht="28.5" customHeight="1" thickBot="1" x14ac:dyDescent="0.3">
      <c r="A152" s="63" t="str">
        <f>Matrix!H20</f>
        <v>TSPs must demonstrate this level of maturity to be trusted with business critical functions</v>
      </c>
      <c r="B152" s="64"/>
      <c r="C152" s="64"/>
      <c r="D152" s="64"/>
      <c r="E152" s="64"/>
      <c r="F152" s="64"/>
      <c r="G152" s="57"/>
    </row>
    <row r="153" spans="1:7" s="12" customFormat="1" x14ac:dyDescent="0.25">
      <c r="A153" s="65" t="str">
        <f>Matrix!$B$1</f>
        <v>Ref #</v>
      </c>
      <c r="B153" s="66"/>
      <c r="C153" s="67" t="str">
        <f>Matrix!$C$1</f>
        <v>Security Controls</v>
      </c>
      <c r="D153" s="68"/>
      <c r="E153" s="67" t="str">
        <f>Matrix!$G$1</f>
        <v>Criticality: High, Medium, or Low</v>
      </c>
      <c r="F153" s="68"/>
      <c r="G153" s="14" t="str">
        <f>Matrix!$E$1</f>
        <v xml:space="preserve">Public Requirements References/Descriptions </v>
      </c>
    </row>
    <row r="154" spans="1:7" s="13" customFormat="1" x14ac:dyDescent="0.25">
      <c r="A154" s="52" t="str">
        <f>Matrix!B21</f>
        <v>P-010</v>
      </c>
      <c r="B154" s="53"/>
      <c r="C154" s="54" t="str">
        <f>Matrix!C21</f>
        <v>Planning</v>
      </c>
      <c r="D154" s="55"/>
      <c r="E154" s="54" t="str">
        <f>Matrix!G21</f>
        <v>Medium</v>
      </c>
      <c r="F154" s="55"/>
      <c r="G154" s="56" t="str">
        <f>Matrix!E21</f>
        <v>NIST 800-53 PL-2 - SECURITY AND PRIVACY PLANS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v>
      </c>
    </row>
    <row r="155" spans="1:7" s="13" customFormat="1" x14ac:dyDescent="0.25">
      <c r="A155" s="69" t="str">
        <f>Matrix!$D$1</f>
        <v>Requirement</v>
      </c>
      <c r="B155" s="70"/>
      <c r="C155" s="70"/>
      <c r="D155" s="70"/>
      <c r="E155" s="70"/>
      <c r="F155" s="70"/>
      <c r="G155" s="56"/>
    </row>
    <row r="156" spans="1:7" s="13" customFormat="1" ht="133.5" customHeight="1" x14ac:dyDescent="0.25">
      <c r="A156" s="60" t="str">
        <f>Matrix!D21</f>
        <v>The vendor shall have a System Security Plan (SSP) which details a clear and concise understanding of authorization boundaries of your telematics system;</v>
      </c>
      <c r="B156" s="55"/>
      <c r="C156" s="55"/>
      <c r="D156" s="55"/>
      <c r="E156" s="55"/>
      <c r="F156" s="55"/>
      <c r="G156" s="56"/>
    </row>
    <row r="157" spans="1:7" s="13" customFormat="1" x14ac:dyDescent="0.25">
      <c r="A157" s="71" t="str">
        <f>Matrix!$F$1</f>
        <v xml:space="preserve">Verification: Inspection, Demonstration, Test, or Analysis </v>
      </c>
      <c r="B157" s="72"/>
      <c r="C157" s="72"/>
      <c r="D157" s="72"/>
      <c r="E157" s="72"/>
      <c r="F157" s="72"/>
      <c r="G157" s="56"/>
    </row>
    <row r="158" spans="1:7" s="13" customFormat="1" ht="133.5" customHeight="1" x14ac:dyDescent="0.25">
      <c r="A158" s="60" t="str">
        <f>Matrix!F21</f>
        <v>Inspection of vendor-supplied SSP document that details the authorization boundaries of telematics system.
Ensure that the document details which entity has responsibility for each component of the system, the system baseline and security posture within the boundaries.</v>
      </c>
      <c r="B158" s="55"/>
      <c r="C158" s="55"/>
      <c r="D158" s="55"/>
      <c r="E158" s="55"/>
      <c r="F158" s="55"/>
      <c r="G158" s="56"/>
    </row>
    <row r="159" spans="1:7" s="13" customFormat="1" x14ac:dyDescent="0.25">
      <c r="A159" s="69" t="str">
        <f>Matrix!$H$1</f>
        <v>Remarks</v>
      </c>
      <c r="B159" s="70"/>
      <c r="C159" s="70"/>
      <c r="D159" s="70"/>
      <c r="E159" s="70"/>
      <c r="F159" s="70"/>
      <c r="G159" s="56"/>
    </row>
    <row r="160" spans="1:7" s="13" customFormat="1" ht="81.75" customHeight="1" thickBot="1" x14ac:dyDescent="0.3">
      <c r="A160" s="73" t="str">
        <f>Matrix!H21</f>
        <v>-</v>
      </c>
      <c r="B160" s="74"/>
      <c r="C160" s="74"/>
      <c r="D160" s="74"/>
      <c r="E160" s="74"/>
      <c r="F160" s="74"/>
      <c r="G160" s="57"/>
    </row>
    <row r="161" spans="1:7" s="12" customFormat="1" x14ac:dyDescent="0.25">
      <c r="A161" s="48" t="str">
        <f>Matrix!$B$1</f>
        <v>Ref #</v>
      </c>
      <c r="B161" s="49"/>
      <c r="C161" s="50" t="str">
        <f>Matrix!$C$1</f>
        <v>Security Controls</v>
      </c>
      <c r="D161" s="51"/>
      <c r="E161" s="50" t="str">
        <f>Matrix!$G$1</f>
        <v>Criticality: High, Medium, or Low</v>
      </c>
      <c r="F161" s="51"/>
      <c r="G161" s="11" t="str">
        <f>Matrix!$E$1</f>
        <v xml:space="preserve">Public Requirements References/Descriptions </v>
      </c>
    </row>
    <row r="162" spans="1:7" s="13" customFormat="1" x14ac:dyDescent="0.25">
      <c r="A162" s="52" t="str">
        <f>Matrix!B22</f>
        <v>P-020</v>
      </c>
      <c r="B162" s="53"/>
      <c r="C162" s="54" t="str">
        <f>Matrix!C22</f>
        <v>Planning</v>
      </c>
      <c r="D162" s="55"/>
      <c r="E162" s="54" t="str">
        <f>Matrix!G22</f>
        <v>Medium</v>
      </c>
      <c r="F162" s="55"/>
      <c r="G162" s="56" t="str">
        <f>Matrix!E22</f>
        <v>NIST 800-53 PL-8 - SECURITY AND PRIVACY ARCHITECTURES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v>
      </c>
    </row>
    <row r="163" spans="1:7" s="13" customFormat="1" x14ac:dyDescent="0.25">
      <c r="A163" s="58" t="str">
        <f>Matrix!$D$1</f>
        <v>Requirement</v>
      </c>
      <c r="B163" s="59"/>
      <c r="C163" s="59"/>
      <c r="D163" s="59"/>
      <c r="E163" s="59"/>
      <c r="F163" s="59"/>
      <c r="G163" s="56"/>
    </row>
    <row r="164" spans="1:7" s="13" customFormat="1" ht="39" customHeight="1" x14ac:dyDescent="0.25">
      <c r="A164" s="60" t="str">
        <f>Matrix!D22</f>
        <v xml:space="preserve">The vendor shall have a documented Information Security Architecture (ISA) for the telematics system.  </v>
      </c>
      <c r="B164" s="55"/>
      <c r="C164" s="55"/>
      <c r="D164" s="55"/>
      <c r="E164" s="55"/>
      <c r="F164" s="55"/>
      <c r="G164" s="56"/>
    </row>
    <row r="165" spans="1:7" s="13" customFormat="1" x14ac:dyDescent="0.25">
      <c r="A165" s="61" t="str">
        <f>Matrix!$F$1</f>
        <v xml:space="preserve">Verification: Inspection, Demonstration, Test, or Analysis </v>
      </c>
      <c r="B165" s="62"/>
      <c r="C165" s="62"/>
      <c r="D165" s="62"/>
      <c r="E165" s="62"/>
      <c r="F165" s="62"/>
      <c r="G165" s="56"/>
    </row>
    <row r="166" spans="1:7" s="13" customFormat="1" ht="116.25" customHeight="1" x14ac:dyDescent="0.25">
      <c r="A166" s="60" t="str">
        <f>Matrix!F22</f>
        <v>·         Inspection of vendor-supplied ISA documentation.
Ensure that the ISA document at a minimum includes:
Approach to confidentiality, integrity, and availability protections
How the telematics system’s security architecture supports the enterprise architecture’s security
Security assumptions and dependencies on external services
Frequency of reviews and updates to the telematics system security architecture</v>
      </c>
      <c r="B166" s="55"/>
      <c r="C166" s="55"/>
      <c r="D166" s="55"/>
      <c r="E166" s="55"/>
      <c r="F166" s="55"/>
      <c r="G166" s="56"/>
    </row>
    <row r="167" spans="1:7" s="13" customFormat="1" x14ac:dyDescent="0.25">
      <c r="A167" s="58" t="str">
        <f>Matrix!$H$1</f>
        <v>Remarks</v>
      </c>
      <c r="B167" s="59"/>
      <c r="C167" s="59"/>
      <c r="D167" s="59"/>
      <c r="E167" s="59"/>
      <c r="F167" s="59"/>
      <c r="G167" s="56"/>
    </row>
    <row r="168" spans="1:7" s="13" customFormat="1" ht="21" customHeight="1" thickBot="1" x14ac:dyDescent="0.3">
      <c r="A168" s="63" t="str">
        <f>Matrix!H22</f>
        <v>-</v>
      </c>
      <c r="B168" s="64"/>
      <c r="C168" s="64"/>
      <c r="D168" s="64"/>
      <c r="E168" s="64"/>
      <c r="F168" s="64"/>
      <c r="G168" s="57"/>
    </row>
    <row r="169" spans="1:7" s="12" customFormat="1" x14ac:dyDescent="0.25">
      <c r="A169" s="65" t="str">
        <f>Matrix!$B$1</f>
        <v>Ref #</v>
      </c>
      <c r="B169" s="66"/>
      <c r="C169" s="67" t="str">
        <f>Matrix!$C$1</f>
        <v>Security Controls</v>
      </c>
      <c r="D169" s="68"/>
      <c r="E169" s="67" t="str">
        <f>Matrix!$G$1</f>
        <v>Criticality: High, Medium, or Low</v>
      </c>
      <c r="F169" s="68"/>
      <c r="G169" s="14" t="str">
        <f>Matrix!$E$1</f>
        <v xml:space="preserve">Public Requirements References/Descriptions </v>
      </c>
    </row>
    <row r="170" spans="1:7" s="13" customFormat="1" ht="51" customHeight="1" x14ac:dyDescent="0.25">
      <c r="A170" s="52" t="str">
        <f>Matrix!B23</f>
        <v>P-030</v>
      </c>
      <c r="B170" s="53"/>
      <c r="C170" s="54" t="str">
        <f>Matrix!C23</f>
        <v>Planning</v>
      </c>
      <c r="D170" s="55"/>
      <c r="E170" s="54" t="str">
        <f>Matrix!G23</f>
        <v>High</v>
      </c>
      <c r="F170" s="55"/>
      <c r="G170" s="56" t="str">
        <f>Matrix!E23</f>
        <v>CAIQ BCR-01.2 Do you provide tenants with infrastructure service failover capability to other providers?</v>
      </c>
    </row>
    <row r="171" spans="1:7" s="13" customFormat="1" x14ac:dyDescent="0.25">
      <c r="A171" s="69" t="str">
        <f>Matrix!$D$1</f>
        <v>Requirement</v>
      </c>
      <c r="B171" s="70"/>
      <c r="C171" s="70"/>
      <c r="D171" s="70"/>
      <c r="E171" s="70"/>
      <c r="F171" s="70"/>
      <c r="G171" s="56"/>
    </row>
    <row r="172" spans="1:7" s="13" customFormat="1" ht="53.25" customHeight="1" x14ac:dyDescent="0.25">
      <c r="A172" s="60" t="str">
        <f>Matrix!D23</f>
        <v>The vendor shall provide interfaces to their backend using the Open Telematics API -- enabling carriers to have failover to other providers to  avoid interruptions due to single point of failure in provider telematics services.</v>
      </c>
      <c r="B172" s="55"/>
      <c r="C172" s="55"/>
      <c r="D172" s="55"/>
      <c r="E172" s="55"/>
      <c r="F172" s="55"/>
      <c r="G172" s="56"/>
    </row>
    <row r="173" spans="1:7" s="13" customFormat="1" x14ac:dyDescent="0.25">
      <c r="A173" s="71" t="str">
        <f>Matrix!$F$1</f>
        <v xml:space="preserve">Verification: Inspection, Demonstration, Test, or Analysis </v>
      </c>
      <c r="B173" s="72"/>
      <c r="C173" s="72"/>
      <c r="D173" s="72"/>
      <c r="E173" s="72"/>
      <c r="F173" s="72"/>
      <c r="G173" s="56"/>
    </row>
    <row r="174" spans="1:7" s="13" customFormat="1" ht="84.75" customHeight="1" x14ac:dyDescent="0.25">
      <c r="A174" s="60" t="str">
        <f>Matrix!F23</f>
        <v>Inspection of vendor-supplied documentation detailing the interfaces (APIs) offered by the vendor.
Ensure that your (carrier) systems can failover to other providers with the same interfaces (APIs).</v>
      </c>
      <c r="B174" s="55"/>
      <c r="C174" s="55"/>
      <c r="D174" s="55"/>
      <c r="E174" s="55"/>
      <c r="F174" s="55"/>
      <c r="G174" s="56"/>
    </row>
    <row r="175" spans="1:7" s="13" customFormat="1" x14ac:dyDescent="0.25">
      <c r="A175" s="69" t="str">
        <f>Matrix!$H$1</f>
        <v>Remarks</v>
      </c>
      <c r="B175" s="70"/>
      <c r="C175" s="70"/>
      <c r="D175" s="70"/>
      <c r="E175" s="70"/>
      <c r="F175" s="70"/>
      <c r="G175" s="56"/>
    </row>
    <row r="176" spans="1:7" s="13" customFormat="1" ht="27.75" customHeight="1" thickBot="1" x14ac:dyDescent="0.3">
      <c r="A176" s="63" t="str">
        <f>Matrix!H23</f>
        <v>Telematics is business critical to the carriers, failover is needed for this service</v>
      </c>
      <c r="B176" s="64"/>
      <c r="C176" s="64"/>
      <c r="D176" s="64"/>
      <c r="E176" s="64"/>
      <c r="F176" s="64"/>
      <c r="G176" s="57"/>
    </row>
    <row r="177" spans="1:7" s="12" customFormat="1" x14ac:dyDescent="0.25">
      <c r="A177" s="48" t="str">
        <f>Matrix!$B$1</f>
        <v>Ref #</v>
      </c>
      <c r="B177" s="49"/>
      <c r="C177" s="50" t="str">
        <f>Matrix!$C$1</f>
        <v>Security Controls</v>
      </c>
      <c r="D177" s="51"/>
      <c r="E177" s="50" t="str">
        <f>Matrix!$G$1</f>
        <v>Criticality: High, Medium, or Low</v>
      </c>
      <c r="F177" s="51"/>
      <c r="G177" s="11" t="str">
        <f>Matrix!$E$1</f>
        <v xml:space="preserve">Public Requirements References/Descriptions </v>
      </c>
    </row>
    <row r="178" spans="1:7" s="13" customFormat="1" x14ac:dyDescent="0.25">
      <c r="A178" s="52" t="str">
        <f>Matrix!B24</f>
        <v>PS-010</v>
      </c>
      <c r="B178" s="53"/>
      <c r="C178" s="54" t="str">
        <f>Matrix!C24</f>
        <v>Personnel Security</v>
      </c>
      <c r="D178" s="55"/>
      <c r="E178" s="54" t="str">
        <f>Matrix!G24</f>
        <v>Medium</v>
      </c>
      <c r="F178" s="55"/>
      <c r="G178" s="56" t="str">
        <f>Matrix!E24</f>
        <v>NIST 800-53 PS-1 - PERSONNEL SECURITY POLICY AND PROCEDURES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NIST 800-53 PS-7 - EXTERNAL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v>
      </c>
    </row>
    <row r="179" spans="1:7" s="13" customFormat="1" x14ac:dyDescent="0.25">
      <c r="A179" s="58" t="str">
        <f>Matrix!$D$1</f>
        <v>Requirement</v>
      </c>
      <c r="B179" s="59"/>
      <c r="C179" s="59"/>
      <c r="D179" s="59"/>
      <c r="E179" s="59"/>
      <c r="F179" s="59"/>
      <c r="G179" s="56"/>
    </row>
    <row r="180" spans="1:7" s="13" customFormat="1" ht="142.5" customHeight="1" x14ac:dyDescent="0.25">
      <c r="A180" s="60" t="str">
        <f>Matrix!D24</f>
        <v>The vendor shall have personnel security policies &amp; procedures, position risk categorization, personnel screening, personnel termination, personnel transfer, access agreements &amp; third party personnel security.</v>
      </c>
      <c r="B180" s="55"/>
      <c r="C180" s="55"/>
      <c r="D180" s="55"/>
      <c r="E180" s="55"/>
      <c r="F180" s="55"/>
      <c r="G180" s="56"/>
    </row>
    <row r="181" spans="1:7" s="13" customFormat="1" x14ac:dyDescent="0.25">
      <c r="A181" s="61" t="str">
        <f>Matrix!$F$1</f>
        <v xml:space="preserve">Verification: Inspection, Demonstration, Test, or Analysis </v>
      </c>
      <c r="B181" s="62"/>
      <c r="C181" s="62"/>
      <c r="D181" s="62"/>
      <c r="E181" s="62"/>
      <c r="F181" s="62"/>
      <c r="G181" s="56"/>
    </row>
    <row r="182" spans="1:7" s="13" customFormat="1" ht="142.5" customHeight="1" x14ac:dyDescent="0.25">
      <c r="A182" s="60" t="str">
        <f>Matrix!F24</f>
        <v>Inspection of vendor-supplied documents detailing their personal security policies &amp; procedures.</v>
      </c>
      <c r="B182" s="55"/>
      <c r="C182" s="55"/>
      <c r="D182" s="55"/>
      <c r="E182" s="55"/>
      <c r="F182" s="55"/>
      <c r="G182" s="56"/>
    </row>
    <row r="183" spans="1:7" s="13" customFormat="1" x14ac:dyDescent="0.25">
      <c r="A183" s="58" t="str">
        <f>Matrix!$H$1</f>
        <v>Remarks</v>
      </c>
      <c r="B183" s="59"/>
      <c r="C183" s="59"/>
      <c r="D183" s="59"/>
      <c r="E183" s="59"/>
      <c r="F183" s="59"/>
      <c r="G183" s="56"/>
    </row>
    <row r="184" spans="1:7" s="13" customFormat="1" ht="95.25" customHeight="1" thickBot="1" x14ac:dyDescent="0.3">
      <c r="A184" s="63" t="str">
        <f>Matrix!H24</f>
        <v>-</v>
      </c>
      <c r="B184" s="64"/>
      <c r="C184" s="64"/>
      <c r="D184" s="64"/>
      <c r="E184" s="64"/>
      <c r="F184" s="64"/>
      <c r="G184" s="57"/>
    </row>
    <row r="185" spans="1:7" s="12" customFormat="1" x14ac:dyDescent="0.25">
      <c r="A185" s="65" t="str">
        <f>Matrix!$B$1</f>
        <v>Ref #</v>
      </c>
      <c r="B185" s="66"/>
      <c r="C185" s="67" t="str">
        <f>Matrix!$C$1</f>
        <v>Security Controls</v>
      </c>
      <c r="D185" s="68"/>
      <c r="E185" s="67" t="str">
        <f>Matrix!$G$1</f>
        <v>Criticality: High, Medium, or Low</v>
      </c>
      <c r="F185" s="68"/>
      <c r="G185" s="14" t="str">
        <f>Matrix!$E$1</f>
        <v xml:space="preserve">Public Requirements References/Descriptions </v>
      </c>
    </row>
    <row r="186" spans="1:7" s="13" customFormat="1" x14ac:dyDescent="0.25">
      <c r="A186" s="52" t="str">
        <f>Matrix!B25</f>
        <v>RA-010</v>
      </c>
      <c r="B186" s="53"/>
      <c r="C186" s="54" t="str">
        <f>Matrix!C25</f>
        <v>Risk Assessment</v>
      </c>
      <c r="D186" s="55"/>
      <c r="E186" s="54" t="str">
        <f>Matrix!G25</f>
        <v>Medium</v>
      </c>
      <c r="F186" s="55"/>
      <c r="G186" s="56" t="str">
        <f>Matrix!E25</f>
        <v>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v>
      </c>
    </row>
    <row r="187" spans="1:7" s="13" customFormat="1" x14ac:dyDescent="0.25">
      <c r="A187" s="69" t="str">
        <f>Matrix!$D$1</f>
        <v>Requirement</v>
      </c>
      <c r="B187" s="70"/>
      <c r="C187" s="70"/>
      <c r="D187" s="70"/>
      <c r="E187" s="70"/>
      <c r="F187" s="70"/>
      <c r="G187" s="56"/>
    </row>
    <row r="188" spans="1:7" s="13" customFormat="1" ht="84.75" customHeight="1" x14ac:dyDescent="0.25">
      <c r="A188" s="60" t="str">
        <f>Matrix!D25</f>
        <v>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B188" s="55"/>
      <c r="C188" s="55"/>
      <c r="D188" s="55"/>
      <c r="E188" s="55"/>
      <c r="F188" s="55"/>
      <c r="G188" s="56"/>
    </row>
    <row r="189" spans="1:7" s="13" customFormat="1" x14ac:dyDescent="0.25">
      <c r="A189" s="71" t="str">
        <f>Matrix!$F$1</f>
        <v xml:space="preserve">Verification: Inspection, Demonstration, Test, or Analysis </v>
      </c>
      <c r="B189" s="72"/>
      <c r="C189" s="72"/>
      <c r="D189" s="72"/>
      <c r="E189" s="72"/>
      <c r="F189" s="72"/>
      <c r="G189" s="56"/>
    </row>
    <row r="190" spans="1:7" s="13" customFormat="1" ht="84.75" customHeight="1" x14ac:dyDescent="0.25">
      <c r="A190" s="60" t="str">
        <f>Matrix!F25</f>
        <v>Inspection of vendor-supplied documentation stating their previous and planned risk assessment dates and detailing the documentation requirements of their risk assessments.</v>
      </c>
      <c r="B190" s="55"/>
      <c r="C190" s="55"/>
      <c r="D190" s="55"/>
      <c r="E190" s="55"/>
      <c r="F190" s="55"/>
      <c r="G190" s="56"/>
    </row>
    <row r="191" spans="1:7" s="13" customFormat="1" x14ac:dyDescent="0.25">
      <c r="A191" s="69" t="str">
        <f>Matrix!$H$1</f>
        <v>Remarks</v>
      </c>
      <c r="B191" s="70"/>
      <c r="C191" s="70"/>
      <c r="D191" s="70"/>
      <c r="E191" s="70"/>
      <c r="F191" s="70"/>
      <c r="G191" s="56"/>
    </row>
    <row r="192" spans="1:7" s="13" customFormat="1" ht="33.75" customHeight="1" thickBot="1" x14ac:dyDescent="0.3">
      <c r="A192" s="73" t="str">
        <f>Matrix!H25</f>
        <v>-</v>
      </c>
      <c r="B192" s="74"/>
      <c r="C192" s="74"/>
      <c r="D192" s="74"/>
      <c r="E192" s="74"/>
      <c r="F192" s="74"/>
      <c r="G192" s="57"/>
    </row>
    <row r="193" spans="1:7" s="12" customFormat="1" x14ac:dyDescent="0.25">
      <c r="A193" s="48" t="str">
        <f>Matrix!$B$1</f>
        <v>Ref #</v>
      </c>
      <c r="B193" s="49"/>
      <c r="C193" s="50" t="str">
        <f>Matrix!$C$1</f>
        <v>Security Controls</v>
      </c>
      <c r="D193" s="51"/>
      <c r="E193" s="50" t="str">
        <f>Matrix!$G$1</f>
        <v>Criticality: High, Medium, or Low</v>
      </c>
      <c r="F193" s="51"/>
      <c r="G193" s="11" t="str">
        <f>Matrix!$E$1</f>
        <v xml:space="preserve">Public Requirements References/Descriptions </v>
      </c>
    </row>
    <row r="194" spans="1:7" s="13" customFormat="1" x14ac:dyDescent="0.25">
      <c r="A194" s="52" t="str">
        <f>Matrix!B26</f>
        <v>RA-020</v>
      </c>
      <c r="B194" s="53"/>
      <c r="C194" s="54" t="str">
        <f>Matrix!C26</f>
        <v>Risk Assessment</v>
      </c>
      <c r="D194" s="55"/>
      <c r="E194" s="54" t="str">
        <f>Matrix!G26</f>
        <v>Medium</v>
      </c>
      <c r="F194" s="55"/>
      <c r="G194" s="56" t="str">
        <f>Matrix!E26</f>
        <v>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CAIQ GRM-08.1 Do risk assessment results include updates to security policies, procedures, standards, and controls to ensure they remain relevant and effective?</v>
      </c>
    </row>
    <row r="195" spans="1:7" s="13" customFormat="1" x14ac:dyDescent="0.25">
      <c r="A195" s="58" t="str">
        <f>Matrix!$D$1</f>
        <v>Requirement</v>
      </c>
      <c r="B195" s="59"/>
      <c r="C195" s="59"/>
      <c r="D195" s="59"/>
      <c r="E195" s="59"/>
      <c r="F195" s="59"/>
      <c r="G195" s="56"/>
    </row>
    <row r="196" spans="1:7" s="13" customFormat="1" ht="96.75" customHeight="1" x14ac:dyDescent="0.25">
      <c r="A196" s="60" t="str">
        <f>Matrix!D26</f>
        <v>The vendor shall use the results of risk assessments to influence systems development and processes.</v>
      </c>
      <c r="B196" s="55"/>
      <c r="C196" s="55"/>
      <c r="D196" s="55"/>
      <c r="E196" s="55"/>
      <c r="F196" s="55"/>
      <c r="G196" s="56"/>
    </row>
    <row r="197" spans="1:7" s="13" customFormat="1" x14ac:dyDescent="0.25">
      <c r="A197" s="61" t="str">
        <f>Matrix!$F$1</f>
        <v xml:space="preserve">Verification: Inspection, Demonstration, Test, or Analysis </v>
      </c>
      <c r="B197" s="62"/>
      <c r="C197" s="62"/>
      <c r="D197" s="62"/>
      <c r="E197" s="62"/>
      <c r="F197" s="62"/>
      <c r="G197" s="56"/>
    </row>
    <row r="198" spans="1:7" s="13" customFormat="1" ht="96.75" customHeight="1" x14ac:dyDescent="0.25">
      <c r="A198" s="60" t="str">
        <f>Matrix!F26</f>
        <v>Inspection of vendor-supplied statement of the use of risk assessments in influencing the ongoing development of their products.</v>
      </c>
      <c r="B198" s="55"/>
      <c r="C198" s="55"/>
      <c r="D198" s="55"/>
      <c r="E198" s="55"/>
      <c r="F198" s="55"/>
      <c r="G198" s="56"/>
    </row>
    <row r="199" spans="1:7" s="13" customFormat="1" x14ac:dyDescent="0.25">
      <c r="A199" s="58" t="str">
        <f>Matrix!$H$1</f>
        <v>Remarks</v>
      </c>
      <c r="B199" s="59"/>
      <c r="C199" s="59"/>
      <c r="D199" s="59"/>
      <c r="E199" s="59"/>
      <c r="F199" s="59"/>
      <c r="G199" s="56"/>
    </row>
    <row r="200" spans="1:7" s="13" customFormat="1" ht="63" customHeight="1" thickBot="1" x14ac:dyDescent="0.3">
      <c r="A200" s="63" t="str">
        <f>Matrix!H26</f>
        <v>-</v>
      </c>
      <c r="B200" s="64"/>
      <c r="C200" s="64"/>
      <c r="D200" s="64"/>
      <c r="E200" s="64"/>
      <c r="F200" s="64"/>
      <c r="G200" s="57"/>
    </row>
    <row r="201" spans="1:7" s="12" customFormat="1" x14ac:dyDescent="0.25">
      <c r="A201" s="65" t="str">
        <f>Matrix!$B$1</f>
        <v>Ref #</v>
      </c>
      <c r="B201" s="66"/>
      <c r="C201" s="67" t="str">
        <f>Matrix!$C$1</f>
        <v>Security Controls</v>
      </c>
      <c r="D201" s="68"/>
      <c r="E201" s="67" t="str">
        <f>Matrix!$G$1</f>
        <v>Criticality: High, Medium, or Low</v>
      </c>
      <c r="F201" s="68"/>
      <c r="G201" s="14" t="str">
        <f>Matrix!$E$1</f>
        <v xml:space="preserve">Public Requirements References/Descriptions </v>
      </c>
    </row>
    <row r="202" spans="1:7" s="13" customFormat="1" ht="56.25" customHeight="1" x14ac:dyDescent="0.25">
      <c r="A202" s="52" t="str">
        <f>Matrix!B27</f>
        <v>SAA-010</v>
      </c>
      <c r="B202" s="53"/>
      <c r="C202" s="54" t="str">
        <f>Matrix!C27</f>
        <v>Security Management</v>
      </c>
      <c r="D202" s="55"/>
      <c r="E202" s="54" t="str">
        <f>Matrix!G27</f>
        <v>High</v>
      </c>
      <c r="F202" s="55"/>
      <c r="G202" s="56" t="str">
        <f>Matrix!E27</f>
        <v>NIST 800-53 CA-2 -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NIST 800-53 CA-5 -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NIST 800-53 CA-6 -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NIST 800-53 CP-1 - CONTINGENCY PLANNING POLICY AND PROCEDURES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CAIQ GRM-04.1 Do you provide tenants with documentation describing your Information Security Management Program (ISMP)?
CAIQ GRM-04.2 Do you review your Information Security Management Program (ISMP) at least once a year?
ISO/IEC 27001 ISMS</v>
      </c>
    </row>
    <row r="203" spans="1:7" s="13" customFormat="1" x14ac:dyDescent="0.25">
      <c r="A203" s="69" t="str">
        <f>Matrix!$D$1</f>
        <v>Requirement</v>
      </c>
      <c r="B203" s="70"/>
      <c r="C203" s="70"/>
      <c r="D203" s="70"/>
      <c r="E203" s="70"/>
      <c r="F203" s="70"/>
      <c r="G203" s="56"/>
    </row>
    <row r="204" spans="1:7" s="13" customFormat="1" ht="303" customHeight="1" x14ac:dyDescent="0.25">
      <c r="A204" s="60" t="str">
        <f>Matrix!D27</f>
        <v>The vendor shall have an Information Security Management Plan (ISMP)</v>
      </c>
      <c r="B204" s="55"/>
      <c r="C204" s="55"/>
      <c r="D204" s="55"/>
      <c r="E204" s="55"/>
      <c r="F204" s="55"/>
      <c r="G204" s="56"/>
    </row>
    <row r="205" spans="1:7" s="13" customFormat="1" x14ac:dyDescent="0.25">
      <c r="A205" s="71" t="str">
        <f>Matrix!$F$1</f>
        <v xml:space="preserve">Verification: Inspection, Demonstration, Test, or Analysis </v>
      </c>
      <c r="B205" s="72"/>
      <c r="C205" s="72"/>
      <c r="D205" s="72"/>
      <c r="E205" s="72"/>
      <c r="F205" s="72"/>
      <c r="G205" s="56"/>
    </row>
    <row r="206" spans="1:7" s="13" customFormat="1" ht="303" customHeight="1" x14ac:dyDescent="0.25">
      <c r="A206" s="60" t="str">
        <f>Matrix!F27</f>
        <v>Inspection of vendor-supplied documentation detailing their ISMP/ISMS.
Note that an ISMP is broad and includes aspects which are covered by other requirements in this document. In cases where there is both a requirement here and in the ISMP, ensure that the requirement in this document is satisfied over what is stated in an ISMP.</v>
      </c>
      <c r="B206" s="55"/>
      <c r="C206" s="55"/>
      <c r="D206" s="55"/>
      <c r="E206" s="55"/>
      <c r="F206" s="55"/>
      <c r="G206" s="56"/>
    </row>
    <row r="207" spans="1:7" s="13" customFormat="1" x14ac:dyDescent="0.25">
      <c r="A207" s="69" t="str">
        <f>Matrix!$H$1</f>
        <v>Remarks</v>
      </c>
      <c r="B207" s="70"/>
      <c r="C207" s="70"/>
      <c r="D207" s="70"/>
      <c r="E207" s="70"/>
      <c r="F207" s="70"/>
      <c r="G207" s="56"/>
    </row>
    <row r="208" spans="1:7" s="13" customFormat="1" ht="174" customHeight="1" thickBot="1" x14ac:dyDescent="0.3">
      <c r="A208" s="63" t="str">
        <f>Matrix!H27</f>
        <v>Sometimes referred to as ISMS as inISO/IEC 2700.
May include any of the following:
System interconnections, System monitoring plan, 
Vulnerability management plan, Incident response plan (see IR-010 for authoritative requirement), System Security Plan (SSP) or System Security , Authorization Agreement (SSAA), Contingency Plan, Contingency Plan Test Results, Federal Information Processing Standards (FIPS) 199 Categorization, Privacy Threshold Analysis (PTA), E-Authentication, Security Test and Evaluation (ST&amp;E) Plan, Plan of Action and Milestones (POAM), Annual Self-Assessments</v>
      </c>
      <c r="B208" s="64"/>
      <c r="C208" s="64"/>
      <c r="D208" s="64"/>
      <c r="E208" s="64"/>
      <c r="F208" s="64"/>
      <c r="G208" s="57"/>
    </row>
    <row r="209" spans="1:7" s="12" customFormat="1" x14ac:dyDescent="0.25">
      <c r="A209" s="48" t="str">
        <f>Matrix!$B$1</f>
        <v>Ref #</v>
      </c>
      <c r="B209" s="49"/>
      <c r="C209" s="50" t="str">
        <f>Matrix!$C$1</f>
        <v>Security Controls</v>
      </c>
      <c r="D209" s="51"/>
      <c r="E209" s="50" t="str">
        <f>Matrix!$G$1</f>
        <v>Criticality: High, Medium, or Low</v>
      </c>
      <c r="F209" s="51"/>
      <c r="G209" s="11" t="str">
        <f>Matrix!$E$1</f>
        <v xml:space="preserve">Public Requirements References/Descriptions </v>
      </c>
    </row>
    <row r="210" spans="1:7" s="13" customFormat="1" ht="31.5" customHeight="1" x14ac:dyDescent="0.25">
      <c r="A210" s="52" t="str">
        <f>Matrix!B28</f>
        <v>SAA-020</v>
      </c>
      <c r="B210" s="53"/>
      <c r="C210" s="54" t="str">
        <f>Matrix!C28</f>
        <v>Security Assessment and Authorization</v>
      </c>
      <c r="D210" s="55"/>
      <c r="E210" s="54" t="str">
        <f>Matrix!G28</f>
        <v>High</v>
      </c>
      <c r="F210" s="55"/>
      <c r="G210" s="56" t="str">
        <f>Matrix!E28</f>
        <v>NIST 800-115 Technical Guide to Information Security Testing and Assessment – All sections
NIST 800-53 CA-8 – PENETRATION TESTING 
The organization conducts penetration testing [Assignment: organization-defined frequency] on [Assignment: organization-defined information systems or system components].
CAIQ AIS-01.5 Do you review your applications for security vulnerabilities and address any issues prior to deployment to production?
CAIQ AAC-02.2 Do you conduct network penetration tests of your cloud service infrastructure regularly as prescribed by industry best practices and guidance?
CAIQ AAC-02.3 Do you conduct application penetration tests of your cloud infrastructure regularly as prescribed by industry best practices and guidance?</v>
      </c>
    </row>
    <row r="211" spans="1:7" s="13" customFormat="1" x14ac:dyDescent="0.25">
      <c r="A211" s="58" t="str">
        <f>Matrix!$D$1</f>
        <v>Requirement</v>
      </c>
      <c r="B211" s="59"/>
      <c r="C211" s="59"/>
      <c r="D211" s="59"/>
      <c r="E211" s="59"/>
      <c r="F211" s="59"/>
      <c r="G211" s="56"/>
    </row>
    <row r="212" spans="1:7" s="13" customFormat="1" ht="94.5" customHeight="1" x14ac:dyDescent="0.25">
      <c r="A212" s="60" t="str">
        <f>Matrix!D28</f>
        <v>The vendor shall have penetration testing performed, to an industry accepted best practice, at an industry accepted pace. 
Penetration testing can be performed by teams internal to the TSP; industry best practice is to have external pentesting performed periodically also.</v>
      </c>
      <c r="B212" s="55"/>
      <c r="C212" s="55"/>
      <c r="D212" s="55"/>
      <c r="E212" s="55"/>
      <c r="F212" s="55"/>
      <c r="G212" s="56"/>
    </row>
    <row r="213" spans="1:7" s="13" customFormat="1" x14ac:dyDescent="0.25">
      <c r="A213" s="61" t="str">
        <f>Matrix!$F$1</f>
        <v xml:space="preserve">Verification: Inspection, Demonstration, Test, or Analysis </v>
      </c>
      <c r="B213" s="62"/>
      <c r="C213" s="62"/>
      <c r="D213" s="62"/>
      <c r="E213" s="62"/>
      <c r="F213" s="62"/>
      <c r="G213" s="56"/>
    </row>
    <row r="214" spans="1:7" s="13" customFormat="1" ht="94.5" customHeight="1" x14ac:dyDescent="0.25">
      <c r="A214" s="60" t="str">
        <f>Matrix!F28</f>
        <v>Inspection of 3rd party documentation or a demonstration by the vendor that asserts the dates of penetration tests.
Note that due to the sensitive nature of these reports, you (carriers) should be prepared to enter into NDAs to review these documents.</v>
      </c>
      <c r="B214" s="55"/>
      <c r="C214" s="55"/>
      <c r="D214" s="55"/>
      <c r="E214" s="55"/>
      <c r="F214" s="55"/>
      <c r="G214" s="56"/>
    </row>
    <row r="215" spans="1:7" s="13" customFormat="1" x14ac:dyDescent="0.25">
      <c r="A215" s="58" t="str">
        <f>Matrix!$H$1</f>
        <v>Remarks</v>
      </c>
      <c r="B215" s="59"/>
      <c r="C215" s="59"/>
      <c r="D215" s="59"/>
      <c r="E215" s="59"/>
      <c r="F215" s="59"/>
      <c r="G215" s="56"/>
    </row>
    <row r="216" spans="1:7" s="13" customFormat="1" ht="36" customHeight="1" thickBot="1" x14ac:dyDescent="0.3">
      <c r="A216" s="63" t="str">
        <f>Matrix!H28</f>
        <v>Periodic pentesting keeps everyone honest</v>
      </c>
      <c r="B216" s="64"/>
      <c r="C216" s="64"/>
      <c r="D216" s="64"/>
      <c r="E216" s="64"/>
      <c r="F216" s="64"/>
      <c r="G216" s="57"/>
    </row>
    <row r="217" spans="1:7" s="12" customFormat="1" x14ac:dyDescent="0.25">
      <c r="A217" s="65" t="str">
        <f>Matrix!$B$1</f>
        <v>Ref #</v>
      </c>
      <c r="B217" s="66"/>
      <c r="C217" s="67" t="str">
        <f>Matrix!$C$1</f>
        <v>Security Controls</v>
      </c>
      <c r="D217" s="68"/>
      <c r="E217" s="67" t="str">
        <f>Matrix!$G$1</f>
        <v>Criticality: High, Medium, or Low</v>
      </c>
      <c r="F217" s="68"/>
      <c r="G217" s="14" t="str">
        <f>Matrix!$E$1</f>
        <v xml:space="preserve">Public Requirements References/Descriptions </v>
      </c>
    </row>
    <row r="218" spans="1:7" s="13" customFormat="1" x14ac:dyDescent="0.25">
      <c r="A218" s="52" t="str">
        <f>Matrix!B29</f>
        <v>SAA-030</v>
      </c>
      <c r="B218" s="53"/>
      <c r="C218" s="54" t="str">
        <f>Matrix!C29</f>
        <v>System and Service Acquisition</v>
      </c>
      <c r="D218" s="55"/>
      <c r="E218" s="54" t="str">
        <f>Matrix!G29</f>
        <v>Medium</v>
      </c>
      <c r="F218" s="55"/>
      <c r="G218" s="56" t="str">
        <f>Matrix!E29</f>
        <v>NIST 800-53 SA-11 – DEVELOPER TESTING AND EVALUATION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v>
      </c>
    </row>
    <row r="219" spans="1:7" s="13" customFormat="1" x14ac:dyDescent="0.25">
      <c r="A219" s="69" t="str">
        <f>Matrix!$D$1</f>
        <v>Requirement</v>
      </c>
      <c r="B219" s="70"/>
      <c r="C219" s="70"/>
      <c r="D219" s="70"/>
      <c r="E219" s="70"/>
      <c r="F219" s="70"/>
      <c r="G219" s="56"/>
    </row>
    <row r="220" spans="1:7" s="13" customFormat="1" ht="72" customHeight="1" x14ac:dyDescent="0.25">
      <c r="A220" s="60" t="str">
        <f>Matrix!D29</f>
        <v>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B220" s="55"/>
      <c r="C220" s="55"/>
      <c r="D220" s="55"/>
      <c r="E220" s="55"/>
      <c r="F220" s="55"/>
      <c r="G220" s="56"/>
    </row>
    <row r="221" spans="1:7" s="13" customFormat="1" x14ac:dyDescent="0.25">
      <c r="A221" s="71" t="str">
        <f>Matrix!$F$1</f>
        <v xml:space="preserve">Verification: Inspection, Demonstration, Test, or Analysis </v>
      </c>
      <c r="B221" s="72"/>
      <c r="C221" s="72"/>
      <c r="D221" s="72"/>
      <c r="E221" s="72"/>
      <c r="F221" s="72"/>
      <c r="G221" s="56"/>
    </row>
    <row r="222" spans="1:7" s="13" customFormat="1" ht="84.75" customHeight="1" x14ac:dyDescent="0.25">
      <c r="A222" s="60" t="str">
        <f>Matrix!F29</f>
        <v>Inspection of vendor-supplied documentation detailing their product release and quality controls.
Ensure that the product release process includes ST&amp;E steps and that these feed-back into product development.</v>
      </c>
      <c r="B222" s="55"/>
      <c r="C222" s="55"/>
      <c r="D222" s="55"/>
      <c r="E222" s="55"/>
      <c r="F222" s="55"/>
      <c r="G222" s="56"/>
    </row>
    <row r="223" spans="1:7" s="13" customFormat="1" x14ac:dyDescent="0.25">
      <c r="A223" s="69" t="str">
        <f>Matrix!$H$1</f>
        <v>Remarks</v>
      </c>
      <c r="B223" s="70"/>
      <c r="C223" s="70"/>
      <c r="D223" s="70"/>
      <c r="E223" s="70"/>
      <c r="F223" s="70"/>
      <c r="G223" s="56"/>
    </row>
    <row r="224" spans="1:7" s="13" customFormat="1" ht="36" customHeight="1" thickBot="1" x14ac:dyDescent="0.3">
      <c r="A224" s="73" t="str">
        <f>Matrix!H29</f>
        <v>-</v>
      </c>
      <c r="B224" s="74"/>
      <c r="C224" s="74"/>
      <c r="D224" s="74"/>
      <c r="E224" s="74"/>
      <c r="F224" s="74"/>
      <c r="G224" s="57"/>
    </row>
    <row r="225" spans="1:7" s="12" customFormat="1" x14ac:dyDescent="0.25">
      <c r="A225" s="48" t="str">
        <f>Matrix!$B$1</f>
        <v>Ref #</v>
      </c>
      <c r="B225" s="49"/>
      <c r="C225" s="50" t="str">
        <f>Matrix!$C$1</f>
        <v>Security Controls</v>
      </c>
      <c r="D225" s="51"/>
      <c r="E225" s="50" t="str">
        <f>Matrix!$G$1</f>
        <v>Criticality: High, Medium, or Low</v>
      </c>
      <c r="F225" s="51"/>
      <c r="G225" s="11" t="str">
        <f>Matrix!$E$1</f>
        <v xml:space="preserve">Public Requirements References/Descriptions </v>
      </c>
    </row>
    <row r="226" spans="1:7" s="13" customFormat="1" ht="31.5" customHeight="1" x14ac:dyDescent="0.25">
      <c r="A226" s="52" t="str">
        <f>Matrix!B30</f>
        <v>SCP-010</v>
      </c>
      <c r="B226" s="53"/>
      <c r="C226" s="54" t="str">
        <f>Matrix!C30</f>
        <v>Protecting Communications paths for systems</v>
      </c>
      <c r="D226" s="55"/>
      <c r="E226" s="54" t="str">
        <f>Matrix!G30</f>
        <v>High</v>
      </c>
      <c r="F226" s="55"/>
      <c r="G226" s="56" t="str">
        <f>Matrix!E30</f>
        <v xml:space="preserve">NIST 800-53 SC-8 (1) - TRANSMISSION CONFIDENTIALITY AND INTEGRITY | CRYPTOGRAPHIC PROTECTION 
The information system implements cryptographic mechanisms to prevent unauthorized disclosure and modification of [Assignment: organization-defined information] on [Assignment: organization-defined information system components].
</v>
      </c>
    </row>
    <row r="227" spans="1:7" s="13" customFormat="1" x14ac:dyDescent="0.25">
      <c r="A227" s="58" t="str">
        <f>Matrix!$D$1</f>
        <v>Requirement</v>
      </c>
      <c r="B227" s="59"/>
      <c r="C227" s="59"/>
      <c r="D227" s="59"/>
      <c r="E227" s="59"/>
      <c r="F227" s="59"/>
      <c r="G227" s="56"/>
    </row>
    <row r="228" spans="1:7" s="13" customFormat="1" ht="47.25" customHeight="1" x14ac:dyDescent="0.25">
      <c r="A228" s="60" t="str">
        <f>Matrix!D30</f>
        <v>Communication paths that traverse outside controlled boundaries must protect confidentiality and integrity of data</v>
      </c>
      <c r="B228" s="55"/>
      <c r="C228" s="55"/>
      <c r="D228" s="55"/>
      <c r="E228" s="55"/>
      <c r="F228" s="55"/>
      <c r="G228" s="56"/>
    </row>
    <row r="229" spans="1:7" s="13" customFormat="1" x14ac:dyDescent="0.25">
      <c r="A229" s="61" t="str">
        <f>Matrix!$F$1</f>
        <v xml:space="preserve">Verification: Inspection, Demonstration, Test, or Analysis </v>
      </c>
      <c r="B229" s="62"/>
      <c r="C229" s="62"/>
      <c r="D229" s="62"/>
      <c r="E229" s="62"/>
      <c r="F229" s="62"/>
      <c r="G229" s="56"/>
    </row>
    <row r="230" spans="1:7" s="13" customFormat="1" ht="103.5" customHeight="1" x14ac:dyDescent="0.25">
      <c r="A230" s="60" t="str">
        <f>Matrix!F30</f>
        <v>Inspection of a 3rd party implementation review report or a demonstration by the vendor that asserts the use of cryptographic protections for the confidentiality and integrity of all external communications channels. The cryptographic protections must be industry standard.
(rationale: cryptography must be validated by experts in the subject)</v>
      </c>
      <c r="B230" s="55"/>
      <c r="C230" s="55"/>
      <c r="D230" s="55"/>
      <c r="E230" s="55"/>
      <c r="F230" s="55"/>
      <c r="G230" s="56"/>
    </row>
    <row r="231" spans="1:7" s="13" customFormat="1" x14ac:dyDescent="0.25">
      <c r="A231" s="58" t="str">
        <f>Matrix!$H$1</f>
        <v>Remarks</v>
      </c>
      <c r="B231" s="59"/>
      <c r="C231" s="59"/>
      <c r="D231" s="59"/>
      <c r="E231" s="59"/>
      <c r="F231" s="59"/>
      <c r="G231" s="56"/>
    </row>
    <row r="232" spans="1:7" s="13" customFormat="1" ht="36" customHeight="1" thickBot="1" x14ac:dyDescent="0.3">
      <c r="A232" s="63" t="str">
        <f>Matrix!H30</f>
        <v>Underpins device functionality and security</v>
      </c>
      <c r="B232" s="64"/>
      <c r="C232" s="64"/>
      <c r="D232" s="64"/>
      <c r="E232" s="64"/>
      <c r="F232" s="64"/>
      <c r="G232" s="57"/>
    </row>
    <row r="233" spans="1:7" s="12" customFormat="1" x14ac:dyDescent="0.25">
      <c r="A233" s="65" t="str">
        <f>Matrix!$B$1</f>
        <v>Ref #</v>
      </c>
      <c r="B233" s="66"/>
      <c r="C233" s="67" t="str">
        <f>Matrix!$C$1</f>
        <v>Security Controls</v>
      </c>
      <c r="D233" s="68"/>
      <c r="E233" s="67" t="str">
        <f>Matrix!$G$1</f>
        <v>Criticality: High, Medium, or Low</v>
      </c>
      <c r="F233" s="68"/>
      <c r="G233" s="14" t="str">
        <f>Matrix!$E$1</f>
        <v xml:space="preserve">Public Requirements References/Descriptions </v>
      </c>
    </row>
    <row r="234" spans="1:7" s="13" customFormat="1" ht="30.75" customHeight="1" x14ac:dyDescent="0.25">
      <c r="A234" s="52" t="str">
        <f>Matrix!B31</f>
        <v>SCP-011</v>
      </c>
      <c r="B234" s="53"/>
      <c r="C234" s="54" t="str">
        <f>Matrix!C31</f>
        <v>Protecting Communication paths for systems</v>
      </c>
      <c r="D234" s="55"/>
      <c r="E234" s="54" t="str">
        <f>Matrix!G31</f>
        <v>Medium</v>
      </c>
      <c r="F234" s="55"/>
      <c r="G234" s="56" t="str">
        <f>Matrix!E31</f>
        <v>NIST Special Publication 800-133 - Recommendation for Cryptographic Key Generation</v>
      </c>
    </row>
    <row r="235" spans="1:7" s="13" customFormat="1" x14ac:dyDescent="0.25">
      <c r="A235" s="69" t="str">
        <f>Matrix!$D$1</f>
        <v>Requirement</v>
      </c>
      <c r="B235" s="70"/>
      <c r="C235" s="70"/>
      <c r="D235" s="70"/>
      <c r="E235" s="70"/>
      <c r="F235" s="70"/>
      <c r="G235" s="56"/>
    </row>
    <row r="236" spans="1:7" s="13" customFormat="1" ht="49.5" customHeight="1" x14ac:dyDescent="0.25">
      <c r="A236" s="60" t="str">
        <f>Matrix!D31</f>
        <v>Communication path cryptographic protections must not use identities, keys or shared secrets which are common across multiple deployed devices</v>
      </c>
      <c r="B236" s="55"/>
      <c r="C236" s="55"/>
      <c r="D236" s="55"/>
      <c r="E236" s="55"/>
      <c r="F236" s="55"/>
      <c r="G236" s="56"/>
    </row>
    <row r="237" spans="1:7" s="13" customFormat="1" x14ac:dyDescent="0.25">
      <c r="A237" s="71" t="str">
        <f>Matrix!$F$1</f>
        <v xml:space="preserve">Verification: Inspection, Demonstration, Test, or Analysis </v>
      </c>
      <c r="B237" s="72"/>
      <c r="C237" s="72"/>
      <c r="D237" s="72"/>
      <c r="E237" s="72"/>
      <c r="F237" s="72"/>
      <c r="G237" s="56"/>
    </row>
    <row r="238" spans="1:7" s="13" customFormat="1" ht="77.25" customHeight="1" x14ac:dyDescent="0.25">
      <c r="A238" s="60" t="str">
        <f>Matrix!F31</f>
        <v>Inspection of vendor design documentation detailing the creation use and distribution of identities, keys and shared secrets. Ensure that these are segmented in deployed systems such that a compromise of one piece of information in turn compromises a limited number of deployed devices.</v>
      </c>
      <c r="B238" s="55"/>
      <c r="C238" s="55"/>
      <c r="D238" s="55"/>
      <c r="E238" s="55"/>
      <c r="F238" s="55"/>
      <c r="G238" s="56"/>
    </row>
    <row r="239" spans="1:7" s="13" customFormat="1" x14ac:dyDescent="0.25">
      <c r="A239" s="69" t="str">
        <f>Matrix!$H$1</f>
        <v>Remarks</v>
      </c>
      <c r="B239" s="70"/>
      <c r="C239" s="70"/>
      <c r="D239" s="70"/>
      <c r="E239" s="70"/>
      <c r="F239" s="70"/>
      <c r="G239" s="56"/>
    </row>
    <row r="240" spans="1:7" s="13" customFormat="1" ht="36" customHeight="1" thickBot="1" x14ac:dyDescent="0.3">
      <c r="A240" s="63" t="str">
        <f>Matrix!H31</f>
        <v>-</v>
      </c>
      <c r="B240" s="64"/>
      <c r="C240" s="64"/>
      <c r="D240" s="64"/>
      <c r="E240" s="64"/>
      <c r="F240" s="64"/>
      <c r="G240" s="57"/>
    </row>
    <row r="241" spans="1:7" s="12" customFormat="1" x14ac:dyDescent="0.25">
      <c r="A241" s="48" t="str">
        <f>Matrix!$B$1</f>
        <v>Ref #</v>
      </c>
      <c r="B241" s="49"/>
      <c r="C241" s="50" t="str">
        <f>Matrix!$C$1</f>
        <v>Security Controls</v>
      </c>
      <c r="D241" s="51"/>
      <c r="E241" s="50" t="str">
        <f>Matrix!$G$1</f>
        <v>Criticality: High, Medium, or Low</v>
      </c>
      <c r="F241" s="51"/>
      <c r="G241" s="11" t="str">
        <f>Matrix!$E$1</f>
        <v xml:space="preserve">Public Requirements References/Descriptions </v>
      </c>
    </row>
    <row r="242" spans="1:7" s="13" customFormat="1" ht="49.5" customHeight="1" x14ac:dyDescent="0.25">
      <c r="A242" s="52" t="str">
        <f>Matrix!B32</f>
        <v>SCP-020</v>
      </c>
      <c r="B242" s="53"/>
      <c r="C242" s="54" t="str">
        <f>Matrix!C32</f>
        <v>Protecting Data on Devices</v>
      </c>
      <c r="D242" s="55"/>
      <c r="E242" s="54" t="str">
        <f>Matrix!G32</f>
        <v>High</v>
      </c>
      <c r="F242" s="55"/>
      <c r="G242" s="56" t="str">
        <f>Matrix!E32</f>
        <v>NIST 800-53 SC-28 - PROTECTION OF INFORMATION AT REST
The information system protects the [Selection (one or more): confidentiality; integrity] of [Assignment: organization-defined information at rest].
NIST 800-53 SC-28 (1) -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NIST 800-53 SC-28 (2) - PROTECTION OF INFORMATION AT REST | OFF-LINE STORAGE 
The organization removes from online storage and stores off-line in a secure location [Assignment: organization-defined information].</v>
      </c>
    </row>
    <row r="243" spans="1:7" s="13" customFormat="1" x14ac:dyDescent="0.25">
      <c r="A243" s="58" t="str">
        <f>Matrix!$D$1</f>
        <v>Requirement</v>
      </c>
      <c r="B243" s="59"/>
      <c r="C243" s="59"/>
      <c r="D243" s="59"/>
      <c r="E243" s="59"/>
      <c r="F243" s="59"/>
      <c r="G243" s="56"/>
    </row>
    <row r="244" spans="1:7" s="13" customFormat="1" ht="109.5" customHeight="1" x14ac:dyDescent="0.25">
      <c r="A244" s="60" t="str">
        <f>Matrix!D32</f>
        <v>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B244" s="55"/>
      <c r="C244" s="55"/>
      <c r="D244" s="55"/>
      <c r="E244" s="55"/>
      <c r="F244" s="55"/>
      <c r="G244" s="56"/>
    </row>
    <row r="245" spans="1:7" s="13" customFormat="1" x14ac:dyDescent="0.25">
      <c r="A245" s="61" t="str">
        <f>Matrix!$F$1</f>
        <v xml:space="preserve">Verification: Inspection, Demonstration, Test, or Analysis </v>
      </c>
      <c r="B245" s="62"/>
      <c r="C245" s="62"/>
      <c r="D245" s="62"/>
      <c r="E245" s="62"/>
      <c r="F245" s="62"/>
      <c r="G245" s="56"/>
    </row>
    <row r="246" spans="1:7" s="13" customFormat="1" ht="94.5" customHeight="1" x14ac:dyDescent="0.25">
      <c r="A246" s="60" t="str">
        <f>Matrix!F32</f>
        <v>Inspection of a 3rd party implementation review report or a demonstration by the vendor that asserts the use of cryptographic confidentiality protections on storage of sensitive data (class defined by vendor, see SCP-030). The protections must be industry standard and keys must be managed to protect them from leaks as well. (rationale: cryptography must be validated by experts in the subject)</v>
      </c>
      <c r="B246" s="55"/>
      <c r="C246" s="55"/>
      <c r="D246" s="55"/>
      <c r="E246" s="55"/>
      <c r="F246" s="55"/>
      <c r="G246" s="56"/>
    </row>
    <row r="247" spans="1:7" s="13" customFormat="1" x14ac:dyDescent="0.25">
      <c r="A247" s="58" t="str">
        <f>Matrix!$H$1</f>
        <v>Remarks</v>
      </c>
      <c r="B247" s="59"/>
      <c r="C247" s="59"/>
      <c r="D247" s="59"/>
      <c r="E247" s="59"/>
      <c r="F247" s="59"/>
      <c r="G247" s="56"/>
    </row>
    <row r="248" spans="1:7" s="13" customFormat="1" ht="74.25" customHeight="1" thickBot="1" x14ac:dyDescent="0.3">
      <c r="A248" s="63" t="str">
        <f>Matrix!H32</f>
        <v>Failing to adequately protect PII can incur large fines
e.g. this applies also to apps on mobile where data is cached until it can be synced to other vehicle-connected devices. This data must be encrypted as per this requirement.
NB: ideally these systems should be designed to minimize the collection of PII.</v>
      </c>
      <c r="B248" s="64"/>
      <c r="C248" s="64"/>
      <c r="D248" s="64"/>
      <c r="E248" s="64"/>
      <c r="F248" s="64"/>
      <c r="G248" s="57"/>
    </row>
    <row r="249" spans="1:7" s="12" customFormat="1" x14ac:dyDescent="0.25">
      <c r="A249" s="65" t="str">
        <f>Matrix!$B$1</f>
        <v>Ref #</v>
      </c>
      <c r="B249" s="66"/>
      <c r="C249" s="67" t="str">
        <f>Matrix!$C$1</f>
        <v>Security Controls</v>
      </c>
      <c r="D249" s="68"/>
      <c r="E249" s="67" t="str">
        <f>Matrix!$G$1</f>
        <v>Criticality: High, Medium, or Low</v>
      </c>
      <c r="F249" s="68"/>
      <c r="G249" s="14" t="str">
        <f>Matrix!$E$1</f>
        <v xml:space="preserve">Public Requirements References/Descriptions </v>
      </c>
    </row>
    <row r="250" spans="1:7" s="13" customFormat="1" x14ac:dyDescent="0.25">
      <c r="A250" s="52" t="str">
        <f>Matrix!B33</f>
        <v>SCP-030</v>
      </c>
      <c r="B250" s="53"/>
      <c r="C250" s="54" t="str">
        <f>Matrix!C33</f>
        <v>Protecting Data on Devices</v>
      </c>
      <c r="D250" s="55"/>
      <c r="E250" s="54" t="str">
        <f>Matrix!G33</f>
        <v>Medium</v>
      </c>
      <c r="F250" s="55"/>
      <c r="G250" s="56">
        <f>Matrix!E33</f>
        <v>0</v>
      </c>
    </row>
    <row r="251" spans="1:7" s="13" customFormat="1" x14ac:dyDescent="0.25">
      <c r="A251" s="69" t="str">
        <f>Matrix!$D$1</f>
        <v>Requirement</v>
      </c>
      <c r="B251" s="70"/>
      <c r="C251" s="70"/>
      <c r="D251" s="70"/>
      <c r="E251" s="70"/>
      <c r="F251" s="70"/>
      <c r="G251" s="56"/>
    </row>
    <row r="252" spans="1:7" s="13" customFormat="1" ht="81.75" customHeight="1" x14ac:dyDescent="0.25">
      <c r="A252" s="60" t="str">
        <f>Matrix!D33</f>
        <v>Vendors will supply documentation detailing both what data is protected at rest by cryptography and what is not protected at rest by cryptography.
Vendors are encouraged to expand the list of categories of data which will be protected on-device.</v>
      </c>
      <c r="B252" s="55"/>
      <c r="C252" s="55"/>
      <c r="D252" s="55"/>
      <c r="E252" s="55"/>
      <c r="F252" s="55"/>
      <c r="G252" s="56"/>
    </row>
    <row r="253" spans="1:7" s="13" customFormat="1" x14ac:dyDescent="0.25">
      <c r="A253" s="71" t="str">
        <f>Matrix!$F$1</f>
        <v xml:space="preserve">Verification: Inspection, Demonstration, Test, or Analysis </v>
      </c>
      <c r="B253" s="72"/>
      <c r="C253" s="72"/>
      <c r="D253" s="72"/>
      <c r="E253" s="72"/>
      <c r="F253" s="72"/>
      <c r="G253" s="56"/>
    </row>
    <row r="254" spans="1:7" s="13" customFormat="1" ht="58.5" customHeight="1" x14ac:dyDescent="0.25">
      <c r="A254" s="60" t="str">
        <f>Matrix!F33</f>
        <v>Inspection of vendor-supplied documentation describing what data is protected at rest by cryptography. Ensure that the types of data that put your business at risk are protected.</v>
      </c>
      <c r="B254" s="55"/>
      <c r="C254" s="55"/>
      <c r="D254" s="55"/>
      <c r="E254" s="55"/>
      <c r="F254" s="55"/>
      <c r="G254" s="56"/>
    </row>
    <row r="255" spans="1:7" s="13" customFormat="1" x14ac:dyDescent="0.25">
      <c r="A255" s="69" t="str">
        <f>Matrix!$H$1</f>
        <v>Remarks</v>
      </c>
      <c r="B255" s="70"/>
      <c r="C255" s="70"/>
      <c r="D255" s="70"/>
      <c r="E255" s="70"/>
      <c r="F255" s="70"/>
      <c r="G255" s="56"/>
    </row>
    <row r="256" spans="1:7" s="13" customFormat="1" ht="36" customHeight="1" thickBot="1" x14ac:dyDescent="0.3">
      <c r="A256" s="73" t="str">
        <f>Matrix!H33</f>
        <v>-</v>
      </c>
      <c r="B256" s="74"/>
      <c r="C256" s="74"/>
      <c r="D256" s="74"/>
      <c r="E256" s="74"/>
      <c r="F256" s="74"/>
      <c r="G256" s="57"/>
    </row>
    <row r="257" spans="1:7" s="12" customFormat="1" x14ac:dyDescent="0.25">
      <c r="A257" s="48" t="str">
        <f>Matrix!$B$1</f>
        <v>Ref #</v>
      </c>
      <c r="B257" s="49"/>
      <c r="C257" s="50" t="str">
        <f>Matrix!$C$1</f>
        <v>Security Controls</v>
      </c>
      <c r="D257" s="51"/>
      <c r="E257" s="50" t="str">
        <f>Matrix!$G$1</f>
        <v>Criticality: High, Medium, or Low</v>
      </c>
      <c r="F257" s="51"/>
      <c r="G257" s="11" t="str">
        <f>Matrix!$E$1</f>
        <v xml:space="preserve">Public Requirements References/Descriptions </v>
      </c>
    </row>
    <row r="258" spans="1:7" s="13" customFormat="1" x14ac:dyDescent="0.25">
      <c r="A258" s="52" t="str">
        <f>Matrix!B34</f>
        <v>SCP-040</v>
      </c>
      <c r="B258" s="53"/>
      <c r="C258" s="54" t="str">
        <f>Matrix!C34</f>
        <v>Protecting Data on Devices</v>
      </c>
      <c r="D258" s="55"/>
      <c r="E258" s="54" t="str">
        <f>Matrix!G34</f>
        <v>Medium</v>
      </c>
      <c r="F258" s="55"/>
      <c r="G258" s="56" t="str">
        <f>Matrix!E34</f>
        <v>NIST 800-53 SC-12 - CRYPTOGRAPHIC KEY ESTABLISHMENT AND MANAGEMENT 
The organization establishes and manages cryptographic keys for required cryptography employed within the information system in accordance with [Assignment: organization-defined requirements for key generation, distribution, storage, access, and destruction].
NIST 800-53 SC-12 (1) - CRYPTOGRAPHIC KEY ESTABLISHMENT AND MANAGEMENT | AVAILABILITY 
The organization maintains availability of information in the event of the loss of cryptographic keys by users.
NIST 800-53 SC-12 (2) - CRYPTOGRAPHIC KEY ESTABLISHMENT AND MANAGEMENT | SYMMETRIC KEYS 
The organization produces, controls, and distributes symmetric cryptographic keys using [Selection: NIST FIPS-compliant; NSA-approved] key management technology and processes.
NIST 800-53 SC-12 (3) -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NIST Special Publication 800-133 - Recommendation for Cryptographic Key Generation</v>
      </c>
    </row>
    <row r="259" spans="1:7" s="13" customFormat="1" x14ac:dyDescent="0.25">
      <c r="A259" s="58" t="str">
        <f>Matrix!$D$1</f>
        <v>Requirement</v>
      </c>
      <c r="B259" s="59"/>
      <c r="C259" s="59"/>
      <c r="D259" s="59"/>
      <c r="E259" s="59"/>
      <c r="F259" s="59"/>
      <c r="G259" s="56"/>
    </row>
    <row r="260" spans="1:7" s="13" customFormat="1" ht="109.5" customHeight="1" x14ac:dyDescent="0.25">
      <c r="A260" s="60" t="str">
        <f>Matrix!D34</f>
        <v xml:space="preserve">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B260" s="55"/>
      <c r="C260" s="55"/>
      <c r="D260" s="55"/>
      <c r="E260" s="55"/>
      <c r="F260" s="55"/>
      <c r="G260" s="56"/>
    </row>
    <row r="261" spans="1:7" s="13" customFormat="1" x14ac:dyDescent="0.25">
      <c r="A261" s="61" t="str">
        <f>Matrix!$F$1</f>
        <v xml:space="preserve">Verification: Inspection, Demonstration, Test, or Analysis </v>
      </c>
      <c r="B261" s="62"/>
      <c r="C261" s="62"/>
      <c r="D261" s="62"/>
      <c r="E261" s="62"/>
      <c r="F261" s="62"/>
      <c r="G261" s="56"/>
    </row>
    <row r="262" spans="1:7" s="13" customFormat="1" ht="109.5" customHeight="1" x14ac:dyDescent="0.25">
      <c r="A262" s="60" t="str">
        <f>Matrix!F34</f>
        <v xml:space="preserve">Inspection of vendor documentation detailing the inputs to the cryptographic key generation process per device. Ensure that no input is information that can be easily-guessed from simple facts about the device.
</v>
      </c>
      <c r="B262" s="55"/>
      <c r="C262" s="55"/>
      <c r="D262" s="55"/>
      <c r="E262" s="55"/>
      <c r="F262" s="55"/>
      <c r="G262" s="56"/>
    </row>
    <row r="263" spans="1:7" s="13" customFormat="1" x14ac:dyDescent="0.25">
      <c r="A263" s="58" t="str">
        <f>Matrix!$H$1</f>
        <v>Remarks</v>
      </c>
      <c r="B263" s="59"/>
      <c r="C263" s="59"/>
      <c r="D263" s="59"/>
      <c r="E263" s="59"/>
      <c r="F263" s="59"/>
      <c r="G263" s="56"/>
    </row>
    <row r="264" spans="1:7" s="13" customFormat="1" ht="69" customHeight="1" thickBot="1" x14ac:dyDescent="0.3">
      <c r="A264" s="63" t="str">
        <f>Matrix!H34</f>
        <v>-</v>
      </c>
      <c r="B264" s="64"/>
      <c r="C264" s="64"/>
      <c r="D264" s="64"/>
      <c r="E264" s="64"/>
      <c r="F264" s="64"/>
      <c r="G264" s="57"/>
    </row>
    <row r="265" spans="1:7" s="12" customFormat="1" x14ac:dyDescent="0.25">
      <c r="A265" s="65" t="str">
        <f>Matrix!$B$1</f>
        <v>Ref #</v>
      </c>
      <c r="B265" s="66"/>
      <c r="C265" s="67" t="str">
        <f>Matrix!$C$1</f>
        <v>Security Controls</v>
      </c>
      <c r="D265" s="68"/>
      <c r="E265" s="67" t="str">
        <f>Matrix!$G$1</f>
        <v>Criticality: High, Medium, or Low</v>
      </c>
      <c r="F265" s="68"/>
      <c r="G265" s="14" t="str">
        <f>Matrix!$E$1</f>
        <v xml:space="preserve">Public Requirements References/Descriptions </v>
      </c>
    </row>
    <row r="266" spans="1:7" s="13" customFormat="1" ht="48.75" customHeight="1" x14ac:dyDescent="0.25">
      <c r="A266" s="52" t="str">
        <f>Matrix!B35</f>
        <v>SCP-050</v>
      </c>
      <c r="B266" s="53"/>
      <c r="C266" s="54" t="str">
        <f>Matrix!C35</f>
        <v>Protecting Data in the Backend</v>
      </c>
      <c r="D266" s="55"/>
      <c r="E266" s="54" t="str">
        <f>Matrix!G35</f>
        <v>High</v>
      </c>
      <c r="F266" s="55"/>
      <c r="G266" s="56" t="str">
        <f>Matrix!E35</f>
        <v>NIST 800-53 SC-4 - INFORMATION IN SHARED SYSTEM RESOURCES
The information system prevents unauthorized and unintended information transfer via shared system resources. 
NIST 800-53 SC-4 (2) - INFORMATION IN SHARED SYSTEM RESOURCES | MULTILEVEL OR PERIODS PROCESSING 
The information system prevents unauthorized information transfer via shared resources in accordance with [Assignment: organization-defined procedures] when system processing explicitly switches between different information classification levels or security categories.
CAIQ AAC-03.1 Do you have the ability to logically segment or encrypt customer data such that data may be produced for a single tenant only, without inadvertently accessing another tenant's data?</v>
      </c>
    </row>
    <row r="267" spans="1:7" s="13" customFormat="1" x14ac:dyDescent="0.25">
      <c r="A267" s="69" t="str">
        <f>Matrix!$D$1</f>
        <v>Requirement</v>
      </c>
      <c r="B267" s="70"/>
      <c r="C267" s="70"/>
      <c r="D267" s="70"/>
      <c r="E267" s="70"/>
      <c r="F267" s="70"/>
      <c r="G267" s="56"/>
    </row>
    <row r="268" spans="1:7" s="13" customFormat="1" ht="57" customHeight="1" x14ac:dyDescent="0.25">
      <c r="A268" s="60" t="str">
        <f>Matrix!D35</f>
        <v>All customer-related data logically segmented (e.g. encrypted with segmented keys) such that it is possible to produce all data related to one customer without inadvertently exposing any data of any others</v>
      </c>
      <c r="B268" s="55"/>
      <c r="C268" s="55"/>
      <c r="D268" s="55"/>
      <c r="E268" s="55"/>
      <c r="F268" s="55"/>
      <c r="G268" s="56"/>
    </row>
    <row r="269" spans="1:7" s="13" customFormat="1" x14ac:dyDescent="0.25">
      <c r="A269" s="71" t="str">
        <f>Matrix!$F$1</f>
        <v xml:space="preserve">Verification: Inspection, Demonstration, Test, or Analysis </v>
      </c>
      <c r="B269" s="72"/>
      <c r="C269" s="72"/>
      <c r="D269" s="72"/>
      <c r="E269" s="72"/>
      <c r="F269" s="72"/>
      <c r="G269" s="56"/>
    </row>
    <row r="270" spans="1:7" s="13" customFormat="1" ht="94.5" customHeight="1" x14ac:dyDescent="0.25">
      <c r="A270" s="60" t="str">
        <f>Matrix!F35</f>
        <v>Inspection of vendor-supplied design documentation or a demonstration by the vendor that details  backend data storage and access. Ensure that either design aspects such as storage instances are per-customer or the cryptographic confidentiality protections are used to ensure one customer instance cannot read data from another. NB: Some or multiple may apply.</v>
      </c>
      <c r="B270" s="55"/>
      <c r="C270" s="55"/>
      <c r="D270" s="55"/>
      <c r="E270" s="55"/>
      <c r="F270" s="55"/>
      <c r="G270" s="56"/>
    </row>
    <row r="271" spans="1:7" s="13" customFormat="1" x14ac:dyDescent="0.25">
      <c r="A271" s="69" t="str">
        <f>Matrix!$H$1</f>
        <v>Remarks</v>
      </c>
      <c r="B271" s="70"/>
      <c r="C271" s="70"/>
      <c r="D271" s="70"/>
      <c r="E271" s="70"/>
      <c r="F271" s="70"/>
      <c r="G271" s="56"/>
    </row>
    <row r="272" spans="1:7" s="13" customFormat="1" ht="36" customHeight="1" thickBot="1" x14ac:dyDescent="0.3">
      <c r="A272" s="73" t="str">
        <f>Matrix!H35</f>
        <v>Otherwise could cause PII breaches and incur strong penalties</v>
      </c>
      <c r="B272" s="74"/>
      <c r="C272" s="74"/>
      <c r="D272" s="74"/>
      <c r="E272" s="74"/>
      <c r="F272" s="74"/>
      <c r="G272" s="57"/>
    </row>
    <row r="273" spans="1:7" s="12" customFormat="1" x14ac:dyDescent="0.25">
      <c r="A273" s="48" t="str">
        <f>Matrix!$B$1</f>
        <v>Ref #</v>
      </c>
      <c r="B273" s="49"/>
      <c r="C273" s="50" t="str">
        <f>Matrix!$C$1</f>
        <v>Security Controls</v>
      </c>
      <c r="D273" s="51"/>
      <c r="E273" s="50" t="str">
        <f>Matrix!$G$1</f>
        <v>Criticality: High, Medium, or Low</v>
      </c>
      <c r="F273" s="51"/>
      <c r="G273" s="11" t="str">
        <f>Matrix!$E$1</f>
        <v xml:space="preserve">Public Requirements References/Descriptions </v>
      </c>
    </row>
    <row r="274" spans="1:7" s="13" customFormat="1" ht="32.25" customHeight="1" x14ac:dyDescent="0.25">
      <c r="A274" s="52" t="str">
        <f>Matrix!B36</f>
        <v>SCP-060</v>
      </c>
      <c r="B274" s="53"/>
      <c r="C274" s="54" t="str">
        <f>Matrix!C36</f>
        <v>Protecting Vehicle Network Escalation from Devices</v>
      </c>
      <c r="D274" s="55"/>
      <c r="E274" s="54" t="str">
        <f>Matrix!G36</f>
        <v>High</v>
      </c>
      <c r="F274" s="55"/>
      <c r="G274" s="56" t="str">
        <f>Matrix!E36</f>
        <v>NIST 800-53 SI-10 – INPUT INFORMATION VALIDATION
The information system checks the validity of [Assignment: organization-defined information inputs].
NIST 800-53 SC-7 (21) - (21) BOUNDARY PROTECTION | ISOLATION OF SYSTEM COMPONENTS 
The organization employs boundary protection mechanisms to separate [Assignment: organization-defined information system components] supporting [Assignment: organization-defined missions and/or business functions].</v>
      </c>
    </row>
    <row r="275" spans="1:7" s="13" customFormat="1" x14ac:dyDescent="0.25">
      <c r="A275" s="58" t="str">
        <f>Matrix!$D$1</f>
        <v>Requirement</v>
      </c>
      <c r="B275" s="59"/>
      <c r="C275" s="59"/>
      <c r="D275" s="59"/>
      <c r="E275" s="59"/>
      <c r="F275" s="59"/>
      <c r="G275" s="56"/>
    </row>
    <row r="276" spans="1:7" s="13" customFormat="1" ht="66.75" customHeight="1" x14ac:dyDescent="0.25">
      <c r="A276" s="60" t="str">
        <f>Matrix!D36</f>
        <v>The vendor shall enforce controls integrated into the telematics device to limit the possible commands and data transmitted to the vehicle network.</v>
      </c>
      <c r="B276" s="55"/>
      <c r="C276" s="55"/>
      <c r="D276" s="55"/>
      <c r="E276" s="55"/>
      <c r="F276" s="55"/>
      <c r="G276" s="56"/>
    </row>
    <row r="277" spans="1:7" s="13" customFormat="1" x14ac:dyDescent="0.25">
      <c r="A277" s="61" t="str">
        <f>Matrix!$F$1</f>
        <v xml:space="preserve">Verification: Inspection, Demonstration, Test, or Analysis </v>
      </c>
      <c r="B277" s="62"/>
      <c r="C277" s="62"/>
      <c r="D277" s="62"/>
      <c r="E277" s="62"/>
      <c r="F277" s="62"/>
      <c r="G277" s="56"/>
    </row>
    <row r="278" spans="1:7" s="13" customFormat="1" ht="94.5" customHeight="1" x14ac:dyDescent="0.25">
      <c r="A278" s="60" t="str">
        <f>Matrix!F36</f>
        <v>Inspection of 3rd party implementation review or a demonstration by the vendor that asserts that there are protections in place which limit what data can be sent from the telematics device to the vehicle network. Ensure that the protections are ‘layered’ (follow defense-in-depth) so that the compromise of software leading to sending vehicle network data cannot also bypass the protections.</v>
      </c>
      <c r="B278" s="55"/>
      <c r="C278" s="55"/>
      <c r="D278" s="55"/>
      <c r="E278" s="55"/>
      <c r="F278" s="55"/>
      <c r="G278" s="56"/>
    </row>
    <row r="279" spans="1:7" s="13" customFormat="1" x14ac:dyDescent="0.25">
      <c r="A279" s="58" t="str">
        <f>Matrix!$H$1</f>
        <v>Remarks</v>
      </c>
      <c r="B279" s="59"/>
      <c r="C279" s="59"/>
      <c r="D279" s="59"/>
      <c r="E279" s="59"/>
      <c r="F279" s="59"/>
      <c r="G279" s="56"/>
    </row>
    <row r="280" spans="1:7" s="13" customFormat="1" ht="36" customHeight="1" thickBot="1" x14ac:dyDescent="0.3">
      <c r="A280" s="63" t="str">
        <f>Matrix!H36</f>
        <v>Vehicle network protection is paramount</v>
      </c>
      <c r="B280" s="64"/>
      <c r="C280" s="64"/>
      <c r="D280" s="64"/>
      <c r="E280" s="64"/>
      <c r="F280" s="64"/>
      <c r="G280" s="57"/>
    </row>
    <row r="281" spans="1:7" s="12" customFormat="1" x14ac:dyDescent="0.25">
      <c r="A281" s="65" t="str">
        <f>Matrix!$B$1</f>
        <v>Ref #</v>
      </c>
      <c r="B281" s="66"/>
      <c r="C281" s="67" t="str">
        <f>Matrix!$C$1</f>
        <v>Security Controls</v>
      </c>
      <c r="D281" s="68"/>
      <c r="E281" s="67" t="str">
        <f>Matrix!$G$1</f>
        <v>Criticality: High, Medium, or Low</v>
      </c>
      <c r="F281" s="68"/>
      <c r="G281" s="14" t="str">
        <f>Matrix!$E$1</f>
        <v xml:space="preserve">Public Requirements References/Descriptions </v>
      </c>
    </row>
    <row r="282" spans="1:7" s="13" customFormat="1" ht="64.5" customHeight="1" x14ac:dyDescent="0.25">
      <c r="A282" s="52" t="str">
        <f>Matrix!B37</f>
        <v>SCP-090</v>
      </c>
      <c r="B282" s="53"/>
      <c r="C282" s="54" t="str">
        <f>Matrix!C37</f>
        <v>System and Communication Protocols</v>
      </c>
      <c r="D282" s="55"/>
      <c r="E282" s="54" t="str">
        <f>Matrix!G37</f>
        <v>High</v>
      </c>
      <c r="F282" s="55"/>
      <c r="G282" s="56" t="str">
        <f>Matrix!E37</f>
        <v>NIST 800-53 SC-23 – SESSION AUTHENTICITY 
The information system protects the authenticity of communications sessions.
NIST 800-53 SC-23 (1) - SESSION AUTHENTICITY | INVALIDATE SESSION IDENTIFIERS AT LOGOUT 
The information system invalidates session identifiers upon user logout or other session termination.
NIST 800-53 SC-23 (3) - SESSION AUTHENTICITY | UNIQUE SESSION IDENTIFIERS WITH RANDOMIZATION 
The information system generates a unique session identifier for each session with [Assignment: organization-defined randomness requirements] and recognizes only session identifiers that are system-generated.
NIST 800-53 SC-23 (5) - SESSION AUTHENTICITY | ALLOWED CERTIFICATE AUTHORITIES 
The information system only allows the use of [Assignment: organization-defined certificate authorities] for verification of the establishment of protected sessions.
CAIQ DSI-03.2 Do you utilize open encryption methodologies any time your infrastructure components need to communicate with each other via public networks (e.g., Internet-based replication of data from one environment to another)?
CTIA ICCTP 4.8 Encryption of Data in Transit</v>
      </c>
    </row>
    <row r="283" spans="1:7" s="13" customFormat="1" x14ac:dyDescent="0.25">
      <c r="A283" s="69" t="str">
        <f>Matrix!$D$1</f>
        <v>Requirement</v>
      </c>
      <c r="B283" s="70"/>
      <c r="C283" s="70"/>
      <c r="D283" s="70"/>
      <c r="E283" s="70"/>
      <c r="F283" s="70"/>
      <c r="G283" s="56"/>
    </row>
    <row r="284" spans="1:7" s="13" customFormat="1" ht="249.75" customHeight="1" x14ac:dyDescent="0.25">
      <c r="A284" s="60" t="str">
        <f>Matrix!D37</f>
        <v>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B284" s="55"/>
      <c r="C284" s="55"/>
      <c r="D284" s="55"/>
      <c r="E284" s="55"/>
      <c r="F284" s="55"/>
      <c r="G284" s="56"/>
    </row>
    <row r="285" spans="1:7" s="13" customFormat="1" x14ac:dyDescent="0.25">
      <c r="A285" s="71" t="str">
        <f>Matrix!$F$1</f>
        <v xml:space="preserve">Verification: Inspection, Demonstration, Test, or Analysis </v>
      </c>
      <c r="B285" s="72"/>
      <c r="C285" s="72"/>
      <c r="D285" s="72"/>
      <c r="E285" s="72"/>
      <c r="F285" s="72"/>
      <c r="G285" s="56"/>
    </row>
    <row r="286" spans="1:7" s="13" customFormat="1" ht="120" customHeight="1" x14ac:dyDescent="0.25">
      <c r="A286" s="60" t="str">
        <f>Matrix!F37</f>
        <v>Inspection of vendor-supplied documentation detailing the session management mechanism employed in vendor systems.
Ensure that certificate pinning is in use in communication path between telematics device and vendor’s infrastructure.
Ensure compliance with NIST 800-53 control SC-23.</v>
      </c>
      <c r="B286" s="55"/>
      <c r="C286" s="55"/>
      <c r="D286" s="55"/>
      <c r="E286" s="55"/>
      <c r="F286" s="55"/>
      <c r="G286" s="56"/>
    </row>
    <row r="287" spans="1:7" s="13" customFormat="1" x14ac:dyDescent="0.25">
      <c r="A287" s="69" t="str">
        <f>Matrix!$H$1</f>
        <v>Remarks</v>
      </c>
      <c r="B287" s="70"/>
      <c r="C287" s="70"/>
      <c r="D287" s="70"/>
      <c r="E287" s="70"/>
      <c r="F287" s="70"/>
      <c r="G287" s="56"/>
    </row>
    <row r="288" spans="1:7" s="13" customFormat="1" ht="87" customHeight="1" thickBot="1" x14ac:dyDescent="0.3">
      <c r="A288" s="63" t="str">
        <f>Matrix!H37</f>
        <v xml:space="preserve">Confidentiality and integrity of communication underpins the security of the system
Certificate pinning in clients -- when combined with the other requirement for e.g. fail-over – could result in extra complications and so functional testing of fail over should be performed.
</v>
      </c>
      <c r="B288" s="64"/>
      <c r="C288" s="64"/>
      <c r="D288" s="64"/>
      <c r="E288" s="64"/>
      <c r="F288" s="64"/>
      <c r="G288" s="57"/>
    </row>
    <row r="289" spans="1:7" s="12" customFormat="1" x14ac:dyDescent="0.25">
      <c r="A289" s="48" t="str">
        <f>Matrix!$B$1</f>
        <v>Ref #</v>
      </c>
      <c r="B289" s="49"/>
      <c r="C289" s="50" t="str">
        <f>Matrix!$C$1</f>
        <v>Security Controls</v>
      </c>
      <c r="D289" s="51"/>
      <c r="E289" s="50" t="str">
        <f>Matrix!$G$1</f>
        <v>Criticality: High, Medium, or Low</v>
      </c>
      <c r="F289" s="51"/>
      <c r="G289" s="11" t="str">
        <f>Matrix!$E$1</f>
        <v xml:space="preserve">Public Requirements References/Descriptions </v>
      </c>
    </row>
    <row r="290" spans="1:7" s="13" customFormat="1" x14ac:dyDescent="0.25">
      <c r="A290" s="52" t="str">
        <f>Matrix!B38</f>
        <v>SCP-100</v>
      </c>
      <c r="B290" s="53"/>
      <c r="C290" s="54" t="str">
        <f>Matrix!C38</f>
        <v>System and Communication Protocols</v>
      </c>
      <c r="D290" s="55"/>
      <c r="E290" s="54" t="str">
        <f>Matrix!G38</f>
        <v>Medium</v>
      </c>
      <c r="F290" s="55"/>
      <c r="G290" s="56" t="str">
        <f>Matrix!E38</f>
        <v>NIST 800-53 SC-39 - PROCESS ISOLATION The information system maintains a separate execution domain for each executing process.
NIST 800-53 SC-39 (2) - PROCESS ISOLATION | THREAD ISOLATION The information system maintains a separate execution domain for each thread in [Assignment: organization-defined multi-threaded processing].</v>
      </c>
    </row>
    <row r="291" spans="1:7" s="13" customFormat="1" x14ac:dyDescent="0.25">
      <c r="A291" s="58" t="str">
        <f>Matrix!$D$1</f>
        <v>Requirement</v>
      </c>
      <c r="B291" s="59"/>
      <c r="C291" s="59"/>
      <c r="D291" s="59"/>
      <c r="E291" s="59"/>
      <c r="F291" s="59"/>
      <c r="G291" s="56"/>
    </row>
    <row r="292" spans="1:7" s="13" customFormat="1" ht="60.75" customHeight="1" x14ac:dyDescent="0.25">
      <c r="A292" s="60" t="str">
        <f>Matrix!D38</f>
        <v>The vendor's system shall separate execution domains and/or processes (i.e. process isolation within both the telematics device and back-end system and between the serial communications in the telematics device and the interface to the vehicle network)</v>
      </c>
      <c r="B292" s="55"/>
      <c r="C292" s="55"/>
      <c r="D292" s="55"/>
      <c r="E292" s="55"/>
      <c r="F292" s="55"/>
      <c r="G292" s="56"/>
    </row>
    <row r="293" spans="1:7" s="13" customFormat="1" x14ac:dyDescent="0.25">
      <c r="A293" s="61" t="str">
        <f>Matrix!$F$1</f>
        <v xml:space="preserve">Verification: Inspection, Demonstration, Test, or Analysis </v>
      </c>
      <c r="B293" s="62"/>
      <c r="C293" s="62"/>
      <c r="D293" s="62"/>
      <c r="E293" s="62"/>
      <c r="F293" s="62"/>
      <c r="G293" s="56"/>
    </row>
    <row r="294" spans="1:7" s="13" customFormat="1" ht="45.75" customHeight="1" x14ac:dyDescent="0.25">
      <c r="A294" s="60" t="str">
        <f>Matrix!F38</f>
        <v>Inspection of vendor-supplied documentation detailing the software architecture.</v>
      </c>
      <c r="B294" s="55"/>
      <c r="C294" s="55"/>
      <c r="D294" s="55"/>
      <c r="E294" s="55"/>
      <c r="F294" s="55"/>
      <c r="G294" s="56"/>
    </row>
    <row r="295" spans="1:7" s="13" customFormat="1" x14ac:dyDescent="0.25">
      <c r="A295" s="58" t="str">
        <f>Matrix!$H$1</f>
        <v>Remarks</v>
      </c>
      <c r="B295" s="59"/>
      <c r="C295" s="59"/>
      <c r="D295" s="59"/>
      <c r="E295" s="59"/>
      <c r="F295" s="59"/>
      <c r="G295" s="56"/>
    </row>
    <row r="296" spans="1:7" s="13" customFormat="1" ht="36" customHeight="1" thickBot="1" x14ac:dyDescent="0.3">
      <c r="A296" s="63" t="str">
        <f>Matrix!H38</f>
        <v>-</v>
      </c>
      <c r="B296" s="64"/>
      <c r="C296" s="64"/>
      <c r="D296" s="64"/>
      <c r="E296" s="64"/>
      <c r="F296" s="64"/>
      <c r="G296" s="57"/>
    </row>
    <row r="297" spans="1:7" s="12" customFormat="1" x14ac:dyDescent="0.25">
      <c r="A297" s="65" t="str">
        <f>Matrix!$B$1</f>
        <v>Ref #</v>
      </c>
      <c r="B297" s="66"/>
      <c r="C297" s="67" t="str">
        <f>Matrix!$C$1</f>
        <v>Security Controls</v>
      </c>
      <c r="D297" s="68"/>
      <c r="E297" s="67" t="str">
        <f>Matrix!$G$1</f>
        <v>Criticality: High, Medium, or Low</v>
      </c>
      <c r="F297" s="68"/>
      <c r="G297" s="14" t="str">
        <f>Matrix!$E$1</f>
        <v xml:space="preserve">Public Requirements References/Descriptions </v>
      </c>
    </row>
    <row r="298" spans="1:7" s="13" customFormat="1" ht="31.5" customHeight="1" x14ac:dyDescent="0.25">
      <c r="A298" s="52" t="str">
        <f>Matrix!B39</f>
        <v>SCP-110</v>
      </c>
      <c r="B298" s="53"/>
      <c r="C298" s="54" t="str">
        <f>Matrix!C39</f>
        <v>System and Communication Protocols</v>
      </c>
      <c r="D298" s="55"/>
      <c r="E298" s="54" t="str">
        <f>Matrix!G39</f>
        <v>High</v>
      </c>
      <c r="F298" s="55"/>
      <c r="G298" s="56" t="str">
        <f>Matrix!E39</f>
        <v>CAIQ IPY-02.1 Is unstructured customer data available on request in an industry-standard format (e.g., .doc, .xls, or .pdf)?</v>
      </c>
    </row>
    <row r="299" spans="1:7" s="13" customFormat="1" x14ac:dyDescent="0.25">
      <c r="A299" s="69" t="str">
        <f>Matrix!$D$1</f>
        <v>Requirement</v>
      </c>
      <c r="B299" s="70"/>
      <c r="C299" s="70"/>
      <c r="D299" s="70"/>
      <c r="E299" s="70"/>
      <c r="F299" s="70"/>
      <c r="G299" s="56"/>
    </row>
    <row r="300" spans="1:7" s="13" customFormat="1" ht="50.25" customHeight="1" x14ac:dyDescent="0.25">
      <c r="A300" s="60" t="str">
        <f>Matrix!D39</f>
        <v>The vendor’s system shall provide a means to download unstructured customer data in an industry-standard format (Open Telematics API). This download will occur over secured communication protocols.</v>
      </c>
      <c r="B300" s="55"/>
      <c r="C300" s="55"/>
      <c r="D300" s="55"/>
      <c r="E300" s="55"/>
      <c r="F300" s="55"/>
      <c r="G300" s="56"/>
    </row>
    <row r="301" spans="1:7" s="13" customFormat="1" x14ac:dyDescent="0.25">
      <c r="A301" s="71" t="str">
        <f>Matrix!$F$1</f>
        <v xml:space="preserve">Verification: Inspection, Demonstration, Test, or Analysis </v>
      </c>
      <c r="B301" s="72"/>
      <c r="C301" s="72"/>
      <c r="D301" s="72"/>
      <c r="E301" s="72"/>
      <c r="F301" s="72"/>
      <c r="G301" s="56"/>
    </row>
    <row r="302" spans="1:7" s="13" customFormat="1" ht="81" customHeight="1" x14ac:dyDescent="0.25">
      <c r="A302" s="60" t="str">
        <f>Matrix!F39</f>
        <v>Inspection of vendor-supplied documentation detailing the interfaces (APIs) offered by the vendor.
Ensure that there is an interface (API) such that you (carrier) can download all data in an unstructured format.</v>
      </c>
      <c r="B302" s="55"/>
      <c r="C302" s="55"/>
      <c r="D302" s="55"/>
      <c r="E302" s="55"/>
      <c r="F302" s="55"/>
      <c r="G302" s="56"/>
    </row>
    <row r="303" spans="1:7" s="13" customFormat="1" x14ac:dyDescent="0.25">
      <c r="A303" s="69" t="str">
        <f>Matrix!$H$1</f>
        <v>Remarks</v>
      </c>
      <c r="B303" s="70"/>
      <c r="C303" s="70"/>
      <c r="D303" s="70"/>
      <c r="E303" s="70"/>
      <c r="F303" s="70"/>
      <c r="G303" s="56"/>
    </row>
    <row r="304" spans="1:7" s="13" customFormat="1" ht="18.75" customHeight="1" thickBot="1" x14ac:dyDescent="0.3">
      <c r="A304" s="73" t="str">
        <f>Matrix!H39</f>
        <v xml:space="preserve"> Telematics is business critical and failover is required
e.g. csv, txt, json formats</v>
      </c>
      <c r="B304" s="74"/>
      <c r="C304" s="74"/>
      <c r="D304" s="74"/>
      <c r="E304" s="74"/>
      <c r="F304" s="74"/>
      <c r="G304" s="57"/>
    </row>
    <row r="305" spans="1:7" s="12" customFormat="1" x14ac:dyDescent="0.25">
      <c r="A305" s="48" t="str">
        <f>Matrix!$B$1</f>
        <v>Ref #</v>
      </c>
      <c r="B305" s="49"/>
      <c r="C305" s="50" t="str">
        <f>Matrix!$C$1</f>
        <v>Security Controls</v>
      </c>
      <c r="D305" s="51"/>
      <c r="E305" s="50" t="str">
        <f>Matrix!$G$1</f>
        <v>Criticality: High, Medium, or Low</v>
      </c>
      <c r="F305" s="51"/>
      <c r="G305" s="11" t="str">
        <f>Matrix!$E$1</f>
        <v xml:space="preserve">Public Requirements References/Descriptions </v>
      </c>
    </row>
    <row r="306" spans="1:7" s="13" customFormat="1" ht="63.75" customHeight="1" x14ac:dyDescent="0.25">
      <c r="A306" s="52" t="str">
        <f>Matrix!B40</f>
        <v>SII-010</v>
      </c>
      <c r="B306" s="53"/>
      <c r="C306" s="54" t="str">
        <f>Matrix!C40</f>
        <v>Protecting Firmware on Devices</v>
      </c>
      <c r="D306" s="55"/>
      <c r="E306" s="54" t="str">
        <f>Matrix!G40</f>
        <v>High</v>
      </c>
      <c r="F306" s="55"/>
      <c r="G306" s="56" t="str">
        <f>Matrix!E40</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v>
      </c>
    </row>
    <row r="307" spans="1:7" s="13" customFormat="1" x14ac:dyDescent="0.25">
      <c r="A307" s="58" t="str">
        <f>Matrix!$D$1</f>
        <v>Requirement</v>
      </c>
      <c r="B307" s="59"/>
      <c r="C307" s="59"/>
      <c r="D307" s="59"/>
      <c r="E307" s="59"/>
      <c r="F307" s="59"/>
      <c r="G307" s="56"/>
    </row>
    <row r="308" spans="1:7" s="13" customFormat="1" ht="84.75" customHeight="1" x14ac:dyDescent="0.25">
      <c r="A308" s="60" t="str">
        <f>Matrix!D40</f>
        <v>The vendor shall have a process for remediating flaws in deployed telematics devices and backend systems.
In the case of telematics devices, firmware update capabilities are important to be able to remediate all flaws that could be located in the device.</v>
      </c>
      <c r="B308" s="55"/>
      <c r="C308" s="55"/>
      <c r="D308" s="55"/>
      <c r="E308" s="55"/>
      <c r="F308" s="55"/>
      <c r="G308" s="56"/>
    </row>
    <row r="309" spans="1:7" s="13" customFormat="1" x14ac:dyDescent="0.25">
      <c r="A309" s="61" t="str">
        <f>Matrix!$F$1</f>
        <v xml:space="preserve">Verification: Inspection, Demonstration, Test, or Analysis </v>
      </c>
      <c r="B309" s="62"/>
      <c r="C309" s="62"/>
      <c r="D309" s="62"/>
      <c r="E309" s="62"/>
      <c r="F309" s="62"/>
      <c r="G309" s="56"/>
    </row>
    <row r="310" spans="1:7" s="13" customFormat="1" ht="105" customHeight="1" x14ac:dyDescent="0.25">
      <c r="A310" s="60" t="str">
        <f>Matrix!F40</f>
        <v>Inspection of vendor-supplied documentation detailing their flaw remediation process for backend systems.
Inspection of vendor-supplied documentation detailing the distribution and installation of new firmware, taking note of any responsibilities the carrier has. Ideally, firmware upgrades should require minimal effort on part of the carrier and automated by the vendor.</v>
      </c>
      <c r="B310" s="55"/>
      <c r="C310" s="55"/>
      <c r="D310" s="55"/>
      <c r="E310" s="55"/>
      <c r="F310" s="55"/>
      <c r="G310" s="56"/>
    </row>
    <row r="311" spans="1:7" s="13" customFormat="1" x14ac:dyDescent="0.25">
      <c r="A311" s="58" t="str">
        <f>Matrix!$H$1</f>
        <v>Remarks</v>
      </c>
      <c r="B311" s="59"/>
      <c r="C311" s="59"/>
      <c r="D311" s="59"/>
      <c r="E311" s="59"/>
      <c r="F311" s="59"/>
      <c r="G311" s="56"/>
    </row>
    <row r="312" spans="1:7" s="13" customFormat="1" ht="17.25" customHeight="1" thickBot="1" x14ac:dyDescent="0.3">
      <c r="A312" s="63" t="str">
        <f>Matrix!H40</f>
        <v xml:space="preserve"> This is a leniently-worded requirement that a process to update device firmware exists</v>
      </c>
      <c r="B312" s="64"/>
      <c r="C312" s="64"/>
      <c r="D312" s="64"/>
      <c r="E312" s="64"/>
      <c r="F312" s="64"/>
      <c r="G312" s="57"/>
    </row>
    <row r="313" spans="1:7" s="12" customFormat="1" x14ac:dyDescent="0.25">
      <c r="A313" s="65" t="str">
        <f>Matrix!$B$1</f>
        <v>Ref #</v>
      </c>
      <c r="B313" s="66"/>
      <c r="C313" s="67" t="str">
        <f>Matrix!$C$1</f>
        <v>Security Controls</v>
      </c>
      <c r="D313" s="68"/>
      <c r="E313" s="67" t="str">
        <f>Matrix!$G$1</f>
        <v>Criticality: High, Medium, or Low</v>
      </c>
      <c r="F313" s="68"/>
      <c r="G313" s="14" t="str">
        <f>Matrix!$E$1</f>
        <v xml:space="preserve">Public Requirements References/Descriptions </v>
      </c>
    </row>
    <row r="314" spans="1:7" s="13" customFormat="1" ht="32.25" customHeight="1" x14ac:dyDescent="0.25">
      <c r="A314" s="52" t="str">
        <f>Matrix!B41</f>
        <v>SII-020</v>
      </c>
      <c r="B314" s="53"/>
      <c r="C314" s="54" t="str">
        <f>Matrix!C41</f>
        <v>Protecting Firmware on Devices</v>
      </c>
      <c r="D314" s="55"/>
      <c r="E314" s="54" t="str">
        <f>Matrix!G41</f>
        <v>Medium</v>
      </c>
      <c r="F314" s="55"/>
      <c r="G314" s="56" t="str">
        <f>Matrix!E41</f>
        <v xml:space="preserve">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v>
      </c>
    </row>
    <row r="315" spans="1:7" s="13" customFormat="1" x14ac:dyDescent="0.25">
      <c r="A315" s="69" t="str">
        <f>Matrix!$D$1</f>
        <v>Requirement</v>
      </c>
      <c r="B315" s="70"/>
      <c r="C315" s="70"/>
      <c r="D315" s="70"/>
      <c r="E315" s="70"/>
      <c r="F315" s="70"/>
      <c r="G315" s="56"/>
    </row>
    <row r="316" spans="1:7" s="13" customFormat="1" ht="114" customHeight="1" x14ac:dyDescent="0.25">
      <c r="A316" s="60" t="str">
        <f>Matrix!D41</f>
        <v>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B316" s="55"/>
      <c r="C316" s="55"/>
      <c r="D316" s="55"/>
      <c r="E316" s="55"/>
      <c r="F316" s="55"/>
      <c r="G316" s="56"/>
    </row>
    <row r="317" spans="1:7" s="13" customFormat="1" x14ac:dyDescent="0.25">
      <c r="A317" s="71" t="str">
        <f>Matrix!$F$1</f>
        <v xml:space="preserve">Verification: Inspection, Demonstration, Test, or Analysis </v>
      </c>
      <c r="B317" s="72"/>
      <c r="C317" s="72"/>
      <c r="D317" s="72"/>
      <c r="E317" s="72"/>
      <c r="F317" s="72"/>
      <c r="G317" s="56"/>
    </row>
    <row r="318" spans="1:7" s="13" customFormat="1" ht="73.5" customHeight="1" x14ac:dyDescent="0.25">
      <c r="A318" s="60" t="str">
        <f>Matrix!F41</f>
        <v>Inspection of vendor supplied documentation detailing the methods used to update software components across vendor’s infrastructure. Look for evidence of automation in deployment of patches.</v>
      </c>
      <c r="B318" s="55"/>
      <c r="C318" s="55"/>
      <c r="D318" s="55"/>
      <c r="E318" s="55"/>
      <c r="F318" s="55"/>
      <c r="G318" s="56"/>
    </row>
    <row r="319" spans="1:7" s="13" customFormat="1" x14ac:dyDescent="0.25">
      <c r="A319" s="69" t="str">
        <f>Matrix!$H$1</f>
        <v>Remarks</v>
      </c>
      <c r="B319" s="70"/>
      <c r="C319" s="70"/>
      <c r="D319" s="70"/>
      <c r="E319" s="70"/>
      <c r="F319" s="70"/>
      <c r="G319" s="56"/>
    </row>
    <row r="320" spans="1:7" s="13" customFormat="1" ht="92.25" customHeight="1" thickBot="1" x14ac:dyDescent="0.3">
      <c r="A320" s="63" t="str">
        <f>Matrix!H41</f>
        <v>-</v>
      </c>
      <c r="B320" s="64"/>
      <c r="C320" s="64"/>
      <c r="D320" s="64"/>
      <c r="E320" s="64"/>
      <c r="F320" s="64"/>
      <c r="G320" s="57"/>
    </row>
    <row r="321" spans="1:7" s="12" customFormat="1" x14ac:dyDescent="0.25">
      <c r="A321" s="48" t="str">
        <f>Matrix!$B$1</f>
        <v>Ref #</v>
      </c>
      <c r="B321" s="49"/>
      <c r="C321" s="50" t="str">
        <f>Matrix!$C$1</f>
        <v>Security Controls</v>
      </c>
      <c r="D321" s="51"/>
      <c r="E321" s="50" t="str">
        <f>Matrix!$G$1</f>
        <v>Criticality: High, Medium, or Low</v>
      </c>
      <c r="F321" s="51"/>
      <c r="G321" s="11" t="str">
        <f>Matrix!$E$1</f>
        <v xml:space="preserve">Public Requirements References/Descriptions </v>
      </c>
    </row>
    <row r="322" spans="1:7" s="13" customFormat="1" ht="32.25" customHeight="1" x14ac:dyDescent="0.25">
      <c r="A322" s="52" t="str">
        <f>Matrix!B42</f>
        <v>SII-021</v>
      </c>
      <c r="B322" s="53"/>
      <c r="C322" s="54" t="str">
        <f>Matrix!C42</f>
        <v>Protecting Firmware on Devices</v>
      </c>
      <c r="D322" s="55"/>
      <c r="E322" s="54" t="str">
        <f>Matrix!G42</f>
        <v>Medium</v>
      </c>
      <c r="F322" s="55"/>
      <c r="G322" s="56" t="str">
        <f>Matrix!E42</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FedRAMP CSP CMSG B Row 10 – Vulnerability Scanning CSPs must mitigate all discovered high-risk vulnerabilities within 30 days, mitigate moderate vulnerability risks in 90 days, and mitigate low vulnerability risks in 180 days. CSPs must send their Reviewer updated artifacts every 30 days to show evidence that outstanding high-risk vulnerabilities have been mitigated</v>
      </c>
    </row>
    <row r="323" spans="1:7" s="13" customFormat="1" x14ac:dyDescent="0.25">
      <c r="A323" s="58" t="str">
        <f>Matrix!$D$1</f>
        <v>Requirement</v>
      </c>
      <c r="B323" s="59"/>
      <c r="C323" s="59"/>
      <c r="D323" s="59"/>
      <c r="E323" s="59"/>
      <c r="F323" s="59"/>
      <c r="G323" s="56"/>
    </row>
    <row r="324" spans="1:7" s="13" customFormat="1" ht="154.5" customHeight="1" x14ac:dyDescent="0.25">
      <c r="A324" s="60" t="str">
        <f>Matrix!D42</f>
        <v xml:space="preserve">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B324" s="55"/>
      <c r="C324" s="55"/>
      <c r="D324" s="55"/>
      <c r="E324" s="55"/>
      <c r="F324" s="55"/>
      <c r="G324" s="56"/>
    </row>
    <row r="325" spans="1:7" s="13" customFormat="1" x14ac:dyDescent="0.25">
      <c r="A325" s="61" t="str">
        <f>Matrix!$F$1</f>
        <v xml:space="preserve">Verification: Inspection, Demonstration, Test, or Analysis </v>
      </c>
      <c r="B325" s="62"/>
      <c r="C325" s="62"/>
      <c r="D325" s="62"/>
      <c r="E325" s="62"/>
      <c r="F325" s="62"/>
      <c r="G325" s="56"/>
    </row>
    <row r="326" spans="1:7" s="13" customFormat="1" ht="131.25" customHeight="1" x14ac:dyDescent="0.25">
      <c r="A326" s="60" t="str">
        <f>Matrix!F42</f>
        <v>Inspection of vendor supplied documentation detailing the methods used to update software components across vendor’s infrastructure. Ensure that it is possible to remediate a vulnerability with an identified high severity (30d).</v>
      </c>
      <c r="B326" s="55"/>
      <c r="C326" s="55"/>
      <c r="D326" s="55"/>
      <c r="E326" s="55"/>
      <c r="F326" s="55"/>
      <c r="G326" s="56"/>
    </row>
    <row r="327" spans="1:7" s="13" customFormat="1" x14ac:dyDescent="0.25">
      <c r="A327" s="58" t="str">
        <f>Matrix!$H$1</f>
        <v>Remarks</v>
      </c>
      <c r="B327" s="59"/>
      <c r="C327" s="59"/>
      <c r="D327" s="59"/>
      <c r="E327" s="59"/>
      <c r="F327" s="59"/>
      <c r="G327" s="56"/>
    </row>
    <row r="328" spans="1:7" s="13" customFormat="1" ht="100.5" customHeight="1" thickBot="1" x14ac:dyDescent="0.3">
      <c r="A328" s="63" t="str">
        <f>Matrix!H42</f>
        <v>-</v>
      </c>
      <c r="B328" s="64"/>
      <c r="C328" s="64"/>
      <c r="D328" s="64"/>
      <c r="E328" s="64"/>
      <c r="F328" s="64"/>
      <c r="G328" s="57"/>
    </row>
    <row r="329" spans="1:7" s="12" customFormat="1" x14ac:dyDescent="0.25">
      <c r="A329" s="65" t="str">
        <f>Matrix!$B$1</f>
        <v>Ref #</v>
      </c>
      <c r="B329" s="66"/>
      <c r="C329" s="67" t="str">
        <f>Matrix!$C$1</f>
        <v>Security Controls</v>
      </c>
      <c r="D329" s="68"/>
      <c r="E329" s="67" t="str">
        <f>Matrix!$G$1</f>
        <v>Criticality: High, Medium, or Low</v>
      </c>
      <c r="F329" s="68"/>
      <c r="G329" s="14" t="str">
        <f>Matrix!$E$1</f>
        <v xml:space="preserve">Public Requirements References/Descriptions </v>
      </c>
    </row>
    <row r="330" spans="1:7" s="13" customFormat="1" ht="32.25" customHeight="1" x14ac:dyDescent="0.25">
      <c r="A330" s="52" t="str">
        <f>Matrix!B43</f>
        <v>SII-030</v>
      </c>
      <c r="B330" s="53"/>
      <c r="C330" s="54" t="str">
        <f>Matrix!C43</f>
        <v>Protecting Firmware on Devices</v>
      </c>
      <c r="D330" s="55"/>
      <c r="E330" s="54" t="str">
        <f>Matrix!G43</f>
        <v>Medium</v>
      </c>
      <c r="F330" s="55"/>
      <c r="G330" s="56" t="str">
        <f>Matrix!E43</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NIST 800-53 SI-7 (1) -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NIST 800-53 SI-7 (6) - SOFTWARE, FIRMWARE, AND INFORMATION INTEGRITY | CRYPTOGRAPHIC PROTECTION 
The information system implements cryptographic mechanisms to detect unauthorized changes to software, firmware, and information.
NIST 800-53 SI-7 (15) - SOFTWARE, FIRMWARE, AND INFORMATION INTEGRITY | CODE AUTHENTICATION 
The information system implements cryptographic mechanisms to authenticate [Assignment: organization-defined software or firmware components] prior to installation.
CAIQ CCC-04.1 Do you have controls in place to restrict and monitor the installation of unauthorized software onto your systems?
CTIA ICCTP 3.6 Software Upgrades
CTIA ICCTP 5.6 Software Upgrades</v>
      </c>
    </row>
    <row r="331" spans="1:7" s="13" customFormat="1" x14ac:dyDescent="0.25">
      <c r="A331" s="69" t="str">
        <f>Matrix!$D$1</f>
        <v>Requirement</v>
      </c>
      <c r="B331" s="70"/>
      <c r="C331" s="70"/>
      <c r="D331" s="70"/>
      <c r="E331" s="70"/>
      <c r="F331" s="70"/>
      <c r="G331" s="56"/>
    </row>
    <row r="332" spans="1:7" s="13" customFormat="1" ht="222" customHeight="1" x14ac:dyDescent="0.25">
      <c r="A332" s="60" t="str">
        <f>Matrix!D43</f>
        <v>The vendor shall use digitally signed software on telematics devices and prohibit execution of unsigned or invalidly signed software.</v>
      </c>
      <c r="B332" s="55"/>
      <c r="C332" s="55"/>
      <c r="D332" s="55"/>
      <c r="E332" s="55"/>
      <c r="F332" s="55"/>
      <c r="G332" s="56"/>
    </row>
    <row r="333" spans="1:7" s="13" customFormat="1" x14ac:dyDescent="0.25">
      <c r="A333" s="71" t="str">
        <f>Matrix!$F$1</f>
        <v xml:space="preserve">Verification: Inspection, Demonstration, Test, or Analysis </v>
      </c>
      <c r="B333" s="72"/>
      <c r="C333" s="72"/>
      <c r="D333" s="72"/>
      <c r="E333" s="72"/>
      <c r="F333" s="72"/>
      <c r="G333" s="56"/>
    </row>
    <row r="334" spans="1:7" s="13" customFormat="1" ht="167.25" customHeight="1" x14ac:dyDescent="0.25">
      <c r="A334" s="60" t="str">
        <f>Matrix!F43</f>
        <v>Inspection of vendor documentation demonstrating that only cryptographically signed software is allowed to be executed/run on telematics devices. Ensure that signature verification is performed before load/execute/run and not solely at time of installation.</v>
      </c>
      <c r="B334" s="55"/>
      <c r="C334" s="55"/>
      <c r="D334" s="55"/>
      <c r="E334" s="55"/>
      <c r="F334" s="55"/>
      <c r="G334" s="56"/>
    </row>
    <row r="335" spans="1:7" s="13" customFormat="1" x14ac:dyDescent="0.25">
      <c r="A335" s="69" t="str">
        <f>Matrix!$H$1</f>
        <v>Remarks</v>
      </c>
      <c r="B335" s="70"/>
      <c r="C335" s="70"/>
      <c r="D335" s="70"/>
      <c r="E335" s="70"/>
      <c r="F335" s="70"/>
      <c r="G335" s="56"/>
    </row>
    <row r="336" spans="1:7" s="13" customFormat="1" ht="168.75" customHeight="1" thickBot="1" x14ac:dyDescent="0.3">
      <c r="A336" s="63" t="str">
        <f>Matrix!H43</f>
        <v>Note may just want to make this one vendor shall utilize digitally signed firmware</v>
      </c>
      <c r="B336" s="64"/>
      <c r="C336" s="64"/>
      <c r="D336" s="64"/>
      <c r="E336" s="64"/>
      <c r="F336" s="64"/>
      <c r="G336" s="57"/>
    </row>
    <row r="337" spans="1:7" s="12" customFormat="1" x14ac:dyDescent="0.25">
      <c r="A337" s="48" t="str">
        <f>Matrix!$B$1</f>
        <v>Ref #</v>
      </c>
      <c r="B337" s="49"/>
      <c r="C337" s="50" t="str">
        <f>Matrix!$C$1</f>
        <v>Security Controls</v>
      </c>
      <c r="D337" s="51"/>
      <c r="E337" s="50" t="str">
        <f>Matrix!$G$1</f>
        <v>Criticality: High, Medium, or Low</v>
      </c>
      <c r="F337" s="51"/>
      <c r="G337" s="11" t="str">
        <f>Matrix!$E$1</f>
        <v xml:space="preserve">Public Requirements References/Descriptions </v>
      </c>
    </row>
    <row r="338" spans="1:7" s="13" customFormat="1" ht="47.25" customHeight="1" x14ac:dyDescent="0.25">
      <c r="A338" s="52" t="str">
        <f>Matrix!B44</f>
        <v>SII-040</v>
      </c>
      <c r="B338" s="53"/>
      <c r="C338" s="54" t="str">
        <f>Matrix!C44</f>
        <v>Protecting Firmware on Devices</v>
      </c>
      <c r="D338" s="55"/>
      <c r="E338" s="54" t="str">
        <f>Matrix!G44</f>
        <v>High</v>
      </c>
      <c r="F338" s="55"/>
      <c r="G338" s="56" t="str">
        <f>Matrix!E44</f>
        <v>NIST 800-53 SI-7 (5) -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NIST 800-53 SI-7 (6) - SOFTWARE, FIRMWARE, AND INFORMATION INTEGRITY | CRYPTOGRAPHIC PROTECTION 
The information system implements cryptographic mechanisms to detect unauthorized changes to software, firmware, and information.
NIST 800-53 SI-7 (9) - SOFTWARE, FIRMWARE, AND INFORMATION INTEGRITY | VERIFY BOOT PROCESS 
The information system verifies the integrity of the boot process of [Assignment: organization-defined devices].
NIST 800-53 SI-7 (10) - SOFTWARE, FIRMWARE, AND INFORMATION INTEGRITY | PROTECTION OF BOOT FIRMWARE 
The information system implements [Assignment: organization-defined security safeguards] to protect the integrity of boot firmware in [Assignment: organization-defined devices].
NIST 800-53 SI-7 (15) - SOFTWARE, FIRMWARE, AND INFORMATION INTEGRITY | CODE AUTHENTICATION 
The information system implements cryptographic mechanisms to authenticate [Assignment: organization-defined software or firmware components] prior to installation.</v>
      </c>
    </row>
    <row r="339" spans="1:7" s="13" customFormat="1" x14ac:dyDescent="0.25">
      <c r="A339" s="58" t="str">
        <f>Matrix!$D$1</f>
        <v>Requirement</v>
      </c>
      <c r="B339" s="59"/>
      <c r="C339" s="59"/>
      <c r="D339" s="59"/>
      <c r="E339" s="59"/>
      <c r="F339" s="59"/>
      <c r="G339" s="56"/>
    </row>
    <row r="340" spans="1:7" s="13" customFormat="1" ht="108" customHeight="1" x14ac:dyDescent="0.25">
      <c r="A340" s="60" t="str">
        <f>Matrix!D44</f>
        <v>The vendor shall utilize a boot verification process built with (asymmetric) cryptographic digital signatures and implemented such that the public key used for verification or the hash of the public key used for verification is protected from being tampered on the device.</v>
      </c>
      <c r="B340" s="55"/>
      <c r="C340" s="55"/>
      <c r="D340" s="55"/>
      <c r="E340" s="55"/>
      <c r="F340" s="55"/>
      <c r="G340" s="56"/>
    </row>
    <row r="341" spans="1:7" s="13" customFormat="1" x14ac:dyDescent="0.25">
      <c r="A341" s="61" t="str">
        <f>Matrix!$F$1</f>
        <v xml:space="preserve">Verification: Inspection, Demonstration, Test, or Analysis </v>
      </c>
      <c r="B341" s="62"/>
      <c r="C341" s="62"/>
      <c r="D341" s="62"/>
      <c r="E341" s="62"/>
      <c r="F341" s="62"/>
      <c r="G341" s="56"/>
    </row>
    <row r="342" spans="1:7" s="13" customFormat="1" ht="108" customHeight="1" x14ac:dyDescent="0.25">
      <c r="A342" s="60" t="str">
        <f>Matrix!F44</f>
        <v>Inspection of a 3rd party implementation review report or a demonstration by the vendor that asserts the use of cryptographic protections for the integrity of the boot process.The cryptographic protections must employ asymmetric industry standard algorithms. (rationale: cryptography must be validated by experts in the subject)</v>
      </c>
      <c r="B342" s="55"/>
      <c r="C342" s="55"/>
      <c r="D342" s="55"/>
      <c r="E342" s="55"/>
      <c r="F342" s="55"/>
      <c r="G342" s="56"/>
    </row>
    <row r="343" spans="1:7" s="13" customFormat="1" x14ac:dyDescent="0.25">
      <c r="A343" s="58" t="str">
        <f>Matrix!$H$1</f>
        <v>Remarks</v>
      </c>
      <c r="B343" s="59"/>
      <c r="C343" s="59"/>
      <c r="D343" s="59"/>
      <c r="E343" s="59"/>
      <c r="F343" s="59"/>
      <c r="G343" s="56"/>
    </row>
    <row r="344" spans="1:7" s="13" customFormat="1" ht="63.75" customHeight="1" thickBot="1" x14ac:dyDescent="0.3">
      <c r="A344" s="73" t="str">
        <f>Matrix!H44</f>
        <v>Secure boot underpins the access control which protects the vehicle networks</v>
      </c>
      <c r="B344" s="74"/>
      <c r="C344" s="74"/>
      <c r="D344" s="74"/>
      <c r="E344" s="74"/>
      <c r="F344" s="74"/>
      <c r="G344" s="57"/>
    </row>
    <row r="345" spans="1:7" s="12" customFormat="1" x14ac:dyDescent="0.25">
      <c r="A345" s="65" t="str">
        <f>Matrix!$B$1</f>
        <v>Ref #</v>
      </c>
      <c r="B345" s="66"/>
      <c r="C345" s="67" t="str">
        <f>Matrix!$C$1</f>
        <v>Security Controls</v>
      </c>
      <c r="D345" s="68"/>
      <c r="E345" s="67" t="str">
        <f>Matrix!$G$1</f>
        <v>Criticality: High, Medium, or Low</v>
      </c>
      <c r="F345" s="68"/>
      <c r="G345" s="14" t="str">
        <f>Matrix!$E$1</f>
        <v xml:space="preserve">Public Requirements References/Descriptions </v>
      </c>
    </row>
    <row r="346" spans="1:7" s="13" customFormat="1" ht="48.75" customHeight="1" x14ac:dyDescent="0.25">
      <c r="A346" s="52" t="str">
        <f>Matrix!B45</f>
        <v>SII-060</v>
      </c>
      <c r="B346" s="53"/>
      <c r="C346" s="54" t="str">
        <f>Matrix!C45</f>
        <v>Protecting Firmware on Devices</v>
      </c>
      <c r="D346" s="55"/>
      <c r="E346" s="54" t="str">
        <f>Matrix!G45</f>
        <v>Low</v>
      </c>
      <c r="F346" s="55"/>
      <c r="G346" s="56" t="str">
        <f>Matrix!E45</f>
        <v>NIST 800-53 SI-7 (12) - SOFTWARE, FIRMWARE, AND INFORMATION INTEGRITY | INTEGRITY VERIFICATION 
The organization requires that the integrity of [Assignment: organization-defined user-installed software] be verified prior to execution.
NIST 800-53 SI-7 (15) - SOFTWARE, FIRMWARE, AND INFORMATION INTEGRITY | CODE AUTHENTICATION 
The information system implements cryptographic mechanisms to authenticate [Assignment: organization-defined software or firmware components] prior to installation.
NIST 800-53 SC-3 - SECURITY FUNCTION ISOLATION
The information system isolates security functions from nonsecurity functions.</v>
      </c>
    </row>
    <row r="347" spans="1:7" s="13" customFormat="1" x14ac:dyDescent="0.25">
      <c r="A347" s="69" t="str">
        <f>Matrix!$D$1</f>
        <v>Requirement</v>
      </c>
      <c r="B347" s="70"/>
      <c r="C347" s="70"/>
      <c r="D347" s="70"/>
      <c r="E347" s="70"/>
      <c r="F347" s="70"/>
      <c r="G347" s="56"/>
    </row>
    <row r="348" spans="1:7" s="13" customFormat="1" ht="42" customHeight="1" x14ac:dyDescent="0.25">
      <c r="A348" s="60" t="str">
        <f>Matrix!D45</f>
        <v>The vendor shall provide a means (and document the process) for customers to verify the firmware in their devices.</v>
      </c>
      <c r="B348" s="55"/>
      <c r="C348" s="55"/>
      <c r="D348" s="55"/>
      <c r="E348" s="55"/>
      <c r="F348" s="55"/>
      <c r="G348" s="56"/>
    </row>
    <row r="349" spans="1:7" s="13" customFormat="1" x14ac:dyDescent="0.25">
      <c r="A349" s="71" t="str">
        <f>Matrix!$F$1</f>
        <v xml:space="preserve">Verification: Inspection, Demonstration, Test, or Analysis </v>
      </c>
      <c r="B349" s="72"/>
      <c r="C349" s="72"/>
      <c r="D349" s="72"/>
      <c r="E349" s="72"/>
      <c r="F349" s="72"/>
      <c r="G349" s="56"/>
    </row>
    <row r="350" spans="1:7" s="13" customFormat="1" ht="54.75" customHeight="1" x14ac:dyDescent="0.25">
      <c r="A350" s="60" t="str">
        <f>Matrix!F45</f>
        <v>Inspection of vendor documentation detailing the process of verifying the firmware on a device. Ensure that these steps can be executed by your (carrier) staff to gain your own assurance of device firmware state.</v>
      </c>
      <c r="B350" s="55"/>
      <c r="C350" s="55"/>
      <c r="D350" s="55"/>
      <c r="E350" s="55"/>
      <c r="F350" s="55"/>
      <c r="G350" s="56"/>
    </row>
    <row r="351" spans="1:7" s="13" customFormat="1" x14ac:dyDescent="0.25">
      <c r="A351" s="69" t="str">
        <f>Matrix!$H$1</f>
        <v>Remarks</v>
      </c>
      <c r="B351" s="70"/>
      <c r="C351" s="70"/>
      <c r="D351" s="70"/>
      <c r="E351" s="70"/>
      <c r="F351" s="70"/>
      <c r="G351" s="56"/>
    </row>
    <row r="352" spans="1:7" s="13" customFormat="1" ht="36" customHeight="1" thickBot="1" x14ac:dyDescent="0.3">
      <c r="A352" s="63" t="str">
        <f>Matrix!H45</f>
        <v>Is a rare feature to find deployed and is nice-to-have over and above secure boot</v>
      </c>
      <c r="B352" s="64"/>
      <c r="C352" s="64"/>
      <c r="D352" s="64"/>
      <c r="E352" s="64"/>
      <c r="F352" s="64"/>
      <c r="G352" s="57"/>
    </row>
    <row r="353" spans="1:7" s="12" customFormat="1" x14ac:dyDescent="0.25">
      <c r="A353" s="48" t="str">
        <f>Matrix!$B$1</f>
        <v>Ref #</v>
      </c>
      <c r="B353" s="49"/>
      <c r="C353" s="50" t="str">
        <f>Matrix!$C$1</f>
        <v>Security Controls</v>
      </c>
      <c r="D353" s="51"/>
      <c r="E353" s="50" t="str">
        <f>Matrix!$G$1</f>
        <v>Criticality: High, Medium, or Low</v>
      </c>
      <c r="F353" s="51"/>
      <c r="G353" s="11" t="str">
        <f>Matrix!$E$1</f>
        <v xml:space="preserve">Public Requirements References/Descriptions </v>
      </c>
    </row>
    <row r="354" spans="1:7" s="13" customFormat="1" ht="31.5" customHeight="1" x14ac:dyDescent="0.25">
      <c r="A354" s="52" t="str">
        <f>Matrix!B46</f>
        <v>SII-070</v>
      </c>
      <c r="B354" s="53"/>
      <c r="C354" s="54" t="str">
        <f>Matrix!C46</f>
        <v>Protecting Firmware on Devices</v>
      </c>
      <c r="D354" s="55"/>
      <c r="E354" s="54" t="str">
        <f>Matrix!G46</f>
        <v>High</v>
      </c>
      <c r="F354" s="55"/>
      <c r="G354" s="56" t="str">
        <f>Matrix!E46</f>
        <v>NIST 800-53 SI-16 – MEMORY PROTECTION 
The information system implements [Assignment: organization-defined security safeguards] to protect its memory from unauthorized code execution.
Cyber ITL Methodology – Safety Features</v>
      </c>
    </row>
    <row r="355" spans="1:7" s="13" customFormat="1" x14ac:dyDescent="0.25">
      <c r="A355" s="58" t="str">
        <f>Matrix!$D$1</f>
        <v>Requirement</v>
      </c>
      <c r="B355" s="59"/>
      <c r="C355" s="59"/>
      <c r="D355" s="59"/>
      <c r="E355" s="59"/>
      <c r="F355" s="59"/>
      <c r="G355" s="56"/>
    </row>
    <row r="356" spans="1:7" s="13" customFormat="1" ht="94.5" customHeight="1" x14ac:dyDescent="0.25">
      <c r="A356" s="60" t="str">
        <f>Matrix!D46</f>
        <v>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B356" s="55"/>
      <c r="C356" s="55"/>
      <c r="D356" s="55"/>
      <c r="E356" s="55"/>
      <c r="F356" s="55"/>
      <c r="G356" s="56"/>
    </row>
    <row r="357" spans="1:7" s="13" customFormat="1" x14ac:dyDescent="0.25">
      <c r="A357" s="61" t="str">
        <f>Matrix!$F$1</f>
        <v xml:space="preserve">Verification: Inspection, Demonstration, Test, or Analysis </v>
      </c>
      <c r="B357" s="62"/>
      <c r="C357" s="62"/>
      <c r="D357" s="62"/>
      <c r="E357" s="62"/>
      <c r="F357" s="62"/>
      <c r="G357" s="56"/>
    </row>
    <row r="358" spans="1:7" s="13" customFormat="1" ht="94.5" customHeight="1" x14ac:dyDescent="0.25">
      <c r="A358" s="60" t="str">
        <f>Matrix!F46</f>
        <v>Inspection of a 3rd party implementation review report or a demonstration by the vendor that asserts the presence of an array of code safety features (such as those listed in the requirement SII-070 or at the CITL safety features list). 
(rationale: measuring the presence of these mitigations requires binary analysis by experts in the subject)</v>
      </c>
      <c r="B358" s="55"/>
      <c r="C358" s="55"/>
      <c r="D358" s="55"/>
      <c r="E358" s="55"/>
      <c r="F358" s="55"/>
      <c r="G358" s="56"/>
    </row>
    <row r="359" spans="1:7" s="13" customFormat="1" x14ac:dyDescent="0.25">
      <c r="A359" s="58" t="str">
        <f>Matrix!$H$1</f>
        <v>Remarks</v>
      </c>
      <c r="B359" s="59"/>
      <c r="C359" s="59"/>
      <c r="D359" s="59"/>
      <c r="E359" s="59"/>
      <c r="F359" s="59"/>
      <c r="G359" s="56"/>
    </row>
    <row r="360" spans="1:7" s="13" customFormat="1" ht="36" customHeight="1" thickBot="1" x14ac:dyDescent="0.3">
      <c r="A360" s="63" t="str">
        <f>Matrix!H46</f>
        <v xml:space="preserve"> Without any of these, exploitation is trivial</v>
      </c>
      <c r="B360" s="64"/>
      <c r="C360" s="64"/>
      <c r="D360" s="64"/>
      <c r="E360" s="64"/>
      <c r="F360" s="64"/>
      <c r="G360" s="57"/>
    </row>
    <row r="361" spans="1:7" s="12" customFormat="1" x14ac:dyDescent="0.25">
      <c r="A361" s="65" t="str">
        <f>Matrix!$B$1</f>
        <v>Ref #</v>
      </c>
      <c r="B361" s="66"/>
      <c r="C361" s="67" t="str">
        <f>Matrix!$C$1</f>
        <v>Security Controls</v>
      </c>
      <c r="D361" s="68"/>
      <c r="E361" s="67" t="str">
        <f>Matrix!$G$1</f>
        <v>Criticality: High, Medium, or Low</v>
      </c>
      <c r="F361" s="68"/>
      <c r="G361" s="14" t="str">
        <f>Matrix!$E$1</f>
        <v xml:space="preserve">Public Requirements References/Descriptions </v>
      </c>
    </row>
    <row r="362" spans="1:7" s="13" customFormat="1" x14ac:dyDescent="0.25">
      <c r="A362" s="52" t="str">
        <f>Matrix!B47</f>
        <v>SII-080</v>
      </c>
      <c r="B362" s="53"/>
      <c r="C362" s="54" t="str">
        <f>Matrix!C47</f>
        <v>Protecting Firmware on Devices</v>
      </c>
      <c r="D362" s="55"/>
      <c r="E362" s="54" t="str">
        <f>Matrix!G47</f>
        <v>Medium</v>
      </c>
      <c r="F362" s="55"/>
      <c r="G362" s="56" t="str">
        <f>Matrix!E47</f>
        <v>NIST 800-53 SI-17 - FAIL-SAFE PROCEDURES 
The information system implements [Assignment: organization-defined fail-safe procedures] when [Assignment: organization-defined failure conditions occur].
NIST 800-53 SC-24 – FAIL IN KNOWN STATE
The information system fails to a [Assignment: organization-defined known-state] for [Assignment: organization-defined types of failures] preserving [Assignment: organization-defined system state information] in failure.
CTIA ICCTP 5.17 Design-In Features “Fail Secure”</v>
      </c>
    </row>
    <row r="363" spans="1:7" s="13" customFormat="1" x14ac:dyDescent="0.25">
      <c r="A363" s="69" t="str">
        <f>Matrix!$D$1</f>
        <v>Requirement</v>
      </c>
      <c r="B363" s="70"/>
      <c r="C363" s="70"/>
      <c r="D363" s="70"/>
      <c r="E363" s="70"/>
      <c r="F363" s="70"/>
      <c r="G363" s="56"/>
    </row>
    <row r="364" spans="1:7" s="13" customFormat="1" ht="44.25" customHeight="1" x14ac:dyDescent="0.25">
      <c r="A364" s="60" t="str">
        <f>Matrix!D47</f>
        <v>The vendor shall design security components that fail-secure to protect integrity of systems and data.</v>
      </c>
      <c r="B364" s="55"/>
      <c r="C364" s="55"/>
      <c r="D364" s="55"/>
      <c r="E364" s="55"/>
      <c r="F364" s="55"/>
      <c r="G364" s="56"/>
    </row>
    <row r="365" spans="1:7" s="13" customFormat="1" x14ac:dyDescent="0.25">
      <c r="A365" s="71" t="str">
        <f>Matrix!$F$1</f>
        <v xml:space="preserve">Verification: Inspection, Demonstration, Test, or Analysis </v>
      </c>
      <c r="B365" s="72"/>
      <c r="C365" s="72"/>
      <c r="D365" s="72"/>
      <c r="E365" s="72"/>
      <c r="F365" s="72"/>
      <c r="G365" s="56"/>
    </row>
    <row r="366" spans="1:7" s="13" customFormat="1" ht="44.25" customHeight="1" x14ac:dyDescent="0.25">
      <c r="A366" s="60" t="str">
        <f>Matrix!F47</f>
        <v>Inspection of vendor documentation detailing how software components and the systems are designed to fail-secure.</v>
      </c>
      <c r="B366" s="55"/>
      <c r="C366" s="55"/>
      <c r="D366" s="55"/>
      <c r="E366" s="55"/>
      <c r="F366" s="55"/>
      <c r="G366" s="56"/>
    </row>
    <row r="367" spans="1:7" s="13" customFormat="1" x14ac:dyDescent="0.25">
      <c r="A367" s="69" t="str">
        <f>Matrix!$H$1</f>
        <v>Remarks</v>
      </c>
      <c r="B367" s="70"/>
      <c r="C367" s="70"/>
      <c r="D367" s="70"/>
      <c r="E367" s="70"/>
      <c r="F367" s="70"/>
      <c r="G367" s="56"/>
    </row>
    <row r="368" spans="1:7" s="13" customFormat="1" ht="36" customHeight="1" thickBot="1" x14ac:dyDescent="0.3">
      <c r="A368" s="63" t="str">
        <f>Matrix!H47</f>
        <v>-</v>
      </c>
      <c r="B368" s="64"/>
      <c r="C368" s="64"/>
      <c r="D368" s="64"/>
      <c r="E368" s="64"/>
      <c r="F368" s="64"/>
      <c r="G368" s="57"/>
    </row>
    <row r="369" spans="1:7" s="12" customFormat="1" x14ac:dyDescent="0.25">
      <c r="A369" s="48" t="str">
        <f>Matrix!$B$1</f>
        <v>Ref #</v>
      </c>
      <c r="B369" s="49"/>
      <c r="C369" s="50" t="str">
        <f>Matrix!$C$1</f>
        <v>Security Controls</v>
      </c>
      <c r="D369" s="51"/>
      <c r="E369" s="50" t="str">
        <f>Matrix!$G$1</f>
        <v>Criticality: High, Medium, or Low</v>
      </c>
      <c r="F369" s="51"/>
      <c r="G369" s="11" t="str">
        <f>Matrix!$E$1</f>
        <v xml:space="preserve">Public Requirements References/Descriptions </v>
      </c>
    </row>
    <row r="370" spans="1:7" s="13" customFormat="1" ht="63.75" customHeight="1" x14ac:dyDescent="0.25">
      <c r="A370" s="52" t="str">
        <f>Matrix!B48</f>
        <v>SII-081</v>
      </c>
      <c r="B370" s="53"/>
      <c r="C370" s="54" t="str">
        <f>Matrix!C48</f>
        <v>Protecting Firmware on Devices</v>
      </c>
      <c r="D370" s="55"/>
      <c r="E370" s="54" t="str">
        <f>Matrix!G48</f>
        <v>Low</v>
      </c>
      <c r="F370" s="55"/>
      <c r="G370" s="56" t="str">
        <f>Matrix!E48</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v>
      </c>
    </row>
    <row r="371" spans="1:7" s="13" customFormat="1" x14ac:dyDescent="0.25">
      <c r="A371" s="58" t="str">
        <f>Matrix!$D$1</f>
        <v>Requirement</v>
      </c>
      <c r="B371" s="59"/>
      <c r="C371" s="59"/>
      <c r="D371" s="59"/>
      <c r="E371" s="59"/>
      <c r="F371" s="59"/>
      <c r="G371" s="56"/>
    </row>
    <row r="372" spans="1:7" s="13" customFormat="1" ht="94.5" customHeight="1" x14ac:dyDescent="0.25">
      <c r="A372" s="60" t="str">
        <f>Matrix!D48</f>
        <v>The vendor shall utilize protective mechanisms to protect components from unauthorized runtime/volatile modification of code.</v>
      </c>
      <c r="B372" s="55"/>
      <c r="C372" s="55"/>
      <c r="D372" s="55"/>
      <c r="E372" s="55"/>
      <c r="F372" s="55"/>
      <c r="G372" s="56"/>
    </row>
    <row r="373" spans="1:7" s="13" customFormat="1" x14ac:dyDescent="0.25">
      <c r="A373" s="61" t="str">
        <f>Matrix!$F$1</f>
        <v xml:space="preserve">Verification: Inspection, Demonstration, Test, or Analysis </v>
      </c>
      <c r="B373" s="62"/>
      <c r="C373" s="62"/>
      <c r="D373" s="62"/>
      <c r="E373" s="62"/>
      <c r="F373" s="62"/>
      <c r="G373" s="56"/>
    </row>
    <row r="374" spans="1:7" s="13" customFormat="1" ht="47.25" customHeight="1" x14ac:dyDescent="0.25">
      <c r="A374" s="60" t="str">
        <f>Matrix!F48</f>
        <v>Inspection of vendor documentation detailing the operation of software protections for prevent the runtime modification of code.</v>
      </c>
      <c r="B374" s="55"/>
      <c r="C374" s="55"/>
      <c r="D374" s="55"/>
      <c r="E374" s="55"/>
      <c r="F374" s="55"/>
      <c r="G374" s="56"/>
    </row>
    <row r="375" spans="1:7" s="13" customFormat="1" x14ac:dyDescent="0.25">
      <c r="A375" s="58" t="str">
        <f>Matrix!$H$1</f>
        <v>Remarks</v>
      </c>
      <c r="B375" s="59"/>
      <c r="C375" s="59"/>
      <c r="D375" s="59"/>
      <c r="E375" s="59"/>
      <c r="F375" s="59"/>
      <c r="G375" s="56"/>
    </row>
    <row r="376" spans="1:7" s="13" customFormat="1" ht="36" customHeight="1" thickBot="1" x14ac:dyDescent="0.3">
      <c r="A376" s="73" t="str">
        <f>Matrix!H48</f>
        <v xml:space="preserve"> Not well defined enough to make this of critical importance to TSPs or carriers</v>
      </c>
      <c r="B376" s="74"/>
      <c r="C376" s="74"/>
      <c r="D376" s="74"/>
      <c r="E376" s="74"/>
      <c r="F376" s="74"/>
      <c r="G376" s="57"/>
    </row>
    <row r="377" spans="1:7" s="12" customFormat="1" x14ac:dyDescent="0.25">
      <c r="A377" s="65" t="str">
        <f>Matrix!$B$1</f>
        <v>Ref #</v>
      </c>
      <c r="B377" s="66"/>
      <c r="C377" s="67" t="str">
        <f>Matrix!$C$1</f>
        <v>Security Controls</v>
      </c>
      <c r="D377" s="68"/>
      <c r="E377" s="67" t="str">
        <f>Matrix!$G$1</f>
        <v>Criticality: High, Medium, or Low</v>
      </c>
      <c r="F377" s="68"/>
      <c r="G377" s="14" t="str">
        <f>Matrix!$E$1</f>
        <v xml:space="preserve">Public Requirements References/Descriptions </v>
      </c>
    </row>
    <row r="378" spans="1:7" s="13" customFormat="1" x14ac:dyDescent="0.25">
      <c r="A378" s="52" t="str">
        <f>Matrix!B49</f>
        <v>SII-090</v>
      </c>
      <c r="B378" s="53"/>
      <c r="C378" s="54" t="str">
        <f>Matrix!C49</f>
        <v>Vulnerability Management</v>
      </c>
      <c r="D378" s="55"/>
      <c r="E378" s="54" t="str">
        <f>Matrix!G49</f>
        <v>Medium</v>
      </c>
      <c r="F378" s="55"/>
      <c r="G378" s="56" t="str">
        <f>Matrix!E49</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ISA/IEC  29147:2014 (Information technology -- Security techniques -- Vulnerability Disclosure) 
ISO/IEC 30111:2013 (Information technology -- Security techniques -- Vulnerability Handling Processes) 
Amit Elazari, Legal Bug Bounty Programs</v>
      </c>
    </row>
    <row r="379" spans="1:7" s="13" customFormat="1" x14ac:dyDescent="0.25">
      <c r="A379" s="69" t="str">
        <f>Matrix!$D$1</f>
        <v>Requirement</v>
      </c>
      <c r="B379" s="70"/>
      <c r="C379" s="70"/>
      <c r="D379" s="70"/>
      <c r="E379" s="70"/>
      <c r="F379" s="70"/>
      <c r="G379" s="56"/>
    </row>
    <row r="380" spans="1:7" s="13" customFormat="1" ht="107.25" customHeight="1" x14ac:dyDescent="0.25">
      <c r="A380" s="60" t="str">
        <f>Matrix!D49</f>
        <v>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B380" s="55"/>
      <c r="C380" s="55"/>
      <c r="D380" s="55"/>
      <c r="E380" s="55"/>
      <c r="F380" s="55"/>
      <c r="G380" s="56"/>
    </row>
    <row r="381" spans="1:7" s="13" customFormat="1" x14ac:dyDescent="0.25">
      <c r="A381" s="71" t="str">
        <f>Matrix!$F$1</f>
        <v xml:space="preserve">Verification: Inspection, Demonstration, Test, or Analysis </v>
      </c>
      <c r="B381" s="72"/>
      <c r="C381" s="72"/>
      <c r="D381" s="72"/>
      <c r="E381" s="72"/>
      <c r="F381" s="72"/>
      <c r="G381" s="56"/>
    </row>
    <row r="382" spans="1:7" s="13" customFormat="1" ht="94.5" customHeight="1" x14ac:dyDescent="0.25">
      <c r="A382" s="60" t="str">
        <f>Matrix!F49</f>
        <v>Demonstration, by vendor, that disclosure instructions are published on their public website and are readily accessible.
Demonstration, by vendor, of an active security@[vendor domain] email, that will provide a known contact point for disclosure.</v>
      </c>
      <c r="B382" s="55"/>
      <c r="C382" s="55"/>
      <c r="D382" s="55"/>
      <c r="E382" s="55"/>
      <c r="F382" s="55"/>
      <c r="G382" s="56"/>
    </row>
    <row r="383" spans="1:7" s="13" customFormat="1" x14ac:dyDescent="0.25">
      <c r="A383" s="69" t="str">
        <f>Matrix!$H$1</f>
        <v>Remarks</v>
      </c>
      <c r="B383" s="70"/>
      <c r="C383" s="70"/>
      <c r="D383" s="70"/>
      <c r="E383" s="70"/>
      <c r="F383" s="70"/>
      <c r="G383" s="56"/>
    </row>
    <row r="384" spans="1:7" s="13" customFormat="1" ht="45.75" customHeight="1" thickBot="1" x14ac:dyDescent="0.3">
      <c r="A384" s="63" t="str">
        <f>Matrix!H49</f>
        <v>-</v>
      </c>
      <c r="B384" s="64"/>
      <c r="C384" s="64"/>
      <c r="D384" s="64"/>
      <c r="E384" s="64"/>
      <c r="F384" s="64"/>
      <c r="G384" s="57"/>
    </row>
    <row r="385" spans="1:7" s="12" customFormat="1" x14ac:dyDescent="0.25">
      <c r="A385" s="48" t="str">
        <f>Matrix!$B$1</f>
        <v>Ref #</v>
      </c>
      <c r="B385" s="49"/>
      <c r="C385" s="50" t="str">
        <f>Matrix!$C$1</f>
        <v>Security Controls</v>
      </c>
      <c r="D385" s="51"/>
      <c r="E385" s="50" t="str">
        <f>Matrix!$G$1</f>
        <v>Criticality: High, Medium, or Low</v>
      </c>
      <c r="F385" s="51"/>
      <c r="G385" s="11" t="str">
        <f>Matrix!$E$1</f>
        <v xml:space="preserve">Public Requirements References/Descriptions </v>
      </c>
    </row>
    <row r="386" spans="1:7" s="13" customFormat="1" ht="81" customHeight="1" x14ac:dyDescent="0.25">
      <c r="A386" s="52" t="str">
        <f>Matrix!B50</f>
        <v>SII-100</v>
      </c>
      <c r="B386" s="53"/>
      <c r="C386" s="54" t="str">
        <f>Matrix!C50</f>
        <v>Incident Response</v>
      </c>
      <c r="D386" s="55"/>
      <c r="E386" s="54" t="str">
        <f>Matrix!G50</f>
        <v>High</v>
      </c>
      <c r="F386" s="55"/>
      <c r="G386" s="56" t="str">
        <f>Matrix!E50</f>
        <v>NIST 800-53 SI-4 – SYSTEM MONITORING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v>
      </c>
    </row>
    <row r="387" spans="1:7" s="13" customFormat="1" x14ac:dyDescent="0.25">
      <c r="A387" s="58" t="str">
        <f>Matrix!$D$1</f>
        <v>Requirement</v>
      </c>
      <c r="B387" s="59"/>
      <c r="C387" s="59"/>
      <c r="D387" s="59"/>
      <c r="E387" s="59"/>
      <c r="F387" s="59"/>
      <c r="G387" s="56"/>
    </row>
    <row r="388" spans="1:7" s="13" customFormat="1" ht="127.5" customHeight="1" x14ac:dyDescent="0.25">
      <c r="A388" s="60" t="str">
        <f>Matrix!D50</f>
        <v>The vendor must monitor information systems for attack and unauthorized access including employing automated analysis tools</v>
      </c>
      <c r="B388" s="55"/>
      <c r="C388" s="55"/>
      <c r="D388" s="55"/>
      <c r="E388" s="55"/>
      <c r="F388" s="55"/>
      <c r="G388" s="56"/>
    </row>
    <row r="389" spans="1:7" s="13" customFormat="1" x14ac:dyDescent="0.25">
      <c r="A389" s="61" t="str">
        <f>Matrix!$F$1</f>
        <v xml:space="preserve">Verification: Inspection, Demonstration, Test, or Analysis </v>
      </c>
      <c r="B389" s="62"/>
      <c r="C389" s="62"/>
      <c r="D389" s="62"/>
      <c r="E389" s="62"/>
      <c r="F389" s="62"/>
      <c r="G389" s="56"/>
    </row>
    <row r="390" spans="1:7" s="13" customFormat="1" ht="127.5" customHeight="1" x14ac:dyDescent="0.25">
      <c r="A390" s="60" t="str">
        <f>Matrix!F50</f>
        <v>Inspection of vendor-supplied documentation which asserts the use and active monitoring of their systems for intrusion.</v>
      </c>
      <c r="B390" s="55"/>
      <c r="C390" s="55"/>
      <c r="D390" s="55"/>
      <c r="E390" s="55"/>
      <c r="F390" s="55"/>
      <c r="G390" s="56"/>
    </row>
    <row r="391" spans="1:7" s="13" customFormat="1" x14ac:dyDescent="0.25">
      <c r="A391" s="58" t="str">
        <f>Matrix!$H$1</f>
        <v>Remarks</v>
      </c>
      <c r="B391" s="59"/>
      <c r="C391" s="59"/>
      <c r="D391" s="59"/>
      <c r="E391" s="59"/>
      <c r="F391" s="59"/>
      <c r="G391" s="56"/>
    </row>
    <row r="392" spans="1:7" s="13" customFormat="1" ht="72.75" customHeight="1" thickBot="1" x14ac:dyDescent="0.3">
      <c r="A392" s="73" t="str">
        <f>Matrix!H50</f>
        <v xml:space="preserve"> Regardless of how secure a system might be it will eventually be breached; therefore monitoring is of high criticality
e.g. SIEM, IDS, WAF, Application monitoring</v>
      </c>
      <c r="B392" s="74"/>
      <c r="C392" s="74"/>
      <c r="D392" s="74"/>
      <c r="E392" s="74"/>
      <c r="F392" s="74"/>
      <c r="G392" s="57"/>
    </row>
    <row r="393" spans="1:7" s="12" customFormat="1" x14ac:dyDescent="0.25">
      <c r="A393" s="65" t="str">
        <f>Matrix!$B$1</f>
        <v>Ref #</v>
      </c>
      <c r="B393" s="66"/>
      <c r="C393" s="67" t="str">
        <f>Matrix!$C$1</f>
        <v>Security Controls</v>
      </c>
      <c r="D393" s="68"/>
      <c r="E393" s="67" t="str">
        <f>Matrix!$G$1</f>
        <v>Criticality: High, Medium, or Low</v>
      </c>
      <c r="F393" s="68"/>
      <c r="G393" s="14" t="str">
        <f>Matrix!$E$1</f>
        <v xml:space="preserve">Public Requirements References/Descriptions </v>
      </c>
    </row>
    <row r="394" spans="1:7" s="13" customFormat="1" x14ac:dyDescent="0.25">
      <c r="A394" s="52" t="str">
        <f>Matrix!B51</f>
        <v>SII-110</v>
      </c>
      <c r="B394" s="53"/>
      <c r="C394" s="54" t="str">
        <f>Matrix!C51</f>
        <v>Vulnerability Management</v>
      </c>
      <c r="D394" s="55"/>
      <c r="E394" s="54" t="str">
        <f>Matrix!G51</f>
        <v>Medium</v>
      </c>
      <c r="F394" s="55"/>
      <c r="G394" s="56" t="str">
        <f>Matrix!E51</f>
        <v>NIST 800-53 RA-5 – VULNERABILITY SCANNING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v>
      </c>
    </row>
    <row r="395" spans="1:7" s="13" customFormat="1" x14ac:dyDescent="0.25">
      <c r="A395" s="69" t="str">
        <f>Matrix!$D$1</f>
        <v>Requirement</v>
      </c>
      <c r="B395" s="70"/>
      <c r="C395" s="70"/>
      <c r="D395" s="70"/>
      <c r="E395" s="70"/>
      <c r="F395" s="70"/>
      <c r="G395" s="56"/>
    </row>
    <row r="396" spans="1:7" s="13" customFormat="1" ht="94.5" customHeight="1" x14ac:dyDescent="0.25">
      <c r="A396" s="60" t="str">
        <f>Matrix!D51</f>
        <v xml:space="preserve">The vendor conducts regular vulnerability scans of operating environment to verify software components in use have been patched according to remediation SLAs. 
</v>
      </c>
      <c r="B396" s="55"/>
      <c r="C396" s="55"/>
      <c r="D396" s="55"/>
      <c r="E396" s="55"/>
      <c r="F396" s="55"/>
      <c r="G396" s="56"/>
    </row>
    <row r="397" spans="1:7" s="13" customFormat="1" x14ac:dyDescent="0.25">
      <c r="A397" s="71" t="str">
        <f>Matrix!$F$1</f>
        <v xml:space="preserve">Verification: Inspection, Demonstration, Test, or Analysis </v>
      </c>
      <c r="B397" s="72"/>
      <c r="C397" s="72"/>
      <c r="D397" s="72"/>
      <c r="E397" s="72"/>
      <c r="F397" s="72"/>
      <c r="G397" s="56"/>
    </row>
    <row r="398" spans="1:7" s="13" customFormat="1" ht="94.5" customHeight="1" x14ac:dyDescent="0.25">
      <c r="A398" s="60" t="str">
        <f>Matrix!F51</f>
        <v>Inspection of vendor-supplied documents stating the frequency, method, and scope of vulnerability scans.</v>
      </c>
      <c r="B398" s="55"/>
      <c r="C398" s="55"/>
      <c r="D398" s="55"/>
      <c r="E398" s="55"/>
      <c r="F398" s="55"/>
      <c r="G398" s="56"/>
    </row>
    <row r="399" spans="1:7" s="13" customFormat="1" x14ac:dyDescent="0.25">
      <c r="A399" s="69" t="str">
        <f>Matrix!$H$1</f>
        <v>Remarks</v>
      </c>
      <c r="B399" s="70"/>
      <c r="C399" s="70"/>
      <c r="D399" s="70"/>
      <c r="E399" s="70"/>
      <c r="F399" s="70"/>
      <c r="G399" s="56"/>
    </row>
    <row r="400" spans="1:7" s="13" customFormat="1" ht="83.25" customHeight="1" thickBot="1" x14ac:dyDescent="0.3">
      <c r="A400" s="63" t="str">
        <f>Matrix!H51</f>
        <v>-</v>
      </c>
      <c r="B400" s="64"/>
      <c r="C400" s="64"/>
      <c r="D400" s="64"/>
      <c r="E400" s="64"/>
      <c r="F400" s="64"/>
      <c r="G400" s="57"/>
    </row>
    <row r="401" spans="1:7" s="12" customFormat="1" x14ac:dyDescent="0.25">
      <c r="A401" s="48" t="str">
        <f>Matrix!$B$1</f>
        <v>Ref #</v>
      </c>
      <c r="B401" s="49"/>
      <c r="C401" s="50" t="str">
        <f>Matrix!$C$1</f>
        <v>Security Controls</v>
      </c>
      <c r="D401" s="51"/>
      <c r="E401" s="50" t="str">
        <f>Matrix!$G$1</f>
        <v>Criticality: High, Medium, or Low</v>
      </c>
      <c r="F401" s="51"/>
      <c r="G401" s="11" t="str">
        <f>Matrix!$E$1</f>
        <v xml:space="preserve">Public Requirements References/Descriptions </v>
      </c>
    </row>
    <row r="402" spans="1:7" s="13" customFormat="1" ht="78.75" customHeight="1" x14ac:dyDescent="0.25">
      <c r="A402" s="52" t="str">
        <f>Matrix!B52</f>
        <v>SII-120</v>
      </c>
      <c r="B402" s="53"/>
      <c r="C402" s="54" t="str">
        <f>Matrix!C52</f>
        <v>Vulnerability Management</v>
      </c>
      <c r="D402" s="55"/>
      <c r="E402" s="54" t="str">
        <f>Matrix!G52</f>
        <v>Low</v>
      </c>
      <c r="F402" s="55"/>
      <c r="G402" s="56" t="str">
        <f>Matrix!E52</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CCC-03.3 Are there policies and procedures in place to triage and remedy reported bugs and security vulnerabilities for product and service offerings?</v>
      </c>
    </row>
    <row r="403" spans="1:7" s="13" customFormat="1" x14ac:dyDescent="0.25">
      <c r="A403" s="58" t="str">
        <f>Matrix!$D$1</f>
        <v>Requirement</v>
      </c>
      <c r="B403" s="59"/>
      <c r="C403" s="59"/>
      <c r="D403" s="59"/>
      <c r="E403" s="59"/>
      <c r="F403" s="59"/>
      <c r="G403" s="56"/>
    </row>
    <row r="404" spans="1:7" s="13" customFormat="1" ht="94.5" customHeight="1" x14ac:dyDescent="0.25">
      <c r="A404" s="60" t="str">
        <f>Matrix!D52</f>
        <v>The vendor shall have a vulnerability management process that includes steps to triage any found vulnerabilities and plan remediation.</v>
      </c>
      <c r="B404" s="55"/>
      <c r="C404" s="55"/>
      <c r="D404" s="55"/>
      <c r="E404" s="55"/>
      <c r="F404" s="55"/>
      <c r="G404" s="56"/>
    </row>
    <row r="405" spans="1:7" s="13" customFormat="1" x14ac:dyDescent="0.25">
      <c r="A405" s="61" t="str">
        <f>Matrix!$F$1</f>
        <v xml:space="preserve">Verification: Inspection, Demonstration, Test, or Analysis </v>
      </c>
      <c r="B405" s="62"/>
      <c r="C405" s="62"/>
      <c r="D405" s="62"/>
      <c r="E405" s="62"/>
      <c r="F405" s="62"/>
      <c r="G405" s="56"/>
    </row>
    <row r="406" spans="1:7" s="13" customFormat="1" ht="40.5" customHeight="1" x14ac:dyDescent="0.25">
      <c r="A406" s="60" t="str">
        <f>Matrix!F52</f>
        <v>Inspection of vendor-supplied documentation describing their triage process.</v>
      </c>
      <c r="B406" s="55"/>
      <c r="C406" s="55"/>
      <c r="D406" s="55"/>
      <c r="E406" s="55"/>
      <c r="F406" s="55"/>
      <c r="G406" s="56"/>
    </row>
    <row r="407" spans="1:7" s="13" customFormat="1" x14ac:dyDescent="0.25">
      <c r="A407" s="58" t="str">
        <f>Matrix!$H$1</f>
        <v>Remarks</v>
      </c>
      <c r="B407" s="59"/>
      <c r="C407" s="59"/>
      <c r="D407" s="59"/>
      <c r="E407" s="59"/>
      <c r="F407" s="59"/>
      <c r="G407" s="56"/>
    </row>
    <row r="408" spans="1:7" s="13" customFormat="1" ht="47.25" customHeight="1" thickBot="1" x14ac:dyDescent="0.3">
      <c r="A408" s="63" t="str">
        <f>Matrix!H52</f>
        <v xml:space="preserve"> This requirement, if satisfied, shows process maturity but is nice-to-have over and above the previous requirements in this category</v>
      </c>
      <c r="B408" s="64"/>
      <c r="C408" s="64"/>
      <c r="D408" s="64"/>
      <c r="E408" s="64"/>
      <c r="F408" s="64"/>
      <c r="G408" s="57"/>
    </row>
    <row r="409" spans="1:7" s="12" customFormat="1" x14ac:dyDescent="0.25">
      <c r="A409" s="65" t="str">
        <f>Matrix!$B$1</f>
        <v>Ref #</v>
      </c>
      <c r="B409" s="66"/>
      <c r="C409" s="67" t="str">
        <f>Matrix!$C$1</f>
        <v>Security Controls</v>
      </c>
      <c r="D409" s="68"/>
      <c r="E409" s="67" t="str">
        <f>Matrix!$G$1</f>
        <v>Criticality: High, Medium, or Low</v>
      </c>
      <c r="F409" s="68"/>
      <c r="G409" s="14" t="str">
        <f>Matrix!$E$1</f>
        <v xml:space="preserve">Public Requirements References/Descriptions </v>
      </c>
    </row>
    <row r="410" spans="1:7" s="13" customFormat="1" x14ac:dyDescent="0.25">
      <c r="A410" s="52" t="str">
        <f>Matrix!B53</f>
        <v>SII-130</v>
      </c>
      <c r="B410" s="53"/>
      <c r="C410" s="54" t="str">
        <f>Matrix!C53</f>
        <v>Vulnerability Management</v>
      </c>
      <c r="D410" s="55"/>
      <c r="E410" s="54" t="str">
        <f>Matrix!G53</f>
        <v>Medium</v>
      </c>
      <c r="F410" s="55"/>
      <c r="G410" s="56" t="str">
        <f>Matrix!E53</f>
        <v>NIST 800-53 SA-11 (1) - DEVELOPER TESTING AND EVALUATION | STATIC CODE ANALYSIS 
Require the developer of the system, system component, or system service to employ static code analysis tools to identify common flaws and document the results of the analysis.
NIST 800-53 SA-11 (7) - DEVELOPER TESTING AND EVALUATION | VERIFY SCOPE OF TESTING AND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v>
      </c>
    </row>
    <row r="411" spans="1:7" s="13" customFormat="1" x14ac:dyDescent="0.25">
      <c r="A411" s="69" t="str">
        <f>Matrix!$D$1</f>
        <v>Requirement</v>
      </c>
      <c r="B411" s="70"/>
      <c r="C411" s="70"/>
      <c r="D411" s="70"/>
      <c r="E411" s="70"/>
      <c r="F411" s="70"/>
      <c r="G411" s="56"/>
    </row>
    <row r="412" spans="1:7" s="13" customFormat="1" ht="90.75" customHeight="1" x14ac:dyDescent="0.25">
      <c r="A412" s="60" t="str">
        <f>Matrix!D53</f>
        <v xml:space="preserve">The vendor shall verify code and best practice standards prior to deployment including:
Static Code Analysis / Static Application Security Testing (SCA/SAST)
Dependency Scanning for known vulnerabilities in third party components 
</v>
      </c>
      <c r="B412" s="55"/>
      <c r="C412" s="55"/>
      <c r="D412" s="55"/>
      <c r="E412" s="55"/>
      <c r="F412" s="55"/>
      <c r="G412" s="56"/>
    </row>
    <row r="413" spans="1:7" s="13" customFormat="1" x14ac:dyDescent="0.25">
      <c r="A413" s="71" t="str">
        <f>Matrix!$F$1</f>
        <v xml:space="preserve">Verification: Inspection, Demonstration, Test, or Analysis </v>
      </c>
      <c r="B413" s="72"/>
      <c r="C413" s="72"/>
      <c r="D413" s="72"/>
      <c r="E413" s="72"/>
      <c r="F413" s="72"/>
      <c r="G413" s="56"/>
    </row>
    <row r="414" spans="1:7" s="13" customFormat="1" ht="87" customHeight="1" x14ac:dyDescent="0.25">
      <c r="A414" s="60" t="str">
        <f>Matrix!F53</f>
        <v>Inspection of vendor-supplied documentation detailing their release process and quality controls.
Ensure that the process ensures that code is subject to static analysis prior to production release.</v>
      </c>
      <c r="B414" s="55"/>
      <c r="C414" s="55"/>
      <c r="D414" s="55"/>
      <c r="E414" s="55"/>
      <c r="F414" s="55"/>
      <c r="G414" s="56"/>
    </row>
    <row r="415" spans="1:7" s="13" customFormat="1" x14ac:dyDescent="0.25">
      <c r="A415" s="69" t="str">
        <f>Matrix!$H$1</f>
        <v>Remarks</v>
      </c>
      <c r="B415" s="70"/>
      <c r="C415" s="70"/>
      <c r="D415" s="70"/>
      <c r="E415" s="70"/>
      <c r="F415" s="70"/>
      <c r="G415" s="56"/>
    </row>
    <row r="416" spans="1:7" s="13" customFormat="1" ht="36" customHeight="1" thickBot="1" x14ac:dyDescent="0.3">
      <c r="A416" s="63" t="str">
        <f>Matrix!H53</f>
        <v>-</v>
      </c>
      <c r="B416" s="64"/>
      <c r="C416" s="64"/>
      <c r="D416" s="64"/>
      <c r="E416" s="64"/>
      <c r="F416" s="64"/>
      <c r="G416" s="57"/>
    </row>
    <row r="417" spans="1:7" s="12" customFormat="1" x14ac:dyDescent="0.25">
      <c r="A417" s="48" t="str">
        <f>Matrix!$B$1</f>
        <v>Ref #</v>
      </c>
      <c r="B417" s="49"/>
      <c r="C417" s="50" t="str">
        <f>Matrix!$C$1</f>
        <v>Security Controls</v>
      </c>
      <c r="D417" s="51"/>
      <c r="E417" s="50" t="str">
        <f>Matrix!$G$1</f>
        <v>Criticality: High, Medium, or Low</v>
      </c>
      <c r="F417" s="51"/>
      <c r="G417" s="11" t="str">
        <f>Matrix!$E$1</f>
        <v xml:space="preserve">Public Requirements References/Descriptions </v>
      </c>
    </row>
    <row r="418" spans="1:7" s="13" customFormat="1" x14ac:dyDescent="0.25">
      <c r="A418" s="52" t="str">
        <f>Matrix!B54</f>
        <v>SII-140</v>
      </c>
      <c r="B418" s="53"/>
      <c r="C418" s="54" t="str">
        <f>Matrix!C54</f>
        <v>Vulnerability Management</v>
      </c>
      <c r="D418" s="55"/>
      <c r="E418" s="54" t="str">
        <f>Matrix!G54</f>
        <v>Medium</v>
      </c>
      <c r="F418" s="55"/>
      <c r="G418" s="56" t="str">
        <f>Matrix!E54</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v>
      </c>
    </row>
    <row r="419" spans="1:7" s="13" customFormat="1" x14ac:dyDescent="0.25">
      <c r="A419" s="58" t="str">
        <f>Matrix!$D$1</f>
        <v>Requirement</v>
      </c>
      <c r="B419" s="59"/>
      <c r="C419" s="59"/>
      <c r="D419" s="59"/>
      <c r="E419" s="59"/>
      <c r="F419" s="59"/>
      <c r="G419" s="56"/>
    </row>
    <row r="420" spans="1:7" s="13" customFormat="1" ht="94.5" customHeight="1" x14ac:dyDescent="0.25">
      <c r="A420" s="60" t="str">
        <f>Matrix!D54</f>
        <v>The vendor shall implement ongoing monitoring and protection against malicious code in production using a well governed process that addresses all entry and exit points in the system.</v>
      </c>
      <c r="B420" s="55"/>
      <c r="C420" s="55"/>
      <c r="D420" s="55"/>
      <c r="E420" s="55"/>
      <c r="F420" s="55"/>
      <c r="G420" s="56"/>
    </row>
    <row r="421" spans="1:7" s="13" customFormat="1" x14ac:dyDescent="0.25">
      <c r="A421" s="61" t="str">
        <f>Matrix!$F$1</f>
        <v xml:space="preserve">Verification: Inspection, Demonstration, Test, or Analysis </v>
      </c>
      <c r="B421" s="62"/>
      <c r="C421" s="62"/>
      <c r="D421" s="62"/>
      <c r="E421" s="62"/>
      <c r="F421" s="62"/>
      <c r="G421" s="56"/>
    </row>
    <row r="422" spans="1:7" s="13" customFormat="1" ht="84.75" customHeight="1" x14ac:dyDescent="0.25">
      <c r="A422" s="60" t="str">
        <f>Matrix!F54</f>
        <v>Inspection of vendor-supplied documentation detailing the methods used to protect systems and devices from malicious code.</v>
      </c>
      <c r="B422" s="55"/>
      <c r="C422" s="55"/>
      <c r="D422" s="55"/>
      <c r="E422" s="55"/>
      <c r="F422" s="55"/>
      <c r="G422" s="56"/>
    </row>
    <row r="423" spans="1:7" s="13" customFormat="1" x14ac:dyDescent="0.25">
      <c r="A423" s="58" t="str">
        <f>Matrix!$H$1</f>
        <v>Remarks</v>
      </c>
      <c r="B423" s="59"/>
      <c r="C423" s="59"/>
      <c r="D423" s="59"/>
      <c r="E423" s="59"/>
      <c r="F423" s="59"/>
      <c r="G423" s="56"/>
    </row>
    <row r="424" spans="1:7" s="13" customFormat="1" ht="42.75" customHeight="1" thickBot="1" x14ac:dyDescent="0.3">
      <c r="A424" s="73" t="str">
        <f>Matrix!H54</f>
        <v>e.g. whitelisting, anti-malware scanning, cryptographic protections</v>
      </c>
      <c r="B424" s="74"/>
      <c r="C424" s="74"/>
      <c r="D424" s="74"/>
      <c r="E424" s="74"/>
      <c r="F424" s="74"/>
      <c r="G424" s="57"/>
    </row>
    <row r="425" spans="1:7" s="12" customFormat="1" x14ac:dyDescent="0.25">
      <c r="A425" s="65" t="str">
        <f>Matrix!$B$1</f>
        <v>Ref #</v>
      </c>
      <c r="B425" s="66"/>
      <c r="C425" s="67" t="str">
        <f>Matrix!$C$1</f>
        <v>Security Controls</v>
      </c>
      <c r="D425" s="68"/>
      <c r="E425" s="67" t="str">
        <f>Matrix!$G$1</f>
        <v>Criticality: High, Medium, or Low</v>
      </c>
      <c r="F425" s="68"/>
      <c r="G425" s="14" t="str">
        <f>Matrix!$E$1</f>
        <v xml:space="preserve">Public Requirements References/Descriptions </v>
      </c>
    </row>
    <row r="426" spans="1:7" s="13" customFormat="1" x14ac:dyDescent="0.25">
      <c r="A426" s="52" t="str">
        <f>Matrix!B55</f>
        <v>SII-150</v>
      </c>
      <c r="B426" s="53"/>
      <c r="C426" s="54" t="str">
        <f>Matrix!C55</f>
        <v>Vulnerability Management</v>
      </c>
      <c r="D426" s="55"/>
      <c r="E426" s="54" t="str">
        <f>Matrix!G55</f>
        <v>Medium</v>
      </c>
      <c r="F426" s="55"/>
      <c r="G426" s="56" t="str">
        <f>Matrix!E55</f>
        <v>NIST 800-53 SA-15 (7) -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v>
      </c>
    </row>
    <row r="427" spans="1:7" s="13" customFormat="1" x14ac:dyDescent="0.25">
      <c r="A427" s="69" t="str">
        <f>Matrix!$D$1</f>
        <v>Requirement</v>
      </c>
      <c r="B427" s="70"/>
      <c r="C427" s="70"/>
      <c r="D427" s="70"/>
      <c r="E427" s="70"/>
      <c r="F427" s="70"/>
      <c r="G427" s="56"/>
    </row>
    <row r="428" spans="1:7" s="13" customFormat="1" ht="36.75" customHeight="1" x14ac:dyDescent="0.25">
      <c r="A428" s="60" t="str">
        <f>Matrix!D55</f>
        <v>The vendor shall verify code according to best-practice coding standards</v>
      </c>
      <c r="B428" s="55"/>
      <c r="C428" s="55"/>
      <c r="D428" s="55"/>
      <c r="E428" s="55"/>
      <c r="F428" s="55"/>
      <c r="G428" s="56"/>
    </row>
    <row r="429" spans="1:7" s="13" customFormat="1" x14ac:dyDescent="0.25">
      <c r="A429" s="71" t="str">
        <f>Matrix!$F$1</f>
        <v xml:space="preserve">Verification: Inspection, Demonstration, Test, or Analysis </v>
      </c>
      <c r="B429" s="72"/>
      <c r="C429" s="72"/>
      <c r="D429" s="72"/>
      <c r="E429" s="72"/>
      <c r="F429" s="72"/>
      <c r="G429" s="56"/>
    </row>
    <row r="430" spans="1:7" s="13" customFormat="1" ht="77.25" customHeight="1" x14ac:dyDescent="0.25">
      <c r="A430" s="60" t="str">
        <f>Matrix!F55</f>
        <v>Inspection of vendor-supplied documentation detailing the software development processes of the vendor.
Ensure that the vendor has coding standards that encourage secure code development.</v>
      </c>
      <c r="B430" s="55"/>
      <c r="C430" s="55"/>
      <c r="D430" s="55"/>
      <c r="E430" s="55"/>
      <c r="F430" s="55"/>
      <c r="G430" s="56"/>
    </row>
    <row r="431" spans="1:7" s="13" customFormat="1" x14ac:dyDescent="0.25">
      <c r="A431" s="69" t="str">
        <f>Matrix!$H$1</f>
        <v>Remarks</v>
      </c>
      <c r="B431" s="70"/>
      <c r="C431" s="70"/>
      <c r="D431" s="70"/>
      <c r="E431" s="70"/>
      <c r="F431" s="70"/>
      <c r="G431" s="56"/>
    </row>
    <row r="432" spans="1:7" s="13" customFormat="1" ht="36.75" customHeight="1" thickBot="1" x14ac:dyDescent="0.3">
      <c r="A432" s="63" t="str">
        <f>Matrix!H55</f>
        <v>-</v>
      </c>
      <c r="B432" s="64"/>
      <c r="C432" s="64"/>
      <c r="D432" s="64"/>
      <c r="E432" s="64"/>
      <c r="F432" s="64"/>
      <c r="G432" s="57"/>
    </row>
    <row r="433" spans="1:7" s="12" customFormat="1" x14ac:dyDescent="0.25">
      <c r="A433" s="48" t="str">
        <f>Matrix!$B$1</f>
        <v>Ref #</v>
      </c>
      <c r="B433" s="49"/>
      <c r="C433" s="50" t="str">
        <f>Matrix!$C$1</f>
        <v>Security Controls</v>
      </c>
      <c r="D433" s="51"/>
      <c r="E433" s="50" t="str">
        <f>Matrix!$G$1</f>
        <v>Criticality: High, Medium, or Low</v>
      </c>
      <c r="F433" s="51"/>
      <c r="G433" s="11" t="str">
        <f>Matrix!$E$1</f>
        <v xml:space="preserve">Public Requirements References/Descriptions </v>
      </c>
    </row>
    <row r="434" spans="1:7" s="13" customFormat="1" x14ac:dyDescent="0.25">
      <c r="A434" s="52" t="str">
        <f>Matrix!B56</f>
        <v>SII-170</v>
      </c>
      <c r="B434" s="53"/>
      <c r="C434" s="54" t="str">
        <f>Matrix!C56</f>
        <v>System and Information Integrity</v>
      </c>
      <c r="D434" s="55"/>
      <c r="E434" s="54" t="str">
        <f>Matrix!G56</f>
        <v>Medium</v>
      </c>
      <c r="F434" s="55"/>
      <c r="G434" s="56" t="str">
        <f>Matrix!E56</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v>
      </c>
    </row>
    <row r="435" spans="1:7" s="13" customFormat="1" x14ac:dyDescent="0.25">
      <c r="A435" s="58" t="str">
        <f>Matrix!$D$1</f>
        <v>Requirement</v>
      </c>
      <c r="B435" s="59"/>
      <c r="C435" s="59"/>
      <c r="D435" s="59"/>
      <c r="E435" s="59"/>
      <c r="F435" s="59"/>
      <c r="G435" s="56"/>
    </row>
    <row r="436" spans="1:7" s="13" customFormat="1" ht="72" customHeight="1" x14ac:dyDescent="0.25">
      <c r="A436" s="60" t="str">
        <f>Matrix!D56</f>
        <v>The vendor shall actively monitor resources such as NIST Common Vulnerabilities and Exposures (CVE), Bugtraq, for security alerts and advisories related to the telematics system’s components</v>
      </c>
      <c r="B436" s="55"/>
      <c r="C436" s="55"/>
      <c r="D436" s="55"/>
      <c r="E436" s="55"/>
      <c r="F436" s="55"/>
      <c r="G436" s="56"/>
    </row>
    <row r="437" spans="1:7" s="13" customFormat="1" x14ac:dyDescent="0.25">
      <c r="A437" s="61" t="str">
        <f>Matrix!$F$1</f>
        <v xml:space="preserve">Verification: Inspection, Demonstration, Test, or Analysis </v>
      </c>
      <c r="B437" s="62"/>
      <c r="C437" s="62"/>
      <c r="D437" s="62"/>
      <c r="E437" s="62"/>
      <c r="F437" s="62"/>
      <c r="G437" s="56"/>
    </row>
    <row r="438" spans="1:7" s="13" customFormat="1" ht="48" customHeight="1" x14ac:dyDescent="0.25">
      <c r="A438" s="60" t="str">
        <f>Matrix!F56</f>
        <v>Inspection of vendor process documentation detailing whether alerts, advisories, and directives are monitored and how these items are consumed e.g. email, ticketing system.</v>
      </c>
      <c r="B438" s="55"/>
      <c r="C438" s="55"/>
      <c r="D438" s="55"/>
      <c r="E438" s="55"/>
      <c r="F438" s="55"/>
      <c r="G438" s="56"/>
    </row>
    <row r="439" spans="1:7" s="13" customFormat="1" x14ac:dyDescent="0.25">
      <c r="A439" s="58" t="str">
        <f>Matrix!$H$1</f>
        <v>Remarks</v>
      </c>
      <c r="B439" s="59"/>
      <c r="C439" s="59"/>
      <c r="D439" s="59"/>
      <c r="E439" s="59"/>
      <c r="F439" s="59"/>
      <c r="G439" s="56"/>
    </row>
    <row r="440" spans="1:7" s="13" customFormat="1" ht="47.25" customHeight="1" thickBot="1" x14ac:dyDescent="0.3">
      <c r="A440" s="63" t="str">
        <f>Matrix!H56</f>
        <v>-</v>
      </c>
      <c r="B440" s="64"/>
      <c r="C440" s="64"/>
      <c r="D440" s="64"/>
      <c r="E440" s="64"/>
      <c r="F440" s="64"/>
      <c r="G440" s="57"/>
    </row>
    <row r="441" spans="1:7" x14ac:dyDescent="0.25">
      <c r="A441" s="65" t="str">
        <f>Matrix!$B$1</f>
        <v>Ref #</v>
      </c>
      <c r="B441" s="66"/>
      <c r="C441" s="67" t="str">
        <f>Matrix!$C$1</f>
        <v>Security Controls</v>
      </c>
      <c r="D441" s="68"/>
      <c r="E441" s="67" t="str">
        <f>Matrix!$G$1</f>
        <v>Criticality: High, Medium, or Low</v>
      </c>
      <c r="F441" s="68"/>
      <c r="G441" s="14" t="str">
        <f>Matrix!$E$1</f>
        <v xml:space="preserve">Public Requirements References/Descriptions </v>
      </c>
    </row>
    <row r="442" spans="1:7" x14ac:dyDescent="0.25">
      <c r="A442" s="52" t="str">
        <f>Matrix!B57</f>
        <v>SII-171</v>
      </c>
      <c r="B442" s="53"/>
      <c r="C442" s="54" t="str">
        <f>Matrix!C57</f>
        <v>System and Information Integrity</v>
      </c>
      <c r="D442" s="55"/>
      <c r="E442" s="54" t="str">
        <f>Matrix!G57</f>
        <v>Medium</v>
      </c>
      <c r="F442" s="55"/>
      <c r="G442" s="56" t="str">
        <f>Matrix!E57</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v>
      </c>
    </row>
    <row r="443" spans="1:7" x14ac:dyDescent="0.25">
      <c r="A443" s="69" t="str">
        <f>Matrix!$D$1</f>
        <v>Requirement</v>
      </c>
      <c r="B443" s="70"/>
      <c r="C443" s="70"/>
      <c r="D443" s="70"/>
      <c r="E443" s="70"/>
      <c r="F443" s="70"/>
      <c r="G443" s="56"/>
    </row>
    <row r="444" spans="1:7" ht="63.75" customHeight="1" x14ac:dyDescent="0.25">
      <c r="A444" s="60" t="str">
        <f>Matrix!D57</f>
        <v>The vendor shall notify their customers of any vulnerabilities discovered in the telematics systems components via monitoring or vulnerability disclosure programs. The notification to customers will happen in a timely manner.</v>
      </c>
      <c r="B444" s="55"/>
      <c r="C444" s="55"/>
      <c r="D444" s="55"/>
      <c r="E444" s="55"/>
      <c r="F444" s="55"/>
      <c r="G444" s="56"/>
    </row>
    <row r="445" spans="1:7" x14ac:dyDescent="0.25">
      <c r="A445" s="71" t="str">
        <f>Matrix!$F$1</f>
        <v xml:space="preserve">Verification: Inspection, Demonstration, Test, or Analysis </v>
      </c>
      <c r="B445" s="72"/>
      <c r="C445" s="72"/>
      <c r="D445" s="72"/>
      <c r="E445" s="72"/>
      <c r="F445" s="72"/>
      <c r="G445" s="56"/>
    </row>
    <row r="446" spans="1:7" ht="60.75" customHeight="1" x14ac:dyDescent="0.25">
      <c r="A446" s="60" t="str">
        <f>Matrix!F57</f>
        <v>Inspection of vendor process documentation detailing how customers are notified. Confirm that the timelines stated in the vendors notification procedures are acceptable.</v>
      </c>
      <c r="B446" s="55"/>
      <c r="C446" s="55"/>
      <c r="D446" s="55"/>
      <c r="E446" s="55"/>
      <c r="F446" s="55"/>
      <c r="G446" s="56"/>
    </row>
    <row r="447" spans="1:7" x14ac:dyDescent="0.25">
      <c r="A447" s="69" t="str">
        <f>Matrix!$H$1</f>
        <v>Remarks</v>
      </c>
      <c r="B447" s="70"/>
      <c r="C447" s="70"/>
      <c r="D447" s="70"/>
      <c r="E447" s="70"/>
      <c r="F447" s="70"/>
      <c r="G447" s="56"/>
    </row>
    <row r="448" spans="1:7" ht="34.5" customHeight="1" thickBot="1" x14ac:dyDescent="0.3">
      <c r="A448" s="63" t="str">
        <f>Matrix!H57</f>
        <v>-</v>
      </c>
      <c r="B448" s="64"/>
      <c r="C448" s="64"/>
      <c r="D448" s="64"/>
      <c r="E448" s="64"/>
      <c r="F448" s="64"/>
      <c r="G448" s="57"/>
    </row>
    <row r="449" spans="1:7" s="12" customFormat="1" x14ac:dyDescent="0.25">
      <c r="A449" s="65" t="str">
        <f>Matrix!$B$1</f>
        <v>Ref #</v>
      </c>
      <c r="B449" s="66"/>
      <c r="C449" s="67" t="str">
        <f>Matrix!$C$1</f>
        <v>Security Controls</v>
      </c>
      <c r="D449" s="68"/>
      <c r="E449" s="67" t="str">
        <f>Matrix!$G$1</f>
        <v>Criticality: High, Medium, or Low</v>
      </c>
      <c r="F449" s="68"/>
      <c r="G449" s="14" t="str">
        <f>Matrix!$E$1</f>
        <v xml:space="preserve">Public Requirements References/Descriptions </v>
      </c>
    </row>
    <row r="450" spans="1:7" s="13" customFormat="1" ht="31.5" customHeight="1" x14ac:dyDescent="0.25">
      <c r="A450" s="52" t="str">
        <f>Matrix!B58</f>
        <v>SII-180</v>
      </c>
      <c r="B450" s="53"/>
      <c r="C450" s="54" t="str">
        <f>Matrix!C58</f>
        <v>Secure Software Development Lifecycle (SDLC)</v>
      </c>
      <c r="D450" s="55"/>
      <c r="E450" s="54" t="str">
        <f>Matrix!G58</f>
        <v>Medium</v>
      </c>
      <c r="F450" s="55"/>
      <c r="G450" s="56" t="str">
        <f>Matrix!E58</f>
        <v>NIST 800-53 SA-3 - SYSTEM DEVELOPMENT LIFE CYCLE
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NIST 800-53 SI-2 (3) - FLAW REMEDIATION | TIME TO REMEDIATE FLAWS AND BENCHMARKS FOR CORRECTIVE ACTIONS (a) Measure the time between flaw identification and flaw remediation; and (b) Establish [Assignment: organization-defined benchmarks] for taking corrective actions.
BSIMM [SM1.4: 101] IDENTIFY GATE LOCATIONS, GATHER NECESSARY ARTIFACTS 
a. Establish security-specific release gates necessary for go/no-go decisions prior to deployment.
BSIMM [SM2.2: 42] ENFORCE GATES WITH MEASUREMENTS AND TRACK EXCEPTIONS
a. Deployment package must meet measured acceptance criteria for remediation or obtain a waiver.
BSIMM [SM2.6: 39] REQUIRE SECURITY SIGN-OFF
a. Risk acceptor signs off on release package.
BSIMM [CP1.3: 66] CREATE POLICY
a. Create a security policy that satisfies internal, regulatory, and customer-driven security requirements.
SAMM [COMPLIANCE MANAGEMENT MATURITY 3]
a. Develop a program for measuring and reporting on the status of compliance between different applications
b. Compliance should be periodically assessed by the QA, Internal Audit, or Information Security teams through a combination of manual testing and interview
c. Compliance remediation activities should be periodically reviewed to ensure teams are making appropriate progress, as well as assuring remediation strategies will be effective in achieving compliance.</v>
      </c>
    </row>
    <row r="451" spans="1:7" s="13" customFormat="1" x14ac:dyDescent="0.25">
      <c r="A451" s="69" t="str">
        <f>Matrix!$D$1</f>
        <v>Requirement</v>
      </c>
      <c r="B451" s="70"/>
      <c r="C451" s="70"/>
      <c r="D451" s="70"/>
      <c r="E451" s="70"/>
      <c r="F451" s="70"/>
      <c r="G451" s="56"/>
    </row>
    <row r="452" spans="1:7" s="13" customFormat="1" ht="195" customHeight="1" x14ac:dyDescent="0.25">
      <c r="A452" s="60" t="str">
        <f>Matrix!D58</f>
        <v xml:space="preserve">Remediation SLA or objectives are defined and are adhered to by the security and development teams. Identified vulnerabilities are remediated or mitigated using suitable compensating controls
</v>
      </c>
      <c r="B452" s="55"/>
      <c r="C452" s="55"/>
      <c r="D452" s="55"/>
      <c r="E452" s="55"/>
      <c r="F452" s="55"/>
      <c r="G452" s="56"/>
    </row>
    <row r="453" spans="1:7" s="13" customFormat="1" x14ac:dyDescent="0.25">
      <c r="A453" s="71" t="str">
        <f>Matrix!$F$1</f>
        <v xml:space="preserve">Verification: Inspection, Demonstration, Test, or Analysis </v>
      </c>
      <c r="B453" s="72"/>
      <c r="C453" s="72"/>
      <c r="D453" s="72"/>
      <c r="E453" s="72"/>
      <c r="F453" s="72"/>
      <c r="G453" s="56"/>
    </row>
    <row r="454" spans="1:7" s="13" customFormat="1" ht="195" customHeight="1" x14ac:dyDescent="0.25">
      <c r="A454" s="60" t="str">
        <f>Matrix!F58</f>
        <v>·         Inspection of vendor documentation detailing:
System Development Lifecycle
Remediation process
Security, Risk, and Privacy controls along with sample reports</v>
      </c>
      <c r="B454" s="55"/>
      <c r="C454" s="55"/>
      <c r="D454" s="55"/>
      <c r="E454" s="55"/>
      <c r="F454" s="55"/>
      <c r="G454" s="56"/>
    </row>
    <row r="455" spans="1:7" s="13" customFormat="1" x14ac:dyDescent="0.25">
      <c r="A455" s="69" t="str">
        <f>Matrix!$H$1</f>
        <v>Remarks</v>
      </c>
      <c r="B455" s="70"/>
      <c r="C455" s="70"/>
      <c r="D455" s="70"/>
      <c r="E455" s="70"/>
      <c r="F455" s="70"/>
      <c r="G455" s="56"/>
    </row>
    <row r="456" spans="1:7" s="13" customFormat="1" ht="91.5" customHeight="1" thickBot="1" x14ac:dyDescent="0.3">
      <c r="A456" s="63" t="str">
        <f>Matrix!H58</f>
        <v>-</v>
      </c>
      <c r="B456" s="64"/>
      <c r="C456" s="64"/>
      <c r="D456" s="64"/>
      <c r="E456" s="64"/>
      <c r="F456" s="64"/>
      <c r="G456" s="57"/>
    </row>
  </sheetData>
  <mergeCells count="741">
    <mergeCell ref="G250:G256"/>
    <mergeCell ref="A251:F251"/>
    <mergeCell ref="A252:F252"/>
    <mergeCell ref="A253:F253"/>
    <mergeCell ref="A254:F254"/>
    <mergeCell ref="A255:F255"/>
    <mergeCell ref="A256:F256"/>
    <mergeCell ref="A249:B249"/>
    <mergeCell ref="C249:D249"/>
    <mergeCell ref="E249:F249"/>
    <mergeCell ref="A250:B250"/>
    <mergeCell ref="C250:D250"/>
    <mergeCell ref="E250:F250"/>
    <mergeCell ref="G242:G248"/>
    <mergeCell ref="A243:F243"/>
    <mergeCell ref="A244:F244"/>
    <mergeCell ref="A245:F245"/>
    <mergeCell ref="A246:F246"/>
    <mergeCell ref="A247:F247"/>
    <mergeCell ref="A248:F248"/>
    <mergeCell ref="A241:B241"/>
    <mergeCell ref="C241:D241"/>
    <mergeCell ref="E241:F241"/>
    <mergeCell ref="A242:B242"/>
    <mergeCell ref="C242:D242"/>
    <mergeCell ref="E242:F242"/>
    <mergeCell ref="G234:G240"/>
    <mergeCell ref="A235:F235"/>
    <mergeCell ref="A236:F236"/>
    <mergeCell ref="A237:F237"/>
    <mergeCell ref="A238:F238"/>
    <mergeCell ref="A239:F239"/>
    <mergeCell ref="A240:F240"/>
    <mergeCell ref="A233:B233"/>
    <mergeCell ref="C233:D233"/>
    <mergeCell ref="E233:F233"/>
    <mergeCell ref="A234:B234"/>
    <mergeCell ref="C234:D234"/>
    <mergeCell ref="E234:F234"/>
    <mergeCell ref="G226:G232"/>
    <mergeCell ref="A227:F227"/>
    <mergeCell ref="A228:F228"/>
    <mergeCell ref="A229:F229"/>
    <mergeCell ref="A230:F230"/>
    <mergeCell ref="A231:F231"/>
    <mergeCell ref="A232:F232"/>
    <mergeCell ref="A225:B225"/>
    <mergeCell ref="C225:D225"/>
    <mergeCell ref="E225:F225"/>
    <mergeCell ref="A226:B226"/>
    <mergeCell ref="C226:D226"/>
    <mergeCell ref="E226:F226"/>
    <mergeCell ref="G218:G224"/>
    <mergeCell ref="A219:F219"/>
    <mergeCell ref="A220:F220"/>
    <mergeCell ref="A221:F221"/>
    <mergeCell ref="A222:F222"/>
    <mergeCell ref="A223:F223"/>
    <mergeCell ref="A224:F224"/>
    <mergeCell ref="A217:B217"/>
    <mergeCell ref="C217:D217"/>
    <mergeCell ref="E217:F217"/>
    <mergeCell ref="A218:B218"/>
    <mergeCell ref="C218:D218"/>
    <mergeCell ref="E218:F218"/>
    <mergeCell ref="G210:G216"/>
    <mergeCell ref="A211:F211"/>
    <mergeCell ref="A212:F212"/>
    <mergeCell ref="A213:F213"/>
    <mergeCell ref="A214:F214"/>
    <mergeCell ref="A215:F215"/>
    <mergeCell ref="A216:F216"/>
    <mergeCell ref="A209:B209"/>
    <mergeCell ref="C209:D209"/>
    <mergeCell ref="E209:F209"/>
    <mergeCell ref="A210:B210"/>
    <mergeCell ref="C210:D210"/>
    <mergeCell ref="E210:F210"/>
    <mergeCell ref="G202:G208"/>
    <mergeCell ref="A203:F203"/>
    <mergeCell ref="A204:F204"/>
    <mergeCell ref="A205:F205"/>
    <mergeCell ref="A206:F206"/>
    <mergeCell ref="A207:F207"/>
    <mergeCell ref="A208:F208"/>
    <mergeCell ref="A201:B201"/>
    <mergeCell ref="C201:D201"/>
    <mergeCell ref="E201:F201"/>
    <mergeCell ref="A202:B202"/>
    <mergeCell ref="C202:D202"/>
    <mergeCell ref="E202:F202"/>
    <mergeCell ref="G194:G200"/>
    <mergeCell ref="A195:F195"/>
    <mergeCell ref="A196:F196"/>
    <mergeCell ref="A197:F197"/>
    <mergeCell ref="A198:F198"/>
    <mergeCell ref="A199:F199"/>
    <mergeCell ref="A200:F200"/>
    <mergeCell ref="A193:B193"/>
    <mergeCell ref="C193:D193"/>
    <mergeCell ref="E193:F193"/>
    <mergeCell ref="A194:B194"/>
    <mergeCell ref="C194:D194"/>
    <mergeCell ref="E194:F194"/>
    <mergeCell ref="G186:G192"/>
    <mergeCell ref="A187:F187"/>
    <mergeCell ref="A188:F188"/>
    <mergeCell ref="A189:F189"/>
    <mergeCell ref="A190:F190"/>
    <mergeCell ref="A191:F191"/>
    <mergeCell ref="A192:F192"/>
    <mergeCell ref="A185:B185"/>
    <mergeCell ref="C185:D185"/>
    <mergeCell ref="E185:F185"/>
    <mergeCell ref="A186:B186"/>
    <mergeCell ref="C186:D186"/>
    <mergeCell ref="E186:F186"/>
    <mergeCell ref="G178:G184"/>
    <mergeCell ref="A179:F179"/>
    <mergeCell ref="A180:F180"/>
    <mergeCell ref="A181:F181"/>
    <mergeCell ref="A182:F182"/>
    <mergeCell ref="A183:F183"/>
    <mergeCell ref="A184:F184"/>
    <mergeCell ref="A177:B177"/>
    <mergeCell ref="C177:D177"/>
    <mergeCell ref="E177:F177"/>
    <mergeCell ref="A178:B178"/>
    <mergeCell ref="C178:D178"/>
    <mergeCell ref="E178:F178"/>
    <mergeCell ref="G170:G176"/>
    <mergeCell ref="A171:F171"/>
    <mergeCell ref="A172:F172"/>
    <mergeCell ref="A173:F173"/>
    <mergeCell ref="A174:F174"/>
    <mergeCell ref="A175:F175"/>
    <mergeCell ref="A176:F176"/>
    <mergeCell ref="A169:B169"/>
    <mergeCell ref="C169:D169"/>
    <mergeCell ref="E169:F169"/>
    <mergeCell ref="A170:B170"/>
    <mergeCell ref="C170:D170"/>
    <mergeCell ref="E170:F170"/>
    <mergeCell ref="G162:G168"/>
    <mergeCell ref="A163:F163"/>
    <mergeCell ref="A164:F164"/>
    <mergeCell ref="A165:F165"/>
    <mergeCell ref="A166:F166"/>
    <mergeCell ref="A167:F167"/>
    <mergeCell ref="A168:F168"/>
    <mergeCell ref="A161:B161"/>
    <mergeCell ref="C161:D161"/>
    <mergeCell ref="E161:F161"/>
    <mergeCell ref="A162:B162"/>
    <mergeCell ref="C162:D162"/>
    <mergeCell ref="E162:F162"/>
    <mergeCell ref="G154:G160"/>
    <mergeCell ref="A155:F155"/>
    <mergeCell ref="A156:F156"/>
    <mergeCell ref="A157:F157"/>
    <mergeCell ref="A158:F158"/>
    <mergeCell ref="A159:F159"/>
    <mergeCell ref="A160:F160"/>
    <mergeCell ref="A153:B153"/>
    <mergeCell ref="C153:D153"/>
    <mergeCell ref="E153:F153"/>
    <mergeCell ref="A154:B154"/>
    <mergeCell ref="C154:D154"/>
    <mergeCell ref="E154:F154"/>
    <mergeCell ref="G146:G152"/>
    <mergeCell ref="A147:F147"/>
    <mergeCell ref="A148:F148"/>
    <mergeCell ref="A149:F149"/>
    <mergeCell ref="A150:F150"/>
    <mergeCell ref="A151:F151"/>
    <mergeCell ref="A152:F152"/>
    <mergeCell ref="A145:B145"/>
    <mergeCell ref="C145:D145"/>
    <mergeCell ref="E145:F145"/>
    <mergeCell ref="A146:B146"/>
    <mergeCell ref="C146:D146"/>
    <mergeCell ref="E146:F146"/>
    <mergeCell ref="G138:G144"/>
    <mergeCell ref="A139:F139"/>
    <mergeCell ref="A140:F140"/>
    <mergeCell ref="A141:F141"/>
    <mergeCell ref="A142:F142"/>
    <mergeCell ref="A143:F143"/>
    <mergeCell ref="A144:F144"/>
    <mergeCell ref="A137:B137"/>
    <mergeCell ref="C137:D137"/>
    <mergeCell ref="E137:F137"/>
    <mergeCell ref="A138:B138"/>
    <mergeCell ref="C138:D138"/>
    <mergeCell ref="E138:F138"/>
    <mergeCell ref="G130:G136"/>
    <mergeCell ref="A131:F131"/>
    <mergeCell ref="A132:F132"/>
    <mergeCell ref="A133:F133"/>
    <mergeCell ref="A134:F134"/>
    <mergeCell ref="A135:F135"/>
    <mergeCell ref="A136:F136"/>
    <mergeCell ref="A129:B129"/>
    <mergeCell ref="C129:D129"/>
    <mergeCell ref="E129:F129"/>
    <mergeCell ref="A130:B130"/>
    <mergeCell ref="C130:D130"/>
    <mergeCell ref="E130:F130"/>
    <mergeCell ref="G122:G128"/>
    <mergeCell ref="A123:F123"/>
    <mergeCell ref="A124:F124"/>
    <mergeCell ref="A125:F125"/>
    <mergeCell ref="A126:F126"/>
    <mergeCell ref="A127:F127"/>
    <mergeCell ref="A128:F128"/>
    <mergeCell ref="A121:B121"/>
    <mergeCell ref="C121:D121"/>
    <mergeCell ref="E121:F121"/>
    <mergeCell ref="A122:B122"/>
    <mergeCell ref="C122:D122"/>
    <mergeCell ref="E122:F122"/>
    <mergeCell ref="G114:G120"/>
    <mergeCell ref="A115:F115"/>
    <mergeCell ref="A116:F116"/>
    <mergeCell ref="A117:F117"/>
    <mergeCell ref="A118:F118"/>
    <mergeCell ref="A119:F119"/>
    <mergeCell ref="A120:F120"/>
    <mergeCell ref="A113:B113"/>
    <mergeCell ref="C113:D113"/>
    <mergeCell ref="E113:F113"/>
    <mergeCell ref="A114:B114"/>
    <mergeCell ref="C114:D114"/>
    <mergeCell ref="E114:F114"/>
    <mergeCell ref="G106:G112"/>
    <mergeCell ref="A107:F107"/>
    <mergeCell ref="A108:F108"/>
    <mergeCell ref="A109:F109"/>
    <mergeCell ref="A110:F110"/>
    <mergeCell ref="A111:F111"/>
    <mergeCell ref="A112:F112"/>
    <mergeCell ref="A105:B105"/>
    <mergeCell ref="C105:D105"/>
    <mergeCell ref="E105:F105"/>
    <mergeCell ref="A106:B106"/>
    <mergeCell ref="C106:D106"/>
    <mergeCell ref="E106:F106"/>
    <mergeCell ref="G98:G104"/>
    <mergeCell ref="A99:F99"/>
    <mergeCell ref="A100:F100"/>
    <mergeCell ref="A101:F101"/>
    <mergeCell ref="A102:F102"/>
    <mergeCell ref="A103:F103"/>
    <mergeCell ref="A104:F104"/>
    <mergeCell ref="A97:B97"/>
    <mergeCell ref="C97:D97"/>
    <mergeCell ref="E97:F97"/>
    <mergeCell ref="A98:B98"/>
    <mergeCell ref="C98:D98"/>
    <mergeCell ref="E98:F98"/>
    <mergeCell ref="G90:G96"/>
    <mergeCell ref="A91:F91"/>
    <mergeCell ref="A92:F92"/>
    <mergeCell ref="A93:F93"/>
    <mergeCell ref="A94:F94"/>
    <mergeCell ref="A95:F95"/>
    <mergeCell ref="A96:F96"/>
    <mergeCell ref="A89:B89"/>
    <mergeCell ref="C89:D89"/>
    <mergeCell ref="E89:F89"/>
    <mergeCell ref="A90:B90"/>
    <mergeCell ref="C90:D90"/>
    <mergeCell ref="E90:F90"/>
    <mergeCell ref="G82:G88"/>
    <mergeCell ref="A83:F83"/>
    <mergeCell ref="A84:F84"/>
    <mergeCell ref="A85:F85"/>
    <mergeCell ref="A86:F86"/>
    <mergeCell ref="A87:F87"/>
    <mergeCell ref="A88:F88"/>
    <mergeCell ref="A81:B81"/>
    <mergeCell ref="C81:D81"/>
    <mergeCell ref="E81:F81"/>
    <mergeCell ref="A82:B82"/>
    <mergeCell ref="C82:D82"/>
    <mergeCell ref="E82:F82"/>
    <mergeCell ref="G74:G80"/>
    <mergeCell ref="A75:F75"/>
    <mergeCell ref="A76:F76"/>
    <mergeCell ref="A77:F77"/>
    <mergeCell ref="A78:F78"/>
    <mergeCell ref="A79:F79"/>
    <mergeCell ref="A80:F80"/>
    <mergeCell ref="A73:B73"/>
    <mergeCell ref="C73:D73"/>
    <mergeCell ref="E73:F73"/>
    <mergeCell ref="A74:B74"/>
    <mergeCell ref="C74:D74"/>
    <mergeCell ref="E74:F74"/>
    <mergeCell ref="G66:G72"/>
    <mergeCell ref="A67:F67"/>
    <mergeCell ref="A68:F68"/>
    <mergeCell ref="A69:F69"/>
    <mergeCell ref="A70:F70"/>
    <mergeCell ref="A71:F71"/>
    <mergeCell ref="A72:F72"/>
    <mergeCell ref="A65:B65"/>
    <mergeCell ref="C65:D65"/>
    <mergeCell ref="E65:F65"/>
    <mergeCell ref="A66:B66"/>
    <mergeCell ref="C66:D66"/>
    <mergeCell ref="E66:F66"/>
    <mergeCell ref="G58:G64"/>
    <mergeCell ref="A59:F59"/>
    <mergeCell ref="A60:F60"/>
    <mergeCell ref="A61:F61"/>
    <mergeCell ref="A62:F62"/>
    <mergeCell ref="A63:F63"/>
    <mergeCell ref="A64:F64"/>
    <mergeCell ref="A57:B57"/>
    <mergeCell ref="C57:D57"/>
    <mergeCell ref="E57:F57"/>
    <mergeCell ref="A58:B58"/>
    <mergeCell ref="C58:D58"/>
    <mergeCell ref="E58:F58"/>
    <mergeCell ref="G50:G56"/>
    <mergeCell ref="A51:F51"/>
    <mergeCell ref="A52:F52"/>
    <mergeCell ref="A53:F53"/>
    <mergeCell ref="A54:F54"/>
    <mergeCell ref="A55:F55"/>
    <mergeCell ref="A56:F56"/>
    <mergeCell ref="A49:B49"/>
    <mergeCell ref="C49:D49"/>
    <mergeCell ref="E49:F49"/>
    <mergeCell ref="A50:B50"/>
    <mergeCell ref="C50:D50"/>
    <mergeCell ref="E50:F50"/>
    <mergeCell ref="G42:G48"/>
    <mergeCell ref="A43:F43"/>
    <mergeCell ref="A44:F44"/>
    <mergeCell ref="A45:F45"/>
    <mergeCell ref="A46:F46"/>
    <mergeCell ref="A47:F47"/>
    <mergeCell ref="A48:F48"/>
    <mergeCell ref="A41:B41"/>
    <mergeCell ref="C41:D41"/>
    <mergeCell ref="E41:F41"/>
    <mergeCell ref="A42:B42"/>
    <mergeCell ref="C42:D42"/>
    <mergeCell ref="E42:F42"/>
    <mergeCell ref="G34:G40"/>
    <mergeCell ref="A35:F35"/>
    <mergeCell ref="A36:F36"/>
    <mergeCell ref="A37:F37"/>
    <mergeCell ref="A38:F38"/>
    <mergeCell ref="A39:F39"/>
    <mergeCell ref="A40:F40"/>
    <mergeCell ref="A33:B33"/>
    <mergeCell ref="C33:D33"/>
    <mergeCell ref="E33:F33"/>
    <mergeCell ref="A34:B34"/>
    <mergeCell ref="C34:D34"/>
    <mergeCell ref="E34:F34"/>
    <mergeCell ref="A26:B26"/>
    <mergeCell ref="C26:D26"/>
    <mergeCell ref="E26:F26"/>
    <mergeCell ref="G26:G32"/>
    <mergeCell ref="A27:F27"/>
    <mergeCell ref="A29:F29"/>
    <mergeCell ref="A31:F31"/>
    <mergeCell ref="A32:F32"/>
    <mergeCell ref="A18:B18"/>
    <mergeCell ref="C18:D18"/>
    <mergeCell ref="E18:F18"/>
    <mergeCell ref="G18:G24"/>
    <mergeCell ref="A25:B25"/>
    <mergeCell ref="C25:D25"/>
    <mergeCell ref="E25:F25"/>
    <mergeCell ref="G10:G16"/>
    <mergeCell ref="A11:F11"/>
    <mergeCell ref="A12:F12"/>
    <mergeCell ref="A17:B17"/>
    <mergeCell ref="C17:D17"/>
    <mergeCell ref="E17:F17"/>
    <mergeCell ref="A28:F28"/>
    <mergeCell ref="A30:F30"/>
    <mergeCell ref="G2:G8"/>
    <mergeCell ref="A9:B9"/>
    <mergeCell ref="C9:D9"/>
    <mergeCell ref="E9:F9"/>
    <mergeCell ref="A10:B10"/>
    <mergeCell ref="C10:D10"/>
    <mergeCell ref="A19:F19"/>
    <mergeCell ref="A20:F20"/>
    <mergeCell ref="A21:F21"/>
    <mergeCell ref="A22:F22"/>
    <mergeCell ref="A23:F23"/>
    <mergeCell ref="A24:F24"/>
    <mergeCell ref="A13:F13"/>
    <mergeCell ref="A14:F14"/>
    <mergeCell ref="A15:F15"/>
    <mergeCell ref="A16:F16"/>
    <mergeCell ref="E10:F10"/>
    <mergeCell ref="A3:F3"/>
    <mergeCell ref="A4:F4"/>
    <mergeCell ref="A5:F5"/>
    <mergeCell ref="A6:F6"/>
    <mergeCell ref="A7:F7"/>
    <mergeCell ref="A8:F8"/>
    <mergeCell ref="A1:B1"/>
    <mergeCell ref="C1:D1"/>
    <mergeCell ref="E1:F1"/>
    <mergeCell ref="A2:B2"/>
    <mergeCell ref="C2:D2"/>
    <mergeCell ref="E2:F2"/>
    <mergeCell ref="A257:B257"/>
    <mergeCell ref="C257:D257"/>
    <mergeCell ref="E257:F257"/>
    <mergeCell ref="A258:B258"/>
    <mergeCell ref="C258:D258"/>
    <mergeCell ref="E258:F258"/>
    <mergeCell ref="G258:G264"/>
    <mergeCell ref="A259:F259"/>
    <mergeCell ref="A260:F260"/>
    <mergeCell ref="A261:F261"/>
    <mergeCell ref="A262:F262"/>
    <mergeCell ref="A263:F263"/>
    <mergeCell ref="A264:F264"/>
    <mergeCell ref="A265:B265"/>
    <mergeCell ref="C265:D265"/>
    <mergeCell ref="E265:F265"/>
    <mergeCell ref="A266:B266"/>
    <mergeCell ref="C266:D266"/>
    <mergeCell ref="E266:F266"/>
    <mergeCell ref="G266:G272"/>
    <mergeCell ref="A267:F267"/>
    <mergeCell ref="A268:F268"/>
    <mergeCell ref="A269:F269"/>
    <mergeCell ref="A270:F270"/>
    <mergeCell ref="A271:F271"/>
    <mergeCell ref="A272:F272"/>
    <mergeCell ref="A273:B273"/>
    <mergeCell ref="C273:D273"/>
    <mergeCell ref="E273:F273"/>
    <mergeCell ref="A274:B274"/>
    <mergeCell ref="C274:D274"/>
    <mergeCell ref="E274:F274"/>
    <mergeCell ref="G274:G280"/>
    <mergeCell ref="A275:F275"/>
    <mergeCell ref="A276:F276"/>
    <mergeCell ref="A277:F277"/>
    <mergeCell ref="A278:F278"/>
    <mergeCell ref="A279:F279"/>
    <mergeCell ref="A280:F280"/>
    <mergeCell ref="A281:B281"/>
    <mergeCell ref="C281:D281"/>
    <mergeCell ref="E281:F281"/>
    <mergeCell ref="A282:B282"/>
    <mergeCell ref="C282:D282"/>
    <mergeCell ref="E282:F282"/>
    <mergeCell ref="G282:G288"/>
    <mergeCell ref="A283:F283"/>
    <mergeCell ref="A284:F284"/>
    <mergeCell ref="A285:F285"/>
    <mergeCell ref="A286:F286"/>
    <mergeCell ref="A287:F287"/>
    <mergeCell ref="A288:F288"/>
    <mergeCell ref="A289:B289"/>
    <mergeCell ref="C289:D289"/>
    <mergeCell ref="E289:F289"/>
    <mergeCell ref="A290:B290"/>
    <mergeCell ref="C290:D290"/>
    <mergeCell ref="E290:F290"/>
    <mergeCell ref="G290:G296"/>
    <mergeCell ref="A291:F291"/>
    <mergeCell ref="A292:F292"/>
    <mergeCell ref="A293:F293"/>
    <mergeCell ref="A294:F294"/>
    <mergeCell ref="A295:F295"/>
    <mergeCell ref="A296:F296"/>
    <mergeCell ref="A297:B297"/>
    <mergeCell ref="C297:D297"/>
    <mergeCell ref="E297:F297"/>
    <mergeCell ref="A298:B298"/>
    <mergeCell ref="C298:D298"/>
    <mergeCell ref="E298:F298"/>
    <mergeCell ref="G298:G304"/>
    <mergeCell ref="A299:F299"/>
    <mergeCell ref="A300:F300"/>
    <mergeCell ref="A301:F301"/>
    <mergeCell ref="A302:F302"/>
    <mergeCell ref="A303:F303"/>
    <mergeCell ref="A304:F304"/>
    <mergeCell ref="A305:B305"/>
    <mergeCell ref="C305:D305"/>
    <mergeCell ref="E305:F305"/>
    <mergeCell ref="A306:B306"/>
    <mergeCell ref="C306:D306"/>
    <mergeCell ref="E306:F306"/>
    <mergeCell ref="G306:G312"/>
    <mergeCell ref="A307:F307"/>
    <mergeCell ref="A308:F308"/>
    <mergeCell ref="A309:F309"/>
    <mergeCell ref="A310:F310"/>
    <mergeCell ref="A311:F311"/>
    <mergeCell ref="A312:F312"/>
    <mergeCell ref="A313:B313"/>
    <mergeCell ref="C313:D313"/>
    <mergeCell ref="E313:F313"/>
    <mergeCell ref="A314:B314"/>
    <mergeCell ref="C314:D314"/>
    <mergeCell ref="E314:F314"/>
    <mergeCell ref="G314:G320"/>
    <mergeCell ref="A315:F315"/>
    <mergeCell ref="A316:F316"/>
    <mergeCell ref="A317:F317"/>
    <mergeCell ref="A318:F318"/>
    <mergeCell ref="A319:F319"/>
    <mergeCell ref="A320:F320"/>
    <mergeCell ref="A329:B329"/>
    <mergeCell ref="C329:D329"/>
    <mergeCell ref="E329:F329"/>
    <mergeCell ref="A330:B330"/>
    <mergeCell ref="C330:D330"/>
    <mergeCell ref="E330:F330"/>
    <mergeCell ref="G330:G336"/>
    <mergeCell ref="A331:F331"/>
    <mergeCell ref="A332:F332"/>
    <mergeCell ref="A333:F333"/>
    <mergeCell ref="A334:F334"/>
    <mergeCell ref="A335:F335"/>
    <mergeCell ref="A336:F336"/>
    <mergeCell ref="A337:B337"/>
    <mergeCell ref="C337:D337"/>
    <mergeCell ref="E337:F337"/>
    <mergeCell ref="A338:B338"/>
    <mergeCell ref="C338:D338"/>
    <mergeCell ref="E338:F338"/>
    <mergeCell ref="G338:G344"/>
    <mergeCell ref="A339:F339"/>
    <mergeCell ref="A340:F340"/>
    <mergeCell ref="A341:F341"/>
    <mergeCell ref="A342:F342"/>
    <mergeCell ref="A343:F343"/>
    <mergeCell ref="A344:F344"/>
    <mergeCell ref="A345:B345"/>
    <mergeCell ref="C345:D345"/>
    <mergeCell ref="E345:F345"/>
    <mergeCell ref="A346:B346"/>
    <mergeCell ref="C346:D346"/>
    <mergeCell ref="E346:F346"/>
    <mergeCell ref="G346:G352"/>
    <mergeCell ref="A347:F347"/>
    <mergeCell ref="A348:F348"/>
    <mergeCell ref="A349:F349"/>
    <mergeCell ref="A350:F350"/>
    <mergeCell ref="A351:F351"/>
    <mergeCell ref="A352:F352"/>
    <mergeCell ref="A353:B353"/>
    <mergeCell ref="C353:D353"/>
    <mergeCell ref="E353:F353"/>
    <mergeCell ref="A354:B354"/>
    <mergeCell ref="C354:D354"/>
    <mergeCell ref="E354:F354"/>
    <mergeCell ref="G354:G360"/>
    <mergeCell ref="A355:F355"/>
    <mergeCell ref="A356:F356"/>
    <mergeCell ref="A357:F357"/>
    <mergeCell ref="A358:F358"/>
    <mergeCell ref="A359:F359"/>
    <mergeCell ref="A360:F360"/>
    <mergeCell ref="A361:B361"/>
    <mergeCell ref="C361:D361"/>
    <mergeCell ref="E361:F361"/>
    <mergeCell ref="A362:B362"/>
    <mergeCell ref="C362:D362"/>
    <mergeCell ref="E362:F362"/>
    <mergeCell ref="G362:G368"/>
    <mergeCell ref="A363:F363"/>
    <mergeCell ref="A364:F364"/>
    <mergeCell ref="A365:F365"/>
    <mergeCell ref="A366:F366"/>
    <mergeCell ref="A367:F367"/>
    <mergeCell ref="A368:F368"/>
    <mergeCell ref="A369:B369"/>
    <mergeCell ref="C369:D369"/>
    <mergeCell ref="E369:F369"/>
    <mergeCell ref="A370:B370"/>
    <mergeCell ref="C370:D370"/>
    <mergeCell ref="E370:F370"/>
    <mergeCell ref="G370:G376"/>
    <mergeCell ref="A371:F371"/>
    <mergeCell ref="A372:F372"/>
    <mergeCell ref="A373:F373"/>
    <mergeCell ref="A374:F374"/>
    <mergeCell ref="A375:F375"/>
    <mergeCell ref="A376:F376"/>
    <mergeCell ref="A377:B377"/>
    <mergeCell ref="C377:D377"/>
    <mergeCell ref="E377:F377"/>
    <mergeCell ref="A378:B378"/>
    <mergeCell ref="C378:D378"/>
    <mergeCell ref="E378:F378"/>
    <mergeCell ref="G378:G384"/>
    <mergeCell ref="A379:F379"/>
    <mergeCell ref="A380:F380"/>
    <mergeCell ref="A381:F381"/>
    <mergeCell ref="A382:F382"/>
    <mergeCell ref="A383:F383"/>
    <mergeCell ref="A384:F384"/>
    <mergeCell ref="A385:B385"/>
    <mergeCell ref="C385:D385"/>
    <mergeCell ref="E385:F385"/>
    <mergeCell ref="A386:B386"/>
    <mergeCell ref="C386:D386"/>
    <mergeCell ref="E386:F386"/>
    <mergeCell ref="G386:G392"/>
    <mergeCell ref="A387:F387"/>
    <mergeCell ref="A388:F388"/>
    <mergeCell ref="A389:F389"/>
    <mergeCell ref="A390:F390"/>
    <mergeCell ref="A391:F391"/>
    <mergeCell ref="A392:F392"/>
    <mergeCell ref="A393:B393"/>
    <mergeCell ref="C393:D393"/>
    <mergeCell ref="E393:F393"/>
    <mergeCell ref="A394:B394"/>
    <mergeCell ref="C394:D394"/>
    <mergeCell ref="E394:F394"/>
    <mergeCell ref="G394:G400"/>
    <mergeCell ref="A395:F395"/>
    <mergeCell ref="A396:F396"/>
    <mergeCell ref="A397:F397"/>
    <mergeCell ref="A398:F398"/>
    <mergeCell ref="A399:F399"/>
    <mergeCell ref="A400:F400"/>
    <mergeCell ref="A401:B401"/>
    <mergeCell ref="C401:D401"/>
    <mergeCell ref="E401:F401"/>
    <mergeCell ref="A402:B402"/>
    <mergeCell ref="C402:D402"/>
    <mergeCell ref="E402:F402"/>
    <mergeCell ref="G402:G408"/>
    <mergeCell ref="A403:F403"/>
    <mergeCell ref="A404:F404"/>
    <mergeCell ref="A405:F405"/>
    <mergeCell ref="A406:F406"/>
    <mergeCell ref="A407:F407"/>
    <mergeCell ref="A408:F408"/>
    <mergeCell ref="A409:B409"/>
    <mergeCell ref="C409:D409"/>
    <mergeCell ref="E409:F409"/>
    <mergeCell ref="A410:B410"/>
    <mergeCell ref="C410:D410"/>
    <mergeCell ref="E410:F410"/>
    <mergeCell ref="G410:G416"/>
    <mergeCell ref="A411:F411"/>
    <mergeCell ref="A412:F412"/>
    <mergeCell ref="A413:F413"/>
    <mergeCell ref="A414:F414"/>
    <mergeCell ref="A415:F415"/>
    <mergeCell ref="A416:F416"/>
    <mergeCell ref="A417:B417"/>
    <mergeCell ref="C417:D417"/>
    <mergeCell ref="E417:F417"/>
    <mergeCell ref="A418:B418"/>
    <mergeCell ref="C418:D418"/>
    <mergeCell ref="E418:F418"/>
    <mergeCell ref="G418:G424"/>
    <mergeCell ref="A419:F419"/>
    <mergeCell ref="A420:F420"/>
    <mergeCell ref="A421:F421"/>
    <mergeCell ref="A422:F422"/>
    <mergeCell ref="A423:F423"/>
    <mergeCell ref="A424:F424"/>
    <mergeCell ref="A425:B425"/>
    <mergeCell ref="C425:D425"/>
    <mergeCell ref="E425:F425"/>
    <mergeCell ref="A426:B426"/>
    <mergeCell ref="C426:D426"/>
    <mergeCell ref="E426:F426"/>
    <mergeCell ref="G426:G432"/>
    <mergeCell ref="A427:F427"/>
    <mergeCell ref="A428:F428"/>
    <mergeCell ref="A429:F429"/>
    <mergeCell ref="A430:F430"/>
    <mergeCell ref="A431:F431"/>
    <mergeCell ref="A432:F432"/>
    <mergeCell ref="A433:B433"/>
    <mergeCell ref="C433:D433"/>
    <mergeCell ref="E433:F433"/>
    <mergeCell ref="A434:B434"/>
    <mergeCell ref="C434:D434"/>
    <mergeCell ref="E434:F434"/>
    <mergeCell ref="G434:G440"/>
    <mergeCell ref="A435:F435"/>
    <mergeCell ref="A436:F436"/>
    <mergeCell ref="A437:F437"/>
    <mergeCell ref="A438:F438"/>
    <mergeCell ref="A439:F439"/>
    <mergeCell ref="A440:F440"/>
    <mergeCell ref="A449:B449"/>
    <mergeCell ref="C449:D449"/>
    <mergeCell ref="E449:F449"/>
    <mergeCell ref="A450:B450"/>
    <mergeCell ref="C450:D450"/>
    <mergeCell ref="E450:F450"/>
    <mergeCell ref="G450:G456"/>
    <mergeCell ref="A451:F451"/>
    <mergeCell ref="A452:F452"/>
    <mergeCell ref="A453:F453"/>
    <mergeCell ref="A454:F454"/>
    <mergeCell ref="A455:F455"/>
    <mergeCell ref="A456:F456"/>
    <mergeCell ref="A441:B441"/>
    <mergeCell ref="C441:D441"/>
    <mergeCell ref="E441:F441"/>
    <mergeCell ref="A442:B442"/>
    <mergeCell ref="C442:D442"/>
    <mergeCell ref="E442:F442"/>
    <mergeCell ref="G442:G448"/>
    <mergeCell ref="A443:F443"/>
    <mergeCell ref="A444:F444"/>
    <mergeCell ref="A445:F445"/>
    <mergeCell ref="A446:F446"/>
    <mergeCell ref="A447:F447"/>
    <mergeCell ref="A448:F448"/>
    <mergeCell ref="A321:B321"/>
    <mergeCell ref="C321:D321"/>
    <mergeCell ref="E321:F321"/>
    <mergeCell ref="A322:B322"/>
    <mergeCell ref="C322:D322"/>
    <mergeCell ref="E322:F322"/>
    <mergeCell ref="G322:G328"/>
    <mergeCell ref="A323:F323"/>
    <mergeCell ref="A324:F324"/>
    <mergeCell ref="A325:F325"/>
    <mergeCell ref="A326:F326"/>
    <mergeCell ref="A327:F327"/>
    <mergeCell ref="A328:F328"/>
  </mergeCells>
  <printOptions horizontalCentered="1"/>
  <pageMargins left="0.45" right="0.45" top="0.5" bottom="0.5" header="0.3" footer="0.3"/>
  <pageSetup scale="59" fitToHeight="50" orientation="landscape" r:id="rId1"/>
  <headerFooter>
    <oddHeader>&amp;C&amp;F</oddHeader>
    <oddFooter>&amp;RPage &amp;P of &amp;N</oddFooter>
  </headerFooter>
  <rowBreaks count="16" manualBreakCount="16">
    <brk id="24" max="6" man="1"/>
    <brk id="88" max="6" man="1"/>
    <brk id="136" max="6" man="1"/>
    <brk id="152" max="6" man="1"/>
    <brk id="192" max="6" man="1"/>
    <brk id="200" max="6" man="1"/>
    <brk id="208" max="6" man="1"/>
    <brk id="232" max="6" man="1"/>
    <brk id="256" max="6" man="1"/>
    <brk id="296" max="6" man="1"/>
    <brk id="328" max="6" man="1"/>
    <brk id="336" max="6" man="1"/>
    <brk id="384" max="6" man="1"/>
    <brk id="400" max="6" man="1"/>
    <brk id="424" max="6" man="1"/>
    <brk id="440"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Q251"/>
  <sheetViews>
    <sheetView zoomScaleNormal="100" workbookViewId="0">
      <selection activeCell="B14" sqref="B14"/>
    </sheetView>
  </sheetViews>
  <sheetFormatPr defaultRowHeight="15" x14ac:dyDescent="0.25"/>
  <cols>
    <col min="1" max="1" width="11.28515625" style="20" bestFit="1" customWidth="1"/>
    <col min="2" max="2" width="70.28515625" style="20" customWidth="1"/>
    <col min="3" max="3" width="7" style="20" customWidth="1"/>
    <col min="4" max="6" width="7.7109375" style="24" customWidth="1"/>
    <col min="7" max="7" width="31.85546875" style="24" customWidth="1"/>
    <col min="8" max="8" width="28.42578125" style="20" bestFit="1" customWidth="1"/>
    <col min="9" max="9" width="9.140625" style="20"/>
    <col min="10" max="10" width="23.85546875" style="20" customWidth="1"/>
    <col min="11" max="11" width="11.28515625" style="20" bestFit="1" customWidth="1"/>
    <col min="12" max="12" width="70.28515625" style="20" customWidth="1"/>
    <col min="13" max="13" width="7" style="20" customWidth="1"/>
    <col min="14" max="16" width="7.7109375" style="24" customWidth="1"/>
    <col min="17" max="17" width="31.85546875" style="24" customWidth="1"/>
    <col min="18" max="16384" width="9.140625" style="20"/>
  </cols>
  <sheetData>
    <row r="1" spans="1:8" s="19" customFormat="1" ht="142.5" customHeight="1" x14ac:dyDescent="0.25">
      <c r="A1" s="81" t="s">
        <v>320</v>
      </c>
      <c r="B1" s="82"/>
      <c r="C1" s="82"/>
      <c r="D1" s="82"/>
      <c r="E1" s="82"/>
      <c r="F1" s="82"/>
      <c r="G1" s="82"/>
      <c r="H1" s="27"/>
    </row>
    <row r="2" spans="1:8" s="19" customFormat="1" ht="21" x14ac:dyDescent="0.25">
      <c r="A2" s="76" t="s">
        <v>243</v>
      </c>
      <c r="B2" s="77"/>
      <c r="C2" s="77"/>
      <c r="D2" s="77"/>
      <c r="E2" s="77"/>
      <c r="F2" s="77"/>
      <c r="G2" s="77"/>
      <c r="H2" s="26"/>
    </row>
    <row r="3" spans="1:8" s="19" customFormat="1" ht="54.75" customHeight="1" x14ac:dyDescent="0.25">
      <c r="A3" s="78" t="s">
        <v>308</v>
      </c>
      <c r="B3" s="80"/>
      <c r="C3" s="80"/>
      <c r="D3" s="80"/>
      <c r="E3" s="80"/>
      <c r="F3" s="80"/>
      <c r="G3" s="80"/>
      <c r="H3" s="25"/>
    </row>
    <row r="4" spans="1:8" x14ac:dyDescent="0.25">
      <c r="A4" s="75" t="s">
        <v>217</v>
      </c>
      <c r="B4" s="75" t="s">
        <v>145</v>
      </c>
      <c r="C4" s="75" t="s">
        <v>303</v>
      </c>
      <c r="D4" s="75"/>
      <c r="E4" s="75"/>
      <c r="F4" s="75"/>
      <c r="G4" s="75" t="s">
        <v>304</v>
      </c>
      <c r="H4" s="75" t="s">
        <v>246</v>
      </c>
    </row>
    <row r="5" spans="1:8" x14ac:dyDescent="0.25">
      <c r="A5" s="75"/>
      <c r="B5" s="75"/>
      <c r="C5" s="21" t="s">
        <v>301</v>
      </c>
      <c r="D5" s="21" t="s">
        <v>305</v>
      </c>
      <c r="E5" s="21" t="s">
        <v>302</v>
      </c>
      <c r="F5" s="21" t="s">
        <v>306</v>
      </c>
      <c r="G5" s="75"/>
      <c r="H5" s="75"/>
    </row>
    <row r="6" spans="1:8" s="23" customFormat="1" ht="30" x14ac:dyDescent="0.25">
      <c r="A6" s="22" t="str">
        <f>IF(Matrix!$J5="Yes",Matrix!$G5," ")</f>
        <v>High</v>
      </c>
      <c r="B6" s="22" t="str">
        <f>IF(Matrix!$J5="Yes",Matrix!$I5," ")</f>
        <v>AC-030 (Access Control) - The vendor's system shall employ authentication to prevent unauthorized access to telematics systems and data.</v>
      </c>
      <c r="C6" s="22"/>
      <c r="D6" s="22"/>
      <c r="E6" s="22"/>
      <c r="F6" s="22"/>
      <c r="G6" s="22"/>
      <c r="H6" s="22" t="str">
        <f>IF(Matrix!$J5="Yes","Mobile App"," ")</f>
        <v>Mobile App</v>
      </c>
    </row>
    <row r="7" spans="1:8" s="23" customFormat="1" ht="45" x14ac:dyDescent="0.25">
      <c r="A7" s="22" t="str">
        <f>IF(Matrix!$J14="Yes",Matrix!$G14," ")</f>
        <v>High</v>
      </c>
      <c r="B7" s="22" t="str">
        <f>IF(Matrix!$J14="Yes",Matrix!$I14," ")</f>
        <v>CM-030 (Configuration Management) - Vendor ensures that any and all interfaces used for testing or debug are unavailalbe in production builds of the devices</v>
      </c>
      <c r="C7" s="22"/>
      <c r="D7" s="22"/>
      <c r="E7" s="22"/>
      <c r="F7" s="22"/>
      <c r="G7" s="22"/>
      <c r="H7" s="22" t="str">
        <f>IF(Matrix!$J14="Yes","Mobile App"," ")</f>
        <v>Mobile App</v>
      </c>
    </row>
    <row r="8" spans="1:8" s="23" customFormat="1" ht="45" x14ac:dyDescent="0.25">
      <c r="A8" s="22" t="str">
        <f>IF(Matrix!$J18="Yes",Matrix!$G18," ")</f>
        <v>High</v>
      </c>
      <c r="B8" s="22" t="str">
        <f>IF(Matrix!$J18="Yes",Matrix!$I18," ")</f>
        <v>IR-010 (Incidence Response) - The vendor shall have a documented incident response plan (IRP) in place which provides the carriers with a point of contact for components used within their telematics system</v>
      </c>
      <c r="C8" s="22"/>
      <c r="D8" s="22"/>
      <c r="E8" s="22"/>
      <c r="F8" s="22"/>
      <c r="G8" s="22"/>
      <c r="H8" s="22" t="str">
        <f>IF(Matrix!$J18="Yes","Mobile App"," ")</f>
        <v>Mobile App</v>
      </c>
    </row>
    <row r="9" spans="1:8" s="23" customFormat="1" ht="45" x14ac:dyDescent="0.25">
      <c r="A9" s="22" t="str">
        <f>IF(Matrix!$J20="Yes",Matrix!$G20," ")</f>
        <v xml:space="preserve"> </v>
      </c>
      <c r="B9" s="22" t="str">
        <f>IF(Matrix!$J20="Yes",Matrix!$I20," ")</f>
        <v xml:space="preserve"> </v>
      </c>
      <c r="C9" s="22"/>
      <c r="D9" s="22"/>
      <c r="E9" s="22"/>
      <c r="F9" s="22"/>
      <c r="G9" s="22"/>
      <c r="H9" s="22" t="str">
        <f>IF(Matrix!$J20="Yes","Mobile App"," ")</f>
        <v xml:space="preserve"> </v>
      </c>
    </row>
    <row r="10" spans="1:8" s="23" customFormat="1" ht="60" x14ac:dyDescent="0.25">
      <c r="A10" s="22" t="str">
        <f>IF(Matrix!$J23="Yes",Matrix!$G23," ")</f>
        <v xml:space="preserve"> </v>
      </c>
      <c r="B10" s="22" t="str">
        <f>IF(Matrix!$J23="Yes",Matrix!$I23," ")</f>
        <v xml:space="preserve"> </v>
      </c>
      <c r="C10" s="22"/>
      <c r="D10" s="22"/>
      <c r="E10" s="22"/>
      <c r="F10" s="22"/>
      <c r="G10" s="22"/>
      <c r="H10" s="22" t="str">
        <f>IF(Matrix!$J23="Yes","Mobile App"," ")</f>
        <v xml:space="preserve"> </v>
      </c>
    </row>
    <row r="11" spans="1:8" s="23" customFormat="1" ht="30" x14ac:dyDescent="0.25">
      <c r="A11" s="22" t="str">
        <f>IF(Matrix!$J27="Yes",Matrix!$G27," ")</f>
        <v>High</v>
      </c>
      <c r="B11" s="22" t="str">
        <f>IF(Matrix!$J27="Yes",Matrix!$I27," ")</f>
        <v>SAA-010 (Security Management) - The vendor shall have an Information Security Management Plan (ISMP)</v>
      </c>
      <c r="C11" s="22"/>
      <c r="D11" s="22"/>
      <c r="E11" s="22"/>
      <c r="F11" s="22"/>
      <c r="G11" s="22"/>
      <c r="H11" s="22" t="str">
        <f>IF(Matrix!$J27="Yes","Mobile App"," ")</f>
        <v>Mobile App</v>
      </c>
    </row>
    <row r="12" spans="1:8" s="23" customFormat="1" ht="90" x14ac:dyDescent="0.25">
      <c r="A12" s="22" t="str">
        <f>IF(Matrix!$J28="Yes",Matrix!$G28," ")</f>
        <v>High</v>
      </c>
      <c r="B12" s="22" t="str">
        <f>IF(Matrix!$J28="Yes",Matrix!$I28,"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2" s="22"/>
      <c r="D12" s="22"/>
      <c r="E12" s="22"/>
      <c r="F12" s="22"/>
      <c r="G12" s="22"/>
      <c r="H12" s="22" t="str">
        <f>IF(Matrix!$J28="Yes","Mobile App"," ")</f>
        <v>Mobile App</v>
      </c>
    </row>
    <row r="13" spans="1:8" s="23" customFormat="1" ht="45" x14ac:dyDescent="0.25">
      <c r="A13" s="22" t="str">
        <f>IF(Matrix!$J30="Yes",Matrix!$G30," ")</f>
        <v>High</v>
      </c>
      <c r="B13" s="22" t="str">
        <f>IF(Matrix!$J30="Yes",Matrix!$I30," ")</f>
        <v>SCP-010 (Protecting Communications paths for systems) - Communication paths that traverse outside controlled boundaries must protect confidentiality and integrity of data</v>
      </c>
      <c r="C13" s="22"/>
      <c r="D13" s="22"/>
      <c r="E13" s="22"/>
      <c r="F13" s="22"/>
      <c r="G13" s="22"/>
      <c r="H13" s="22" t="str">
        <f>IF(Matrix!$J30="Yes","Mobile App"," ")</f>
        <v>Mobile App</v>
      </c>
    </row>
    <row r="14" spans="1:8" s="23" customFormat="1" ht="105" x14ac:dyDescent="0.25">
      <c r="A14" s="22" t="str">
        <f>IF(Matrix!$J32="Yes",Matrix!$G32," ")</f>
        <v>High</v>
      </c>
      <c r="B14" s="22" t="str">
        <f>IF(Matrix!$J32="Yes",Matrix!$I32,"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4" s="22"/>
      <c r="D14" s="22"/>
      <c r="E14" s="22"/>
      <c r="F14" s="22"/>
      <c r="G14" s="22"/>
      <c r="H14" s="22" t="str">
        <f>IF(Matrix!$J32="Yes","Mobile App"," ")</f>
        <v>Mobile App</v>
      </c>
    </row>
    <row r="15" spans="1:8" s="23" customFormat="1" ht="270" x14ac:dyDescent="0.25">
      <c r="A15" s="22" t="str">
        <f>IF(Matrix!$J37="Yes",Matrix!$G37," ")</f>
        <v>High</v>
      </c>
      <c r="B15" s="22" t="str">
        <f>IF(Matrix!$J37="Yes",Matrix!$I37,"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5" s="22"/>
      <c r="D15" s="22"/>
      <c r="E15" s="22"/>
      <c r="F15" s="22"/>
      <c r="G15" s="22"/>
      <c r="H15" s="22" t="str">
        <f>IF(Matrix!$J37="Yes","Mobile App"," ")</f>
        <v>Mobile App</v>
      </c>
    </row>
    <row r="16" spans="1:8" s="23" customFormat="1" x14ac:dyDescent="0.25">
      <c r="A16" s="22" t="str">
        <f>IF(Matrix!$J39="Yes",Matrix!$G39," ")</f>
        <v xml:space="preserve"> </v>
      </c>
      <c r="B16" s="22" t="str">
        <f>IF(Matrix!$J39="Yes",Matrix!$I39," ")</f>
        <v xml:space="preserve"> </v>
      </c>
      <c r="C16" s="22"/>
      <c r="D16" s="22"/>
      <c r="E16" s="22"/>
      <c r="F16" s="22"/>
      <c r="G16" s="22"/>
      <c r="H16" s="22" t="str">
        <f>IF(Matrix!$J39="Yes","Mobile App"," ")</f>
        <v xml:space="preserve"> </v>
      </c>
    </row>
    <row r="17" spans="1:8" s="23" customFormat="1" ht="90" x14ac:dyDescent="0.25">
      <c r="A17" s="22" t="str">
        <f>IF(Matrix!$J40="Yes",Matrix!$G40," ")</f>
        <v>High</v>
      </c>
      <c r="B17" s="22" t="str">
        <f>IF(Matrix!$J40="Yes",Matrix!$I40,"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7" s="22"/>
      <c r="D17" s="22"/>
      <c r="E17" s="22"/>
      <c r="F17" s="22"/>
      <c r="G17" s="22"/>
      <c r="H17" s="22" t="str">
        <f>IF(Matrix!$J40="Yes","Mobile App"," ")</f>
        <v>Mobile App</v>
      </c>
    </row>
    <row r="18" spans="1:8" s="23" customFormat="1" x14ac:dyDescent="0.25">
      <c r="A18" s="22" t="str">
        <f>IF(Matrix!$J44="Yes",Matrix!$G44," ")</f>
        <v xml:space="preserve"> </v>
      </c>
      <c r="B18" s="22" t="str">
        <f>IF(Matrix!$J44="Yes",Matrix!$I44," ")</f>
        <v xml:space="preserve"> </v>
      </c>
      <c r="C18" s="22"/>
      <c r="D18" s="22"/>
      <c r="E18" s="22"/>
      <c r="F18" s="22"/>
      <c r="G18" s="22"/>
      <c r="H18" s="22" t="str">
        <f>IF(Matrix!$J44="Yes","Mobile App"," ")</f>
        <v xml:space="preserve"> </v>
      </c>
    </row>
    <row r="19" spans="1:8" s="23" customFormat="1" ht="75" x14ac:dyDescent="0.25">
      <c r="A19" s="22" t="str">
        <f>IF(Matrix!$J46="Yes",Matrix!$G46," ")</f>
        <v>High</v>
      </c>
      <c r="B19" s="22" t="str">
        <f>IF(Matrix!$J46="Yes",Matrix!$I46,"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9" s="22"/>
      <c r="D19" s="22"/>
      <c r="E19" s="22"/>
      <c r="F19" s="22"/>
      <c r="G19" s="22"/>
      <c r="H19" s="22" t="str">
        <f>IF(Matrix!$J46="Yes","Mobile App"," ")</f>
        <v>Mobile App</v>
      </c>
    </row>
    <row r="20" spans="1:8" s="23" customFormat="1" x14ac:dyDescent="0.25">
      <c r="A20" s="22" t="str">
        <f>IF(Matrix!$J50="Yes",Matrix!$G50," ")</f>
        <v xml:space="preserve"> </v>
      </c>
      <c r="B20" s="22" t="str">
        <f>IF(Matrix!$J50="Yes",Matrix!$I50," ")</f>
        <v xml:space="preserve"> </v>
      </c>
      <c r="C20" s="22"/>
      <c r="D20" s="22"/>
      <c r="E20" s="22"/>
      <c r="F20" s="22"/>
      <c r="G20" s="22"/>
      <c r="H20" s="22" t="str">
        <f>IF(Matrix!$J50="Yes","Mobile App"," ")</f>
        <v xml:space="preserve"> </v>
      </c>
    </row>
    <row r="21" spans="1:8" s="23" customFormat="1" x14ac:dyDescent="0.25">
      <c r="A21" s="22" t="str">
        <f>IF(Matrix!$J2="Yes",Matrix!$G2," ")</f>
        <v xml:space="preserve"> </v>
      </c>
      <c r="B21" s="22" t="str">
        <f>IF(Matrix!$J2="Yes",Matrix!$I2," ")</f>
        <v xml:space="preserve"> </v>
      </c>
      <c r="C21" s="22"/>
      <c r="D21" s="22"/>
      <c r="E21" s="22"/>
      <c r="F21" s="22"/>
      <c r="G21" s="22"/>
      <c r="H21" s="22" t="str">
        <f>IF(Matrix!$J2="Yes","Mobile App"," ")</f>
        <v xml:space="preserve"> </v>
      </c>
    </row>
    <row r="22" spans="1:8" s="23" customFormat="1" ht="45" x14ac:dyDescent="0.25">
      <c r="A22" s="22" t="str">
        <f>IF(Matrix!$J6="Yes",Matrix!$G6," ")</f>
        <v>Medium</v>
      </c>
      <c r="B22" s="22" t="str">
        <f>IF(Matrix!$J6="Yes",Matrix!$I6," ")</f>
        <v>AC-040 (Access Control) - The vendor shall identify all instances where the telematics system includes actions that cannot support access authentication and/or execute with elevated privileges</v>
      </c>
      <c r="C22" s="22"/>
      <c r="D22" s="22"/>
      <c r="E22" s="22"/>
      <c r="F22" s="22"/>
      <c r="G22" s="22"/>
      <c r="H22" s="22" t="str">
        <f>IF(Matrix!$J6="Yes","Mobile App"," ")</f>
        <v>Mobile App</v>
      </c>
    </row>
    <row r="23" spans="1:8" s="23" customFormat="1" ht="30" x14ac:dyDescent="0.25">
      <c r="A23" s="22" t="str">
        <f>IF(Matrix!$J8="Yes",Matrix!$G8," ")</f>
        <v>Medium</v>
      </c>
      <c r="B23" s="22" t="str">
        <f>IF(Matrix!$J8="Yes",Matrix!$I8," ")</f>
        <v>AC-050 (Access Control) - All remote access methods and possible remote actions to/on telematics system shall be documented.</v>
      </c>
      <c r="C23" s="22"/>
      <c r="D23" s="22"/>
      <c r="E23" s="22"/>
      <c r="F23" s="22"/>
      <c r="G23" s="22"/>
      <c r="H23" s="22" t="str">
        <f>IF(Matrix!$J8="Yes","Mobile App"," ")</f>
        <v>Mobile App</v>
      </c>
    </row>
    <row r="24" spans="1:8" s="23" customFormat="1" x14ac:dyDescent="0.25">
      <c r="A24" s="22" t="str">
        <f>IF(Matrix!$J10="Yes",Matrix!$G10," ")</f>
        <v xml:space="preserve"> </v>
      </c>
      <c r="B24" s="22" t="str">
        <f>IF(Matrix!$J10="Yes",Matrix!$I10," ")</f>
        <v xml:space="preserve"> </v>
      </c>
      <c r="C24" s="22"/>
      <c r="D24" s="22"/>
      <c r="E24" s="22"/>
      <c r="F24" s="22"/>
      <c r="G24" s="22"/>
      <c r="H24" s="22" t="str">
        <f>IF(Matrix!$J10="Yes","Mobile App"," ")</f>
        <v xml:space="preserve"> </v>
      </c>
    </row>
    <row r="25" spans="1:8" s="23" customFormat="1" ht="45" x14ac:dyDescent="0.25">
      <c r="A25" s="22" t="str">
        <f>IF(Matrix!$J15="Yes",Matrix!$G15," ")</f>
        <v>Medium</v>
      </c>
      <c r="B25" s="22" t="str">
        <f>IF(Matrix!$J15="Yes",Matrix!$I15," ")</f>
        <v>IA-010 (Identification and Authentication) - All remote hosts of the vendor's system shall be configured to uniquely identify and authenticate all other remote hosts of the system and/or any other interfacing systems.</v>
      </c>
      <c r="C25" s="22"/>
      <c r="D25" s="22"/>
      <c r="E25" s="22"/>
      <c r="F25" s="22"/>
      <c r="G25" s="22"/>
      <c r="H25" s="22" t="str">
        <f>IF(Matrix!$J15="Yes","Mobile App"," ")</f>
        <v>Mobile App</v>
      </c>
    </row>
    <row r="26" spans="1:8" s="23" customFormat="1" ht="45" x14ac:dyDescent="0.25">
      <c r="A26" s="22" t="str">
        <f>IF(Matrix!$J17="Yes",Matrix!$G17," ")</f>
        <v>Medium</v>
      </c>
      <c r="B26" s="22" t="str">
        <f>IF(Matrix!$J17="Yes",Matrix!$I17," ")</f>
        <v>IA-030 (Identification and Authentication) - Cryptographic modules used in the vendors system shall be compliant with Federal Information Processing Standards (FIPS) 140-2: Level 1.</v>
      </c>
      <c r="C26" s="22"/>
      <c r="D26" s="22"/>
      <c r="E26" s="22"/>
      <c r="F26" s="22"/>
      <c r="G26" s="22"/>
      <c r="H26" s="22" t="str">
        <f>IF(Matrix!$J17="Yes","Mobile App"," ")</f>
        <v>Mobile App</v>
      </c>
    </row>
    <row r="27" spans="1:8" s="23" customFormat="1" ht="60" x14ac:dyDescent="0.25">
      <c r="A27" s="22" t="str">
        <f>IF(Matrix!$J19="Yes",Matrix!$G19," ")</f>
        <v>Medium</v>
      </c>
      <c r="B27" s="22" t="str">
        <f>IF(Matrix!$J19="Yes",Matrix!$I19," ")</f>
        <v>M-010 (Maintenance) - The vendor shall have procedures in place to ensure that components outside of the carrier’s direct control are not updated or modified without prior coordination and approval by an organization-defined individual or role</v>
      </c>
      <c r="C27" s="22"/>
      <c r="D27" s="22"/>
      <c r="E27" s="22"/>
      <c r="F27" s="22"/>
      <c r="G27" s="22"/>
      <c r="H27" s="22" t="str">
        <f>IF(Matrix!$J19="Yes","Mobile App"," ")</f>
        <v>Mobile App</v>
      </c>
    </row>
    <row r="28" spans="1:8" s="23" customFormat="1" x14ac:dyDescent="0.25">
      <c r="A28" s="22" t="str">
        <f>IF(Matrix!$J21="Yes",Matrix!$G21," ")</f>
        <v xml:space="preserve"> </v>
      </c>
      <c r="B28" s="22" t="str">
        <f>IF(Matrix!$J21="Yes",Matrix!$I21," ")</f>
        <v xml:space="preserve"> </v>
      </c>
      <c r="C28" s="22"/>
      <c r="D28" s="22"/>
      <c r="E28" s="22"/>
      <c r="F28" s="22"/>
      <c r="G28" s="22"/>
      <c r="H28" s="22" t="str">
        <f>IF(Matrix!$J21="Yes","Mobile App"," ")</f>
        <v xml:space="preserve"> </v>
      </c>
    </row>
    <row r="29" spans="1:8" s="23" customFormat="1" ht="60" x14ac:dyDescent="0.25">
      <c r="A29" s="22" t="str">
        <f>IF(Matrix!$J24="Yes",Matrix!$G24," ")</f>
        <v>Medium</v>
      </c>
      <c r="B29" s="22" t="str">
        <f>IF(Matrix!$J24="Yes",Matrix!$I24," ")</f>
        <v>PS-010 (Personnel Security) - The vendor shall have personnel security policies &amp; procedures, position risk categorization, personnel screening, personnel termination, personnel transfer, access agreements &amp; third party personnel security.</v>
      </c>
      <c r="C29" s="22"/>
      <c r="D29" s="22"/>
      <c r="E29" s="22"/>
      <c r="F29" s="22"/>
      <c r="G29" s="22"/>
      <c r="H29" s="22" t="str">
        <f>IF(Matrix!$J24="Yes","Mobile App"," ")</f>
        <v>Mobile App</v>
      </c>
    </row>
    <row r="30" spans="1:8" s="23" customFormat="1" ht="75" x14ac:dyDescent="0.25">
      <c r="A30" s="22" t="str">
        <f>IF(Matrix!$J25="Yes",Matrix!$G25," ")</f>
        <v>Medium</v>
      </c>
      <c r="B30" s="22" t="str">
        <f>IF(Matrix!$J25="Yes",Matrix!$I25,"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30" s="22"/>
      <c r="D30" s="22"/>
      <c r="E30" s="22"/>
      <c r="F30" s="22"/>
      <c r="G30" s="22"/>
      <c r="H30" s="22" t="str">
        <f>IF(Matrix!$J25="Yes","Mobile App"," ")</f>
        <v>Mobile App</v>
      </c>
    </row>
    <row r="31" spans="1:8" s="23" customFormat="1" ht="30" x14ac:dyDescent="0.25">
      <c r="A31" s="22" t="str">
        <f>IF(Matrix!$J26="Yes",Matrix!$G26," ")</f>
        <v>Medium</v>
      </c>
      <c r="B31" s="22" t="str">
        <f>IF(Matrix!$J26="Yes",Matrix!$I26," ")</f>
        <v>RA-020 (Risk Assessment) - The vendor shall use the results of risk assessments to influence systems development and processes.</v>
      </c>
      <c r="C31" s="22"/>
      <c r="D31" s="22"/>
      <c r="E31" s="22"/>
      <c r="F31" s="22"/>
      <c r="G31" s="22"/>
      <c r="H31" s="22" t="str">
        <f>IF(Matrix!$J26="Yes","Mobile App"," ")</f>
        <v>Mobile App</v>
      </c>
    </row>
    <row r="32" spans="1:8" s="23" customFormat="1" ht="75" x14ac:dyDescent="0.25">
      <c r="A32" s="22" t="str">
        <f>IF(Matrix!$J29="Yes",Matrix!$G29," ")</f>
        <v>Medium</v>
      </c>
      <c r="B32" s="22" t="str">
        <f>IF(Matrix!$J29="Yes",Matrix!$I29,"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32" s="22"/>
      <c r="D32" s="22"/>
      <c r="E32" s="22"/>
      <c r="F32" s="22"/>
      <c r="G32" s="22"/>
      <c r="H32" s="22" t="str">
        <f>IF(Matrix!$J29="Yes","Mobile App"," ")</f>
        <v>Mobile App</v>
      </c>
    </row>
    <row r="33" spans="1:8" s="23" customFormat="1" ht="45" x14ac:dyDescent="0.25">
      <c r="A33" s="22" t="str">
        <f>IF(Matrix!$J31="Yes",Matrix!$G31," ")</f>
        <v>Medium</v>
      </c>
      <c r="B33" s="22" t="str">
        <f>IF(Matrix!$J31="Yes",Matrix!$I31," ")</f>
        <v>SCP-011 (Protecting Communication paths for systems) - Communication path cryptographic protections must not use identities, keys or shared secrets which are common across multiple deployed devices</v>
      </c>
      <c r="C33" s="22"/>
      <c r="D33" s="22"/>
      <c r="E33" s="22"/>
      <c r="F33" s="22"/>
      <c r="G33" s="22"/>
      <c r="H33" s="22" t="str">
        <f>IF(Matrix!$J31="Yes","Mobile App"," ")</f>
        <v>Mobile App</v>
      </c>
    </row>
    <row r="34" spans="1:8" s="23" customFormat="1" ht="90" x14ac:dyDescent="0.25">
      <c r="A34" s="22" t="str">
        <f>IF(Matrix!$J33="Yes",Matrix!$G33," ")</f>
        <v>Medium</v>
      </c>
      <c r="B34" s="22" t="str">
        <f>IF(Matrix!$J33="Yes",Matrix!$I33,"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34" s="22"/>
      <c r="D34" s="22"/>
      <c r="E34" s="22"/>
      <c r="F34" s="22"/>
      <c r="G34" s="22"/>
      <c r="H34" s="22" t="str">
        <f>IF(Matrix!$J33="Yes","Mobile App"," ")</f>
        <v>Mobile App</v>
      </c>
    </row>
    <row r="35" spans="1:8" s="23" customFormat="1" ht="195" x14ac:dyDescent="0.25">
      <c r="A35" s="22" t="str">
        <f>IF(Matrix!$J34="Yes",Matrix!$G34," ")</f>
        <v>Medium</v>
      </c>
      <c r="B35" s="22" t="str">
        <f>IF(Matrix!$J34="Yes",Matrix!$I34,"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35" s="22"/>
      <c r="D35" s="22"/>
      <c r="E35" s="22"/>
      <c r="F35" s="22"/>
      <c r="G35" s="22"/>
      <c r="H35" s="22" t="str">
        <f>IF(Matrix!$J34="Yes","Mobile App"," ")</f>
        <v>Mobile App</v>
      </c>
    </row>
    <row r="36" spans="1:8" s="23" customFormat="1" ht="75" x14ac:dyDescent="0.25">
      <c r="A36" s="22" t="str">
        <f>IF(Matrix!$J41="Yes",Matrix!$G41," ")</f>
        <v>Medium</v>
      </c>
      <c r="B36" s="22" t="str">
        <f>IF(Matrix!$J41="Yes",Matrix!$I41,"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36" s="22"/>
      <c r="D36" s="22"/>
      <c r="E36" s="22"/>
      <c r="F36" s="22"/>
      <c r="G36" s="22"/>
      <c r="H36" s="22" t="str">
        <f>IF(Matrix!$J41="Yes","Mobile App"," ")</f>
        <v>Mobile App</v>
      </c>
    </row>
    <row r="37" spans="1:8" s="23" customFormat="1" ht="45" x14ac:dyDescent="0.25">
      <c r="A37" s="22" t="str">
        <f>IF(Matrix!$J43="Yes",Matrix!$G43," ")</f>
        <v>Medium</v>
      </c>
      <c r="B37" s="22" t="str">
        <f>IF(Matrix!$J43="Yes",Matrix!$I43," ")</f>
        <v>SII-030 (Protecting Firmware on Devices) - The vendor shall use digitally signed software on telematics devices and prohibit execution of unsigned or invalidly signed software.</v>
      </c>
      <c r="C37" s="22"/>
      <c r="D37" s="22"/>
      <c r="E37" s="22"/>
      <c r="F37" s="22"/>
      <c r="G37" s="22"/>
      <c r="H37" s="22" t="str">
        <f>IF(Matrix!$J43="Yes","Mobile App"," ")</f>
        <v>Mobile App</v>
      </c>
    </row>
    <row r="38" spans="1:8" s="23" customFormat="1" ht="30" x14ac:dyDescent="0.25">
      <c r="A38" s="22" t="str">
        <f>IF(Matrix!$J47="Yes",Matrix!$G47," ")</f>
        <v>Medium</v>
      </c>
      <c r="B38" s="22" t="str">
        <f>IF(Matrix!$J47="Yes",Matrix!$I47," ")</f>
        <v>SII-080 (Protecting Firmware on Devices) - The vendor shall design security components that fail-secure to protect integrity of systems and data.</v>
      </c>
      <c r="C38" s="22"/>
      <c r="D38" s="22"/>
      <c r="E38" s="22"/>
      <c r="F38" s="22"/>
      <c r="G38" s="22"/>
      <c r="H38" s="22" t="str">
        <f>IF(Matrix!$J47="Yes","Mobile App"," ")</f>
        <v>Mobile App</v>
      </c>
    </row>
    <row r="39" spans="1:8" s="23" customFormat="1" ht="105" x14ac:dyDescent="0.25">
      <c r="A39" s="22" t="str">
        <f>IF(Matrix!$J49="Yes",Matrix!$G49," ")</f>
        <v>Medium</v>
      </c>
      <c r="B39" s="22" t="str">
        <f>IF(Matrix!$J49="Yes",Matrix!$I49,"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39" s="22"/>
      <c r="D39" s="22"/>
      <c r="E39" s="22"/>
      <c r="F39" s="22"/>
      <c r="G39" s="22"/>
      <c r="H39" s="22" t="str">
        <f>IF(Matrix!$J49="Yes","Mobile App"," ")</f>
        <v>Mobile App</v>
      </c>
    </row>
    <row r="40" spans="1:8" s="23" customFormat="1" ht="135" x14ac:dyDescent="0.25">
      <c r="A40" s="22" t="str">
        <f>IF(Matrix!$J53="Yes",Matrix!$G53," ")</f>
        <v>Medium</v>
      </c>
      <c r="B40" s="22" t="str">
        <f>IF(Matrix!$J53="Yes",Matrix!$I53,"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40" s="22"/>
      <c r="D40" s="22"/>
      <c r="E40" s="22"/>
      <c r="F40" s="22"/>
      <c r="G40" s="22"/>
      <c r="H40" s="22" t="str">
        <f>IF(Matrix!$J53="Yes","Mobile App"," ")</f>
        <v>Mobile App</v>
      </c>
    </row>
    <row r="41" spans="1:8" s="23" customFormat="1" ht="45" x14ac:dyDescent="0.25">
      <c r="A41" s="22" t="str">
        <f>IF(Matrix!$J54="Yes",Matrix!$G54," ")</f>
        <v>Medium</v>
      </c>
      <c r="B41" s="22" t="str">
        <f>IF(Matrix!$J54="Yes",Matrix!$I54," ")</f>
        <v>SII-140 (Vulnerability Management) - The vendor shall implement ongoing monitoring and protection against malicious code in production using a well governed process that addresses all entry and exit points in the system.</v>
      </c>
      <c r="C41" s="22"/>
      <c r="D41" s="22"/>
      <c r="E41" s="22"/>
      <c r="F41" s="22"/>
      <c r="G41" s="22"/>
      <c r="H41" s="22" t="str">
        <f>IF(Matrix!$J54="Yes","Mobile App"," ")</f>
        <v>Mobile App</v>
      </c>
    </row>
    <row r="42" spans="1:8" s="23" customFormat="1" ht="30" x14ac:dyDescent="0.25">
      <c r="A42" s="22" t="str">
        <f>IF(Matrix!$J55="Yes",Matrix!$G55," ")</f>
        <v>Medium</v>
      </c>
      <c r="B42" s="22" t="str">
        <f>IF(Matrix!$J55="Yes",Matrix!$I55," ")</f>
        <v>SII-150 (Vulnerability Management) - The vendor shall verify code according to best-practice coding standards</v>
      </c>
      <c r="C42" s="22"/>
      <c r="D42" s="22"/>
      <c r="E42" s="22"/>
      <c r="F42" s="22"/>
      <c r="G42" s="22"/>
      <c r="H42" s="22" t="str">
        <f>IF(Matrix!$J55="Yes","Mobile App"," ")</f>
        <v>Mobile App</v>
      </c>
    </row>
    <row r="43" spans="1:8" s="23" customFormat="1" ht="60" x14ac:dyDescent="0.25">
      <c r="A43" s="22" t="str">
        <f>IF(Matrix!$J56="Yes",Matrix!$G56," ")</f>
        <v>Medium</v>
      </c>
      <c r="B43" s="22" t="str">
        <f>IF(Matrix!$J56="Yes",Matrix!$I56," ")</f>
        <v>SII-170 (System and Information Integrity) - The vendor shall actively monitor resources such as NIST Common Vulnerabilities and Exposures (CVE), Bugtraq, for security alerts and advisories related to the telematics system’s components</v>
      </c>
      <c r="C43" s="22"/>
      <c r="D43" s="22"/>
      <c r="E43" s="22"/>
      <c r="F43" s="22"/>
      <c r="G43" s="22"/>
      <c r="H43" s="22" t="str">
        <f>IF(Matrix!$J56="Yes","Mobile App"," ")</f>
        <v>Mobile App</v>
      </c>
    </row>
    <row r="44" spans="1:8" s="23" customFormat="1" ht="105" x14ac:dyDescent="0.25">
      <c r="A44" s="22" t="str">
        <f>IF(Matrix!$J58="Yes",Matrix!$G58," ")</f>
        <v>Medium</v>
      </c>
      <c r="B44" s="22" t="str">
        <f>IF(Matrix!$J58="Yes",Matrix!$I58,"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44" s="22"/>
      <c r="D44" s="22"/>
      <c r="E44" s="22"/>
      <c r="F44" s="22"/>
      <c r="G44" s="22"/>
      <c r="H44" s="22" t="str">
        <f>IF(Matrix!$J58="Yes","Mobile App"," ")</f>
        <v>Mobile App</v>
      </c>
    </row>
    <row r="45" spans="1:8" s="23" customFormat="1" x14ac:dyDescent="0.25">
      <c r="A45" s="22" t="str">
        <f>IF(Matrix!$J45="Yes",Matrix!$G45," ")</f>
        <v xml:space="preserve"> </v>
      </c>
      <c r="B45" s="22" t="str">
        <f>IF(Matrix!$J45="Yes",Matrix!$I45," ")</f>
        <v xml:space="preserve"> </v>
      </c>
      <c r="C45" s="22"/>
      <c r="D45" s="22"/>
      <c r="E45" s="22"/>
      <c r="F45" s="22"/>
      <c r="G45" s="22"/>
      <c r="H45" s="22" t="str">
        <f>IF(Matrix!$J45="Yes","Mobile App"," ")</f>
        <v xml:space="preserve"> </v>
      </c>
    </row>
    <row r="46" spans="1:8" s="23" customFormat="1" ht="45" x14ac:dyDescent="0.25">
      <c r="A46" s="22" t="str">
        <f>IF(Matrix!$J48="Yes",Matrix!$G48," ")</f>
        <v>Low</v>
      </c>
      <c r="B46" s="22" t="str">
        <f>IF(Matrix!$J48="Yes",Matrix!$I48," ")</f>
        <v>SII-081 (Protecting Firmware on Devices) - The vendor shall utilize protective mechanisms to protect components from unauthorized runtime/volatile modification of code.</v>
      </c>
      <c r="C46" s="22"/>
      <c r="D46" s="22"/>
      <c r="E46" s="22"/>
      <c r="F46" s="22"/>
      <c r="G46" s="22"/>
      <c r="H46" s="22" t="str">
        <f>IF(Matrix!$J48="Yes","Mobile App"," ")</f>
        <v>Mobile App</v>
      </c>
    </row>
    <row r="47" spans="1:8" s="23" customFormat="1" ht="45" x14ac:dyDescent="0.25">
      <c r="A47" s="22" t="str">
        <f>IF(Matrix!$J52="Yes",Matrix!$G52," ")</f>
        <v>Low</v>
      </c>
      <c r="B47" s="22" t="str">
        <f>IF(Matrix!$J52="Yes",Matrix!$I52," ")</f>
        <v>SII-120 (Vulnerability Management) - The vendor shall have a vulnerability management process that includes steps to triage any found vulnerabilities and plan remediation.</v>
      </c>
      <c r="C47" s="22"/>
      <c r="D47" s="22"/>
      <c r="E47" s="22"/>
      <c r="F47" s="22"/>
      <c r="G47" s="22"/>
      <c r="H47" s="22" t="str">
        <f>IF(Matrix!$J52="Yes","Mobile App"," ")</f>
        <v>Mobile App</v>
      </c>
    </row>
    <row r="48" spans="1:8" s="23" customFormat="1" ht="90" x14ac:dyDescent="0.25">
      <c r="A48" s="22" t="str">
        <f>IF(Matrix!$J3="Yes",Matrix!$G3," ")</f>
        <v>Medium</v>
      </c>
      <c r="B48" s="22" t="str">
        <f>IF(Matrix!$J3="Yes",Matrix!$I3,"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48" s="22"/>
      <c r="D48" s="22"/>
      <c r="E48" s="22"/>
      <c r="F48" s="22"/>
      <c r="G48" s="22"/>
      <c r="H48" s="22" t="str">
        <f>IF(Matrix!$J3="Yes","Mobile App"," ")</f>
        <v>Mobile App</v>
      </c>
    </row>
    <row r="49" spans="1:8" s="23" customFormat="1" x14ac:dyDescent="0.25">
      <c r="A49" s="22" t="str">
        <f>IF(Matrix!$J4="Yes",Matrix!$G4," ")</f>
        <v xml:space="preserve"> </v>
      </c>
      <c r="B49" s="22" t="str">
        <f>IF(Matrix!$J4="Yes",Matrix!$I4," ")</f>
        <v xml:space="preserve"> </v>
      </c>
      <c r="C49" s="22"/>
      <c r="D49" s="22"/>
      <c r="E49" s="22"/>
      <c r="F49" s="22"/>
      <c r="G49" s="22"/>
      <c r="H49" s="22" t="str">
        <f>IF(Matrix!$J4="Yes","Mobile App"," ")</f>
        <v xml:space="preserve"> </v>
      </c>
    </row>
    <row r="50" spans="1:8" s="23" customFormat="1" ht="30" x14ac:dyDescent="0.25">
      <c r="A50" s="22" t="str">
        <f>IF(Matrix!$J7="Yes",Matrix!$G7," ")</f>
        <v>Medium</v>
      </c>
      <c r="B50" s="22" t="str">
        <f>IF(Matrix!$J7="Yes",Matrix!$I7," ")</f>
        <v>AC-041 (Access Control) - Identifying information about the connected devices will not be made available without authentication first.</v>
      </c>
      <c r="C50" s="22"/>
      <c r="D50" s="22"/>
      <c r="E50" s="22"/>
      <c r="F50" s="22"/>
      <c r="G50" s="22"/>
      <c r="H50" s="22" t="str">
        <f>IF(Matrix!$J7="Yes","Mobile App"," ")</f>
        <v>Mobile App</v>
      </c>
    </row>
    <row r="51" spans="1:8" s="23" customFormat="1" x14ac:dyDescent="0.25">
      <c r="A51" s="22" t="str">
        <f>IF(Matrix!$J9="Yes",Matrix!$G9," ")</f>
        <v xml:space="preserve"> </v>
      </c>
      <c r="B51" s="22" t="str">
        <f>IF(Matrix!$J9="Yes",Matrix!$I9," ")</f>
        <v xml:space="preserve"> </v>
      </c>
      <c r="C51" s="22"/>
      <c r="D51" s="22"/>
      <c r="E51" s="22"/>
      <c r="F51" s="22"/>
      <c r="G51" s="22"/>
      <c r="H51" s="22" t="str">
        <f>IF(Matrix!$J9="Yes","Mobile App"," ")</f>
        <v xml:space="preserve"> </v>
      </c>
    </row>
    <row r="52" spans="1:8" s="23" customFormat="1" ht="60" x14ac:dyDescent="0.25">
      <c r="A52" s="22" t="str">
        <f>IF(Matrix!$J11="Yes",Matrix!$G11," ")</f>
        <v>Medium</v>
      </c>
      <c r="B52" s="22" t="str">
        <f>IF(Matrix!$J11="Yes",Matrix!$I11," ")</f>
        <v>AC-080 (Device-Local Authentication) - All authentication offered on device-local interfaces shall expect credentials which are unique to each device instance and uncorrelated to any and all public information about the device.</v>
      </c>
      <c r="C52" s="22"/>
      <c r="D52" s="22"/>
      <c r="E52" s="22"/>
      <c r="F52" s="22"/>
      <c r="G52" s="22"/>
      <c r="H52" s="22" t="str">
        <f>IF(Matrix!$J11="Yes","Mobile App"," ")</f>
        <v>Mobile App</v>
      </c>
    </row>
    <row r="53" spans="1:8" s="23" customFormat="1" x14ac:dyDescent="0.25">
      <c r="A53" s="22" t="str">
        <f>IF(Matrix!$J12="Yes",Matrix!$G12," ")</f>
        <v xml:space="preserve"> </v>
      </c>
      <c r="B53" s="22" t="str">
        <f>IF(Matrix!$J12="Yes",Matrix!$I12," ")</f>
        <v xml:space="preserve"> </v>
      </c>
      <c r="C53" s="22"/>
      <c r="D53" s="22"/>
      <c r="E53" s="22"/>
      <c r="F53" s="22"/>
      <c r="G53" s="22"/>
      <c r="H53" s="22" t="str">
        <f>IF(Matrix!$J12="Yes","Mobile App"," ")</f>
        <v xml:space="preserve"> </v>
      </c>
    </row>
    <row r="54" spans="1:8" s="23" customFormat="1" ht="45" x14ac:dyDescent="0.25">
      <c r="A54" s="22" t="str">
        <f>IF(Matrix!$J13="Yes",Matrix!$G13," ")</f>
        <v>High</v>
      </c>
      <c r="B54" s="22" t="str">
        <f>IF(Matrix!$J13="Yes",Matrix!$I13," ")</f>
        <v>CM-020 (Configuration Management) - The vendor’s devices shall have all services used for troubleshooting disabled or properly protected from unauthorized access and use.</v>
      </c>
      <c r="C54" s="22"/>
      <c r="D54" s="22"/>
      <c r="E54" s="22"/>
      <c r="F54" s="22"/>
      <c r="G54" s="22"/>
      <c r="H54" s="22" t="str">
        <f>IF(Matrix!$J13="Yes","Mobile App"," ")</f>
        <v>Mobile App</v>
      </c>
    </row>
    <row r="55" spans="1:8" s="23" customFormat="1" x14ac:dyDescent="0.25">
      <c r="A55" s="22" t="str">
        <f>IF(Matrix!$J16="Yes",Matrix!$G16," ")</f>
        <v xml:space="preserve"> </v>
      </c>
      <c r="B55" s="22" t="str">
        <f>IF(Matrix!$J16="Yes",Matrix!$I16," ")</f>
        <v xml:space="preserve"> </v>
      </c>
      <c r="C55" s="22"/>
      <c r="D55" s="22"/>
      <c r="E55" s="22"/>
      <c r="F55" s="22"/>
      <c r="G55" s="22"/>
      <c r="H55" s="22" t="str">
        <f>IF(Matrix!$J16="Yes","Mobile App"," ")</f>
        <v xml:space="preserve"> </v>
      </c>
    </row>
    <row r="56" spans="1:8" s="23" customFormat="1" x14ac:dyDescent="0.25">
      <c r="A56" s="22" t="str">
        <f>IF(Matrix!$J22="Yes",Matrix!$G22," ")</f>
        <v xml:space="preserve"> </v>
      </c>
      <c r="B56" s="22" t="str">
        <f>IF(Matrix!$J22="Yes",Matrix!$I22," ")</f>
        <v xml:space="preserve"> </v>
      </c>
      <c r="C56" s="22"/>
      <c r="D56" s="22"/>
      <c r="E56" s="22"/>
      <c r="F56" s="22"/>
      <c r="G56" s="22"/>
      <c r="H56" s="22" t="str">
        <f>IF(Matrix!$J22="Yes","Mobile App"," ")</f>
        <v xml:space="preserve"> </v>
      </c>
    </row>
    <row r="57" spans="1:8" s="23" customFormat="1" x14ac:dyDescent="0.25">
      <c r="A57" s="22" t="str">
        <f>IF(Matrix!$J35="Yes",Matrix!$G35," ")</f>
        <v xml:space="preserve"> </v>
      </c>
      <c r="B57" s="22" t="str">
        <f>IF(Matrix!$J35="Yes",Matrix!$I35," ")</f>
        <v xml:space="preserve"> </v>
      </c>
      <c r="C57" s="22"/>
      <c r="D57" s="22"/>
      <c r="E57" s="22"/>
      <c r="F57" s="22"/>
      <c r="G57" s="22"/>
      <c r="H57" s="22" t="str">
        <f>IF(Matrix!$J35="Yes","Mobile App"," ")</f>
        <v xml:space="preserve"> </v>
      </c>
    </row>
    <row r="58" spans="1:8" s="23" customFormat="1" x14ac:dyDescent="0.25">
      <c r="A58" s="22" t="str">
        <f>IF(Matrix!$J36="Yes",Matrix!$G36," ")</f>
        <v xml:space="preserve"> </v>
      </c>
      <c r="B58" s="22" t="str">
        <f>IF(Matrix!$J36="Yes",Matrix!$I36," ")</f>
        <v xml:space="preserve"> </v>
      </c>
      <c r="C58" s="22"/>
      <c r="D58" s="22"/>
      <c r="E58" s="22"/>
      <c r="F58" s="22"/>
      <c r="G58" s="22"/>
      <c r="H58" s="22" t="str">
        <f>IF(Matrix!$J36="Yes","Mobile App"," ")</f>
        <v xml:space="preserve"> </v>
      </c>
    </row>
    <row r="59" spans="1:8" s="23" customFormat="1" x14ac:dyDescent="0.25">
      <c r="A59" s="22" t="str">
        <f>IF(Matrix!$J38="Yes",Matrix!$G38," ")</f>
        <v xml:space="preserve"> </v>
      </c>
      <c r="B59" s="22" t="str">
        <f>IF(Matrix!$J38="Yes",Matrix!$I38," ")</f>
        <v xml:space="preserve"> </v>
      </c>
      <c r="C59" s="22"/>
      <c r="D59" s="22"/>
      <c r="E59" s="22"/>
      <c r="F59" s="22"/>
      <c r="G59" s="22"/>
      <c r="H59" s="22" t="str">
        <f>IF(Matrix!$J38="Yes","Mobile App"," ")</f>
        <v xml:space="preserve"> </v>
      </c>
    </row>
    <row r="60" spans="1:8" s="23" customFormat="1" ht="180" x14ac:dyDescent="0.25">
      <c r="A60" s="22" t="str">
        <f>IF(Matrix!$J42="Yes",Matrix!$G42," ")</f>
        <v>Medium</v>
      </c>
      <c r="B60" s="22" t="str">
        <f>IF(Matrix!$J42="Yes",Matrix!$I42,"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60" s="22"/>
      <c r="D60" s="22"/>
      <c r="E60" s="22"/>
      <c r="F60" s="22"/>
      <c r="G60" s="22"/>
      <c r="H60" s="22" t="str">
        <f>IF(Matrix!$J42="Yes","Mobile App"," ")</f>
        <v>Mobile App</v>
      </c>
    </row>
    <row r="61" spans="1:8" s="23" customFormat="1" x14ac:dyDescent="0.25">
      <c r="A61" s="22" t="str">
        <f>IF(Matrix!$J51="Yes",Matrix!$G51," ")</f>
        <v xml:space="preserve"> </v>
      </c>
      <c r="B61" s="22" t="str">
        <f>IF(Matrix!$J51="Yes",Matrix!$I51," ")</f>
        <v xml:space="preserve"> </v>
      </c>
      <c r="C61" s="22"/>
      <c r="D61" s="22"/>
      <c r="E61" s="22"/>
      <c r="F61" s="22"/>
      <c r="G61" s="22"/>
      <c r="H61" s="22" t="str">
        <f>IF(Matrix!$J51="Yes","Mobile App"," ")</f>
        <v xml:space="preserve"> </v>
      </c>
    </row>
    <row r="62" spans="1:8" s="23" customFormat="1" ht="60" x14ac:dyDescent="0.25">
      <c r="A62" s="22" t="str">
        <f>IF(Matrix!$J57="Yes",Matrix!$G57," ")</f>
        <v>Medium</v>
      </c>
      <c r="B62" s="22" t="str">
        <f>IF(Matrix!$J57="Yes",Matrix!$I57,"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62" s="22"/>
      <c r="D62" s="22"/>
      <c r="E62" s="22"/>
      <c r="F62" s="22"/>
      <c r="G62" s="22"/>
      <c r="H62" s="22" t="str">
        <f>IF(Matrix!$J57="Yes","Mobile App"," ")</f>
        <v>Mobile App</v>
      </c>
    </row>
    <row r="65" spans="1:17" ht="21" x14ac:dyDescent="0.25">
      <c r="A65" s="26"/>
      <c r="B65" s="76" t="s">
        <v>244</v>
      </c>
      <c r="C65" s="77"/>
      <c r="D65" s="77"/>
      <c r="E65" s="77"/>
      <c r="F65" s="77"/>
      <c r="G65" s="77"/>
      <c r="H65" s="77"/>
    </row>
    <row r="66" spans="1:17" ht="61.5" customHeight="1" x14ac:dyDescent="0.25">
      <c r="A66" s="25"/>
      <c r="B66" s="78" t="s">
        <v>314</v>
      </c>
      <c r="C66" s="80"/>
      <c r="D66" s="80"/>
      <c r="E66" s="80"/>
      <c r="F66" s="80"/>
      <c r="G66" s="80"/>
      <c r="H66" s="80"/>
    </row>
    <row r="67" spans="1:17" x14ac:dyDescent="0.25">
      <c r="A67" s="75" t="s">
        <v>217</v>
      </c>
      <c r="B67" s="75" t="s">
        <v>145</v>
      </c>
      <c r="C67" s="75" t="s">
        <v>303</v>
      </c>
      <c r="D67" s="75"/>
      <c r="E67" s="75"/>
      <c r="F67" s="75"/>
      <c r="G67" s="75" t="s">
        <v>304</v>
      </c>
      <c r="H67" s="75" t="s">
        <v>246</v>
      </c>
      <c r="M67" s="24"/>
      <c r="Q67" s="20"/>
    </row>
    <row r="68" spans="1:17" x14ac:dyDescent="0.25">
      <c r="A68" s="75"/>
      <c r="B68" s="75"/>
      <c r="C68" s="21" t="s">
        <v>301</v>
      </c>
      <c r="D68" s="21" t="s">
        <v>305</v>
      </c>
      <c r="E68" s="21" t="s">
        <v>302</v>
      </c>
      <c r="F68" s="21" t="s">
        <v>306</v>
      </c>
      <c r="G68" s="75"/>
      <c r="H68" s="75"/>
      <c r="M68" s="24"/>
      <c r="Q68" s="20"/>
    </row>
    <row r="69" spans="1:17" ht="75" x14ac:dyDescent="0.25">
      <c r="A69" s="22" t="str">
        <f>IF(Matrix!$K4="Yes",Matrix!$G4," ")</f>
        <v>High</v>
      </c>
      <c r="B69" s="22" t="str">
        <f>IF(Matrix!$K4="Yes",Matrix!$I4,"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69" s="22"/>
      <c r="D69" s="22"/>
      <c r="E69" s="22"/>
      <c r="F69" s="22"/>
      <c r="G69" s="22"/>
      <c r="H69" s="22" t="str">
        <f>IF(Matrix!$K4="Yes","Physical In-Cab Device"," ")</f>
        <v>Physical In-Cab Device</v>
      </c>
      <c r="M69" s="24"/>
      <c r="Q69" s="20"/>
    </row>
    <row r="70" spans="1:17" ht="30" x14ac:dyDescent="0.25">
      <c r="A70" s="22" t="str">
        <f>IF(Matrix!$K5="Yes",Matrix!$G5," ")</f>
        <v>High</v>
      </c>
      <c r="B70" s="22" t="str">
        <f>IF(Matrix!$K5="Yes",Matrix!$I5," ")</f>
        <v>AC-030 (Access Control) - The vendor's system shall employ authentication to prevent unauthorized access to telematics systems and data.</v>
      </c>
      <c r="C70" s="22"/>
      <c r="D70" s="22"/>
      <c r="E70" s="22"/>
      <c r="F70" s="22"/>
      <c r="G70" s="22"/>
      <c r="H70" s="22" t="str">
        <f>IF(Matrix!$K5="Yes","Physical In-Cab Device"," ")</f>
        <v>Physical In-Cab Device</v>
      </c>
      <c r="M70" s="24"/>
      <c r="Q70" s="20"/>
    </row>
    <row r="71" spans="1:17" ht="45" x14ac:dyDescent="0.25">
      <c r="A71" s="22" t="str">
        <f>IF(Matrix!$K13="Yes",Matrix!$G13," ")</f>
        <v>High</v>
      </c>
      <c r="B71" s="22" t="str">
        <f>IF(Matrix!$K13="Yes",Matrix!$I13," ")</f>
        <v>CM-020 (Configuration Management) - The vendor’s devices shall have all services used for troubleshooting disabled or properly protected from unauthorized access and use.</v>
      </c>
      <c r="C71" s="22"/>
      <c r="D71" s="22"/>
      <c r="E71" s="22"/>
      <c r="F71" s="22"/>
      <c r="G71" s="22"/>
      <c r="H71" s="22" t="str">
        <f>IF(Matrix!$K13="Yes","Physical In-Cab Device"," ")</f>
        <v>Physical In-Cab Device</v>
      </c>
      <c r="M71" s="24"/>
      <c r="Q71" s="20"/>
    </row>
    <row r="72" spans="1:17" ht="45" x14ac:dyDescent="0.25">
      <c r="A72" s="22" t="str">
        <f>IF(Matrix!$K14="Yes",Matrix!$G14," ")</f>
        <v>High</v>
      </c>
      <c r="B72" s="22" t="str">
        <f>IF(Matrix!$K14="Yes",Matrix!$I14," ")</f>
        <v>CM-030 (Configuration Management) - Vendor ensures that any and all interfaces used for testing or debug are unavailalbe in production builds of the devices</v>
      </c>
      <c r="C72" s="22"/>
      <c r="D72" s="22"/>
      <c r="E72" s="22"/>
      <c r="F72" s="22"/>
      <c r="G72" s="22"/>
      <c r="H72" s="22" t="str">
        <f>IF(Matrix!$K14="Yes","Physical In-Cab Device"," ")</f>
        <v>Physical In-Cab Device</v>
      </c>
      <c r="M72" s="24"/>
      <c r="Q72" s="20"/>
    </row>
    <row r="73" spans="1:17" ht="45" x14ac:dyDescent="0.25">
      <c r="A73" s="22" t="str">
        <f>IF(Matrix!$K18="Yes",Matrix!$G18," ")</f>
        <v>High</v>
      </c>
      <c r="B73" s="22" t="str">
        <f>IF(Matrix!$K18="Yes",Matrix!$I18," ")</f>
        <v>IR-010 (Incidence Response) - The vendor shall have a documented incident response plan (IRP) in place which provides the carriers with a point of contact for components used within their telematics system</v>
      </c>
      <c r="C73" s="22"/>
      <c r="D73" s="22"/>
      <c r="E73" s="22"/>
      <c r="F73" s="22"/>
      <c r="G73" s="22"/>
      <c r="H73" s="22" t="str">
        <f>IF(Matrix!$K18="Yes","Physical In-Cab Device"," ")</f>
        <v>Physical In-Cab Device</v>
      </c>
      <c r="M73" s="24"/>
      <c r="Q73" s="20"/>
    </row>
    <row r="74" spans="1:17" x14ac:dyDescent="0.25">
      <c r="A74" s="22" t="str">
        <f>IF(Matrix!$K23="Yes",Matrix!$G23," ")</f>
        <v xml:space="preserve"> </v>
      </c>
      <c r="B74" s="22" t="str">
        <f>IF(Matrix!$K23="Yes",Matrix!$I23," ")</f>
        <v xml:space="preserve"> </v>
      </c>
      <c r="C74" s="22"/>
      <c r="D74" s="22"/>
      <c r="E74" s="22"/>
      <c r="F74" s="22"/>
      <c r="G74" s="22"/>
      <c r="H74" s="22" t="str">
        <f>IF(Matrix!$K23="Yes","Physical In-Cab Device"," ")</f>
        <v xml:space="preserve"> </v>
      </c>
      <c r="M74" s="24"/>
      <c r="Q74" s="20"/>
    </row>
    <row r="75" spans="1:17" ht="30" x14ac:dyDescent="0.25">
      <c r="A75" s="22" t="str">
        <f>IF(Matrix!$K27="Yes",Matrix!$G27," ")</f>
        <v>High</v>
      </c>
      <c r="B75" s="22" t="str">
        <f>IF(Matrix!$K27="Yes",Matrix!$I27," ")</f>
        <v>SAA-010 (Security Management) - The vendor shall have an Information Security Management Plan (ISMP)</v>
      </c>
      <c r="C75" s="22"/>
      <c r="D75" s="22"/>
      <c r="E75" s="22"/>
      <c r="F75" s="22"/>
      <c r="G75" s="22"/>
      <c r="H75" s="22" t="str">
        <f>IF(Matrix!$K27="Yes","Physical In-Cab Device"," ")</f>
        <v>Physical In-Cab Device</v>
      </c>
      <c r="M75" s="24"/>
      <c r="Q75" s="20"/>
    </row>
    <row r="76" spans="1:17" ht="90" x14ac:dyDescent="0.25">
      <c r="A76" s="22" t="str">
        <f>IF(Matrix!$K28="Yes",Matrix!$G28," ")</f>
        <v>High</v>
      </c>
      <c r="B76" s="22" t="str">
        <f>IF(Matrix!$K28="Yes",Matrix!$I28,"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76" s="22"/>
      <c r="D76" s="22"/>
      <c r="E76" s="22"/>
      <c r="F76" s="22"/>
      <c r="G76" s="22"/>
      <c r="H76" s="22" t="str">
        <f>IF(Matrix!$K28="Yes","Physical In-Cab Device"," ")</f>
        <v>Physical In-Cab Device</v>
      </c>
      <c r="M76" s="24"/>
      <c r="Q76" s="20"/>
    </row>
    <row r="77" spans="1:17" ht="45" x14ac:dyDescent="0.25">
      <c r="A77" s="22" t="str">
        <f>IF(Matrix!$K30="Yes",Matrix!$G30," ")</f>
        <v>High</v>
      </c>
      <c r="B77" s="22" t="str">
        <f>IF(Matrix!$K30="Yes",Matrix!$I30," ")</f>
        <v>SCP-010 (Protecting Communications paths for systems) - Communication paths that traverse outside controlled boundaries must protect confidentiality and integrity of data</v>
      </c>
      <c r="C77" s="22"/>
      <c r="D77" s="22"/>
      <c r="E77" s="22"/>
      <c r="F77" s="22"/>
      <c r="G77" s="22"/>
      <c r="H77" s="22" t="str">
        <f>IF(Matrix!$K30="Yes","Physical In-Cab Device"," ")</f>
        <v>Physical In-Cab Device</v>
      </c>
      <c r="M77" s="24"/>
      <c r="Q77" s="20"/>
    </row>
    <row r="78" spans="1:17" ht="105" x14ac:dyDescent="0.25">
      <c r="A78" s="22" t="str">
        <f>IF(Matrix!$K32="Yes",Matrix!$G32," ")</f>
        <v>High</v>
      </c>
      <c r="B78" s="22" t="str">
        <f>IF(Matrix!$K32="Yes",Matrix!$I32,"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78" s="22"/>
      <c r="D78" s="22"/>
      <c r="E78" s="22"/>
      <c r="F78" s="22"/>
      <c r="G78" s="22"/>
      <c r="H78" s="22" t="str">
        <f>IF(Matrix!$K32="Yes","Physical In-Cab Device"," ")</f>
        <v>Physical In-Cab Device</v>
      </c>
      <c r="M78" s="24"/>
      <c r="Q78" s="20"/>
    </row>
    <row r="79" spans="1:17" ht="45" x14ac:dyDescent="0.25">
      <c r="A79" s="22" t="str">
        <f>IF(Matrix!$K36="Yes",Matrix!$G36," ")</f>
        <v>High</v>
      </c>
      <c r="B79" s="22" t="str">
        <f>IF(Matrix!$K36="Yes",Matrix!$I36," ")</f>
        <v>SCP-060 (Protecting Vehicle Network Escalation from Devices) - The vendor shall enforce controls integrated into the telematics device to limit the possible commands and data transmitted to the vehicle network.</v>
      </c>
      <c r="C79" s="22"/>
      <c r="D79" s="22"/>
      <c r="E79" s="22"/>
      <c r="F79" s="22"/>
      <c r="G79" s="22"/>
      <c r="H79" s="22" t="str">
        <f>IF(Matrix!$K36="Yes","Physical In-Cab Device"," ")</f>
        <v>Physical In-Cab Device</v>
      </c>
      <c r="M79" s="24"/>
      <c r="Q79" s="20"/>
    </row>
    <row r="80" spans="1:17" x14ac:dyDescent="0.25">
      <c r="A80" s="22" t="str">
        <f>IF(Matrix!$K39="Yes",Matrix!$G39," ")</f>
        <v xml:space="preserve"> </v>
      </c>
      <c r="B80" s="22" t="str">
        <f>IF(Matrix!$K39="Yes",Matrix!$I39," ")</f>
        <v xml:space="preserve"> </v>
      </c>
      <c r="C80" s="22"/>
      <c r="D80" s="22"/>
      <c r="E80" s="22"/>
      <c r="F80" s="22"/>
      <c r="G80" s="22"/>
      <c r="H80" s="22" t="str">
        <f>IF(Matrix!$K39="Yes","Physical In-Cab Device"," ")</f>
        <v xml:space="preserve"> </v>
      </c>
      <c r="M80" s="24"/>
      <c r="Q80" s="20"/>
    </row>
    <row r="81" spans="1:17" ht="90" x14ac:dyDescent="0.25">
      <c r="A81" s="22" t="str">
        <f>IF(Matrix!$K40="Yes",Matrix!$G40," ")</f>
        <v>High</v>
      </c>
      <c r="B81" s="22" t="str">
        <f>IF(Matrix!$K40="Yes",Matrix!$I40,"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81" s="22"/>
      <c r="D81" s="22"/>
      <c r="E81" s="22"/>
      <c r="F81" s="22"/>
      <c r="G81" s="22"/>
      <c r="H81" s="22" t="str">
        <f>IF(Matrix!$K40="Yes","Physical In-Cab Device"," ")</f>
        <v>Physical In-Cab Device</v>
      </c>
      <c r="M81" s="24"/>
      <c r="Q81" s="20"/>
    </row>
    <row r="82" spans="1:17" ht="75" x14ac:dyDescent="0.25">
      <c r="A82" s="22" t="str">
        <f>IF(Matrix!$K44="Yes",Matrix!$G44," ")</f>
        <v>High</v>
      </c>
      <c r="B82" s="22" t="str">
        <f>IF(Matrix!$K44="Yes",Matrix!$I44,"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82" s="22"/>
      <c r="D82" s="22"/>
      <c r="E82" s="22"/>
      <c r="F82" s="22"/>
      <c r="G82" s="22"/>
      <c r="H82" s="22" t="str">
        <f>IF(Matrix!$K44="Yes","Physical In-Cab Device"," ")</f>
        <v>Physical In-Cab Device</v>
      </c>
      <c r="M82" s="24"/>
      <c r="Q82" s="20"/>
    </row>
    <row r="83" spans="1:17" ht="75" x14ac:dyDescent="0.25">
      <c r="A83" s="22" t="str">
        <f>IF(Matrix!$K46="Yes",Matrix!$G46," ")</f>
        <v>High</v>
      </c>
      <c r="B83" s="22" t="str">
        <f>IF(Matrix!$K46="Yes",Matrix!$I46,"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83" s="22"/>
      <c r="D83" s="22"/>
      <c r="E83" s="22"/>
      <c r="F83" s="22"/>
      <c r="G83" s="22"/>
      <c r="H83" s="22" t="str">
        <f>IF(Matrix!$K46="Yes","Physical In-Cab Device"," ")</f>
        <v>Physical In-Cab Device</v>
      </c>
      <c r="M83" s="24"/>
      <c r="Q83" s="20"/>
    </row>
    <row r="84" spans="1:17" x14ac:dyDescent="0.25">
      <c r="A84" s="22" t="str">
        <f>IF(Matrix!$K50="Yes",Matrix!$G50," ")</f>
        <v xml:space="preserve"> </v>
      </c>
      <c r="B84" s="22" t="str">
        <f>IF(Matrix!$K50="Yes",Matrix!$I50," ")</f>
        <v xml:space="preserve"> </v>
      </c>
      <c r="C84" s="22"/>
      <c r="D84" s="22"/>
      <c r="E84" s="22"/>
      <c r="F84" s="22"/>
      <c r="G84" s="22"/>
      <c r="H84" s="22" t="str">
        <f>IF(Matrix!$K50="Yes","Physical In-Cab Device"," ")</f>
        <v xml:space="preserve"> </v>
      </c>
      <c r="M84" s="24"/>
      <c r="Q84" s="20"/>
    </row>
    <row r="85" spans="1:17" x14ac:dyDescent="0.25">
      <c r="A85" s="22" t="str">
        <f>IF(Matrix!$K2="Yes",Matrix!$G2," ")</f>
        <v xml:space="preserve"> </v>
      </c>
      <c r="B85" s="22" t="str">
        <f>IF(Matrix!$K2="Yes",Matrix!$I2," ")</f>
        <v xml:space="preserve"> </v>
      </c>
      <c r="C85" s="22"/>
      <c r="D85" s="22"/>
      <c r="E85" s="22"/>
      <c r="F85" s="22"/>
      <c r="G85" s="22"/>
      <c r="H85" s="22" t="str">
        <f>IF(Matrix!$K2="Yes","Physical In-Cab Device"," ")</f>
        <v xml:space="preserve"> </v>
      </c>
      <c r="M85" s="24"/>
      <c r="Q85" s="20"/>
    </row>
    <row r="86" spans="1:17" ht="90" x14ac:dyDescent="0.25">
      <c r="A86" s="22" t="str">
        <f>IF(Matrix!$K3="Yes",Matrix!$G3," ")</f>
        <v>Medium</v>
      </c>
      <c r="B86" s="22" t="str">
        <f>IF(Matrix!$K3="Yes",Matrix!$I3,"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86" s="22"/>
      <c r="D86" s="22"/>
      <c r="E86" s="22"/>
      <c r="F86" s="22"/>
      <c r="G86" s="22"/>
      <c r="H86" s="22" t="str">
        <f>IF(Matrix!$K3="Yes","Physical In-Cab Device"," ")</f>
        <v>Physical In-Cab Device</v>
      </c>
      <c r="M86" s="24"/>
      <c r="Q86" s="20"/>
    </row>
    <row r="87" spans="1:17" ht="45" x14ac:dyDescent="0.25">
      <c r="A87" s="22" t="str">
        <f>IF(Matrix!$K6="Yes",Matrix!$G6," ")</f>
        <v>Medium</v>
      </c>
      <c r="B87" s="22" t="str">
        <f>IF(Matrix!$K6="Yes",Matrix!$I6," ")</f>
        <v>AC-040 (Access Control) - The vendor shall identify all instances where the telematics system includes actions that cannot support access authentication and/or execute with elevated privileges</v>
      </c>
      <c r="C87" s="22"/>
      <c r="D87" s="22"/>
      <c r="E87" s="22"/>
      <c r="F87" s="22"/>
      <c r="G87" s="22"/>
      <c r="H87" s="22" t="str">
        <f>IF(Matrix!$K6="Yes","Physical In-Cab Device"," ")</f>
        <v>Physical In-Cab Device</v>
      </c>
      <c r="M87" s="24"/>
      <c r="Q87" s="20"/>
    </row>
    <row r="88" spans="1:17" ht="30" x14ac:dyDescent="0.25">
      <c r="A88" s="22" t="str">
        <f>IF(Matrix!$K7="Yes",Matrix!$G7," ")</f>
        <v>Medium</v>
      </c>
      <c r="B88" s="22" t="str">
        <f>IF(Matrix!$K7="Yes",Matrix!$I7," ")</f>
        <v>AC-041 (Access Control) - Identifying information about the connected devices will not be made available without authentication first.</v>
      </c>
      <c r="C88" s="22"/>
      <c r="D88" s="22"/>
      <c r="E88" s="22"/>
      <c r="F88" s="22"/>
      <c r="G88" s="22"/>
      <c r="H88" s="22" t="str">
        <f>IF(Matrix!$K7="Yes","Physical In-Cab Device"," ")</f>
        <v>Physical In-Cab Device</v>
      </c>
      <c r="M88" s="24"/>
      <c r="Q88" s="20"/>
    </row>
    <row r="89" spans="1:17" ht="30" x14ac:dyDescent="0.25">
      <c r="A89" s="22" t="str">
        <f>IF(Matrix!$K8="Yes",Matrix!$G8," ")</f>
        <v>Medium</v>
      </c>
      <c r="B89" s="22" t="str">
        <f>IF(Matrix!$K8="Yes",Matrix!$I8," ")</f>
        <v>AC-050 (Access Control) - All remote access methods and possible remote actions to/on telematics system shall be documented.</v>
      </c>
      <c r="C89" s="22"/>
      <c r="D89" s="22"/>
      <c r="E89" s="22"/>
      <c r="F89" s="22"/>
      <c r="G89" s="22"/>
      <c r="H89" s="22" t="str">
        <f>IF(Matrix!$K8="Yes","Physical In-Cab Device"," ")</f>
        <v>Physical In-Cab Device</v>
      </c>
      <c r="M89" s="24"/>
      <c r="Q89" s="20"/>
    </row>
    <row r="90" spans="1:17" x14ac:dyDescent="0.25">
      <c r="A90" s="22" t="str">
        <f>IF(Matrix!$K10="Yes",Matrix!$G10," ")</f>
        <v xml:space="preserve"> </v>
      </c>
      <c r="B90" s="22" t="str">
        <f>IF(Matrix!$K10="Yes",Matrix!$I10," ")</f>
        <v xml:space="preserve"> </v>
      </c>
      <c r="C90" s="22"/>
      <c r="D90" s="22"/>
      <c r="E90" s="22"/>
      <c r="F90" s="22"/>
      <c r="G90" s="22"/>
      <c r="H90" s="22" t="str">
        <f>IF(Matrix!$K10="Yes","Physical In-Cab Device"," ")</f>
        <v xml:space="preserve"> </v>
      </c>
      <c r="M90" s="24"/>
      <c r="Q90" s="20"/>
    </row>
    <row r="91" spans="1:17" ht="60" x14ac:dyDescent="0.25">
      <c r="A91" s="22" t="str">
        <f>IF(Matrix!$K11="Yes",Matrix!$G11," ")</f>
        <v>Medium</v>
      </c>
      <c r="B91" s="22" t="str">
        <f>IF(Matrix!$K11="Yes",Matrix!$I11," ")</f>
        <v>AC-080 (Device-Local Authentication) - All authentication offered on device-local interfaces shall expect credentials which are unique to each device instance and uncorrelated to any and all public information about the device.</v>
      </c>
      <c r="C91" s="22"/>
      <c r="D91" s="22"/>
      <c r="E91" s="22"/>
      <c r="F91" s="22"/>
      <c r="G91" s="22"/>
      <c r="H91" s="22" t="str">
        <f>IF(Matrix!$K11="Yes","Physical In-Cab Device"," ")</f>
        <v>Physical In-Cab Device</v>
      </c>
      <c r="M91" s="24"/>
      <c r="Q91" s="20"/>
    </row>
    <row r="92" spans="1:17" ht="75" x14ac:dyDescent="0.25">
      <c r="A92" s="22" t="str">
        <f>IF(Matrix!$K12="Yes",Matrix!$G12," ")</f>
        <v>Medium</v>
      </c>
      <c r="B92" s="22" t="str">
        <f>IF(Matrix!$K12="Yes",Matrix!$I12,"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92" s="22"/>
      <c r="D92" s="22"/>
      <c r="E92" s="22"/>
      <c r="F92" s="22"/>
      <c r="G92" s="22"/>
      <c r="H92" s="22" t="str">
        <f>IF(Matrix!$K12="Yes","Physical In-Cab Device"," ")</f>
        <v>Physical In-Cab Device</v>
      </c>
      <c r="M92" s="24"/>
      <c r="Q92" s="20"/>
    </row>
    <row r="93" spans="1:17" ht="45" x14ac:dyDescent="0.25">
      <c r="A93" s="22" t="str">
        <f>IF(Matrix!$K15="Yes",Matrix!$G15," ")</f>
        <v>Medium</v>
      </c>
      <c r="B93" s="22" t="str">
        <f>IF(Matrix!$K15="Yes",Matrix!$I15," ")</f>
        <v>IA-010 (Identification and Authentication) - All remote hosts of the vendor's system shall be configured to uniquely identify and authenticate all other remote hosts of the system and/or any other interfacing systems.</v>
      </c>
      <c r="C93" s="22"/>
      <c r="D93" s="22"/>
      <c r="E93" s="22"/>
      <c r="F93" s="22"/>
      <c r="G93" s="22"/>
      <c r="H93" s="22" t="str">
        <f>IF(Matrix!$K15="Yes","Physical In-Cab Device"," ")</f>
        <v>Physical In-Cab Device</v>
      </c>
      <c r="M93" s="24"/>
      <c r="Q93" s="20"/>
    </row>
    <row r="94" spans="1:17" ht="135" x14ac:dyDescent="0.25">
      <c r="A94" s="22" t="str">
        <f>IF(Matrix!$K16="Yes",Matrix!$G16," ")</f>
        <v>Medium</v>
      </c>
      <c r="B94" s="22" t="str">
        <f>IF(Matrix!$K16="Yes",Matrix!$I16,"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94" s="22"/>
      <c r="D94" s="22"/>
      <c r="E94" s="22"/>
      <c r="F94" s="22"/>
      <c r="G94" s="22"/>
      <c r="H94" s="22" t="str">
        <f>IF(Matrix!$K16="Yes","Physical In-Cab Device"," ")</f>
        <v>Physical In-Cab Device</v>
      </c>
      <c r="M94" s="24"/>
      <c r="Q94" s="20"/>
    </row>
    <row r="95" spans="1:17" ht="45" x14ac:dyDescent="0.25">
      <c r="A95" s="22" t="str">
        <f>IF(Matrix!$K17="Yes",Matrix!$G17," ")</f>
        <v>Medium</v>
      </c>
      <c r="B95" s="22" t="str">
        <f>IF(Matrix!$K17="Yes",Matrix!$I17," ")</f>
        <v>IA-030 (Identification and Authentication) - Cryptographic modules used in the vendors system shall be compliant with Federal Information Processing Standards (FIPS) 140-2: Level 1.</v>
      </c>
      <c r="C95" s="22"/>
      <c r="D95" s="22"/>
      <c r="E95" s="22"/>
      <c r="F95" s="22"/>
      <c r="G95" s="22"/>
      <c r="H95" s="22" t="str">
        <f>IF(Matrix!$K17="Yes","Physical In-Cab Device"," ")</f>
        <v>Physical In-Cab Device</v>
      </c>
      <c r="M95" s="24"/>
      <c r="Q95" s="20"/>
    </row>
    <row r="96" spans="1:17" ht="60" x14ac:dyDescent="0.25">
      <c r="A96" s="22" t="str">
        <f>IF(Matrix!$K19="Yes",Matrix!$G19," ")</f>
        <v>Medium</v>
      </c>
      <c r="B96" s="22" t="str">
        <f>IF(Matrix!$K19="Yes",Matrix!$I19," ")</f>
        <v>M-010 (Maintenance) - The vendor shall have procedures in place to ensure that components outside of the carrier’s direct control are not updated or modified without prior coordination and approval by an organization-defined individual or role</v>
      </c>
      <c r="C96" s="22"/>
      <c r="D96" s="22"/>
      <c r="E96" s="22"/>
      <c r="F96" s="22"/>
      <c r="G96" s="22"/>
      <c r="H96" s="22" t="str">
        <f>IF(Matrix!$K19="Yes","Physical In-Cab Device"," ")</f>
        <v>Physical In-Cab Device</v>
      </c>
      <c r="M96" s="24"/>
      <c r="Q96" s="20"/>
    </row>
    <row r="97" spans="1:17" x14ac:dyDescent="0.25">
      <c r="A97" s="22" t="str">
        <f>IF(Matrix!$K21="Yes",Matrix!$G21," ")</f>
        <v xml:space="preserve"> </v>
      </c>
      <c r="B97" s="22" t="str">
        <f>IF(Matrix!$K21="Yes",Matrix!$I21," ")</f>
        <v xml:space="preserve"> </v>
      </c>
      <c r="C97" s="22"/>
      <c r="D97" s="22"/>
      <c r="E97" s="22"/>
      <c r="F97" s="22"/>
      <c r="G97" s="22"/>
      <c r="H97" s="22" t="str">
        <f>IF(Matrix!$K21="Yes","Physical In-Cab Device"," ")</f>
        <v xml:space="preserve"> </v>
      </c>
      <c r="M97" s="24"/>
      <c r="Q97" s="20"/>
    </row>
    <row r="98" spans="1:17" ht="60" x14ac:dyDescent="0.25">
      <c r="A98" s="22" t="str">
        <f>IF(Matrix!$K24="Yes",Matrix!$G24," ")</f>
        <v>Medium</v>
      </c>
      <c r="B98" s="22" t="str">
        <f>IF(Matrix!$K24="Yes",Matrix!$I24," ")</f>
        <v>PS-010 (Personnel Security) - The vendor shall have personnel security policies &amp; procedures, position risk categorization, personnel screening, personnel termination, personnel transfer, access agreements &amp; third party personnel security.</v>
      </c>
      <c r="C98" s="22"/>
      <c r="D98" s="22"/>
      <c r="E98" s="22"/>
      <c r="F98" s="22"/>
      <c r="G98" s="22"/>
      <c r="H98" s="22" t="str">
        <f>IF(Matrix!$K24="Yes","Physical In-Cab Device"," ")</f>
        <v>Physical In-Cab Device</v>
      </c>
      <c r="M98" s="24"/>
      <c r="Q98" s="20"/>
    </row>
    <row r="99" spans="1:17" ht="75" x14ac:dyDescent="0.25">
      <c r="A99" s="22" t="str">
        <f>IF(Matrix!$K25="Yes",Matrix!$G25," ")</f>
        <v>Medium</v>
      </c>
      <c r="B99" s="22" t="str">
        <f>IF(Matrix!$K25="Yes",Matrix!$I25,"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99" s="22"/>
      <c r="D99" s="22"/>
      <c r="E99" s="22"/>
      <c r="F99" s="22"/>
      <c r="G99" s="22"/>
      <c r="H99" s="22" t="str">
        <f>IF(Matrix!$K25="Yes","Physical In-Cab Device"," ")</f>
        <v>Physical In-Cab Device</v>
      </c>
      <c r="M99" s="24"/>
      <c r="Q99" s="20"/>
    </row>
    <row r="100" spans="1:17" ht="30" x14ac:dyDescent="0.25">
      <c r="A100" s="22" t="str">
        <f>IF(Matrix!$K26="Yes",Matrix!$G26," ")</f>
        <v>Medium</v>
      </c>
      <c r="B100" s="22" t="str">
        <f>IF(Matrix!$K26="Yes",Matrix!$I26," ")</f>
        <v>RA-020 (Risk Assessment) - The vendor shall use the results of risk assessments to influence systems development and processes.</v>
      </c>
      <c r="C100" s="22"/>
      <c r="D100" s="22"/>
      <c r="E100" s="22"/>
      <c r="F100" s="22"/>
      <c r="G100" s="22"/>
      <c r="H100" s="22" t="str">
        <f>IF(Matrix!$K26="Yes","Physical In-Cab Device"," ")</f>
        <v>Physical In-Cab Device</v>
      </c>
      <c r="M100" s="24"/>
      <c r="Q100" s="20"/>
    </row>
    <row r="101" spans="1:17" ht="75" x14ac:dyDescent="0.25">
      <c r="A101" s="22" t="str">
        <f>IF(Matrix!$K29="Yes",Matrix!$G29," ")</f>
        <v>Medium</v>
      </c>
      <c r="B101" s="22" t="str">
        <f>IF(Matrix!$K29="Yes",Matrix!$I29,"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01" s="22"/>
      <c r="D101" s="22"/>
      <c r="E101" s="22"/>
      <c r="F101" s="22"/>
      <c r="G101" s="22"/>
      <c r="H101" s="22" t="str">
        <f>IF(Matrix!$K29="Yes","Physical In-Cab Device"," ")</f>
        <v>Physical In-Cab Device</v>
      </c>
      <c r="M101" s="24"/>
      <c r="Q101" s="20"/>
    </row>
    <row r="102" spans="1:17" ht="45" x14ac:dyDescent="0.25">
      <c r="A102" s="22" t="str">
        <f>IF(Matrix!$K31="Yes",Matrix!$G31," ")</f>
        <v>Medium</v>
      </c>
      <c r="B102" s="22" t="str">
        <f>IF(Matrix!$K31="Yes",Matrix!$I31," ")</f>
        <v>SCP-011 (Protecting Communication paths for systems) - Communication path cryptographic protections must not use identities, keys or shared secrets which are common across multiple deployed devices</v>
      </c>
      <c r="C102" s="22"/>
      <c r="D102" s="22"/>
      <c r="E102" s="22"/>
      <c r="F102" s="22"/>
      <c r="G102" s="22"/>
      <c r="H102" s="22" t="str">
        <f>IF(Matrix!$K31="Yes","Physical In-Cab Device"," ")</f>
        <v>Physical In-Cab Device</v>
      </c>
      <c r="M102" s="24"/>
      <c r="Q102" s="20"/>
    </row>
    <row r="103" spans="1:17" ht="90" x14ac:dyDescent="0.25">
      <c r="A103" s="22" t="str">
        <f>IF(Matrix!$K33="Yes",Matrix!$G33," ")</f>
        <v>Medium</v>
      </c>
      <c r="B103" s="22" t="str">
        <f>IF(Matrix!$K33="Yes",Matrix!$I33,"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03" s="22"/>
      <c r="D103" s="22"/>
      <c r="E103" s="22"/>
      <c r="F103" s="22"/>
      <c r="G103" s="22"/>
      <c r="H103" s="22" t="str">
        <f>IF(Matrix!$K33="Yes","Physical In-Cab Device"," ")</f>
        <v>Physical In-Cab Device</v>
      </c>
      <c r="M103" s="24"/>
      <c r="Q103" s="20"/>
    </row>
    <row r="104" spans="1:17" ht="195" x14ac:dyDescent="0.25">
      <c r="A104" s="22" t="str">
        <f>IF(Matrix!$K34="Yes",Matrix!$G34," ")</f>
        <v>Medium</v>
      </c>
      <c r="B104" s="22" t="str">
        <f>IF(Matrix!$K34="Yes",Matrix!$I34,"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04" s="22"/>
      <c r="D104" s="22"/>
      <c r="E104" s="22"/>
      <c r="F104" s="22"/>
      <c r="G104" s="22"/>
      <c r="H104" s="22" t="str">
        <f>IF(Matrix!$K34="Yes","Physical In-Cab Device"," ")</f>
        <v>Physical In-Cab Device</v>
      </c>
      <c r="M104" s="24"/>
      <c r="Q104" s="20"/>
    </row>
    <row r="105" spans="1:17" ht="75" x14ac:dyDescent="0.25">
      <c r="A105" s="22" t="str">
        <f>IF(Matrix!$K38="Yes",Matrix!$G38," ")</f>
        <v>Medium</v>
      </c>
      <c r="B105" s="22" t="str">
        <f>IF(Matrix!$K38="Yes",Matrix!$I38,"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C105" s="22"/>
      <c r="D105" s="22"/>
      <c r="E105" s="22"/>
      <c r="F105" s="22"/>
      <c r="G105" s="22"/>
      <c r="H105" s="22" t="str">
        <f>IF(Matrix!$K38="Yes","Physical In-Cab Device"," ")</f>
        <v>Physical In-Cab Device</v>
      </c>
      <c r="M105" s="24"/>
      <c r="Q105" s="20"/>
    </row>
    <row r="106" spans="1:17" ht="75" x14ac:dyDescent="0.25">
      <c r="A106" s="22" t="str">
        <f>IF(Matrix!$K41="Yes",Matrix!$G41," ")</f>
        <v>Medium</v>
      </c>
      <c r="B106" s="22" t="str">
        <f>IF(Matrix!$K41="Yes",Matrix!$I41,"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06" s="22"/>
      <c r="D106" s="22"/>
      <c r="E106" s="22"/>
      <c r="F106" s="22"/>
      <c r="G106" s="22"/>
      <c r="H106" s="22" t="str">
        <f>IF(Matrix!$K41="Yes","Physical In-Cab Device"," ")</f>
        <v>Physical In-Cab Device</v>
      </c>
      <c r="M106" s="24"/>
      <c r="Q106" s="20"/>
    </row>
    <row r="107" spans="1:17" ht="45" x14ac:dyDescent="0.25">
      <c r="A107" s="22" t="str">
        <f>IF(Matrix!$K43="Yes",Matrix!$G43," ")</f>
        <v>Medium</v>
      </c>
      <c r="B107" s="22" t="str">
        <f>IF(Matrix!$K43="Yes",Matrix!$I43," ")</f>
        <v>SII-030 (Protecting Firmware on Devices) - The vendor shall use digitally signed software on telematics devices and prohibit execution of unsigned or invalidly signed software.</v>
      </c>
      <c r="C107" s="22"/>
      <c r="D107" s="22"/>
      <c r="E107" s="22"/>
      <c r="F107" s="22"/>
      <c r="G107" s="22"/>
      <c r="H107" s="22" t="str">
        <f>IF(Matrix!$K43="Yes","Physical In-Cab Device"," ")</f>
        <v>Physical In-Cab Device</v>
      </c>
      <c r="M107" s="24"/>
      <c r="Q107" s="20"/>
    </row>
    <row r="108" spans="1:17" ht="30" x14ac:dyDescent="0.25">
      <c r="A108" s="22" t="str">
        <f>IF(Matrix!$K47="Yes",Matrix!$G47," ")</f>
        <v>Medium</v>
      </c>
      <c r="B108" s="22" t="str">
        <f>IF(Matrix!$K47="Yes",Matrix!$I47," ")</f>
        <v>SII-080 (Protecting Firmware on Devices) - The vendor shall design security components that fail-secure to protect integrity of systems and data.</v>
      </c>
      <c r="C108" s="22"/>
      <c r="D108" s="22"/>
      <c r="E108" s="22"/>
      <c r="F108" s="22"/>
      <c r="G108" s="22"/>
      <c r="H108" s="22" t="str">
        <f>IF(Matrix!$K47="Yes","Physical In-Cab Device"," ")</f>
        <v>Physical In-Cab Device</v>
      </c>
      <c r="M108" s="24"/>
      <c r="Q108" s="20"/>
    </row>
    <row r="109" spans="1:17" ht="105" x14ac:dyDescent="0.25">
      <c r="A109" s="22" t="str">
        <f>IF(Matrix!$K49="Yes",Matrix!$G49," ")</f>
        <v>Medium</v>
      </c>
      <c r="B109" s="22" t="str">
        <f>IF(Matrix!$K49="Yes",Matrix!$I49,"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09" s="22"/>
      <c r="D109" s="22"/>
      <c r="E109" s="22"/>
      <c r="F109" s="22"/>
      <c r="G109" s="22"/>
      <c r="H109" s="22" t="str">
        <f>IF(Matrix!$K49="Yes","Physical In-Cab Device"," ")</f>
        <v>Physical In-Cab Device</v>
      </c>
      <c r="M109" s="24"/>
      <c r="Q109" s="20"/>
    </row>
    <row r="110" spans="1:17" ht="135" x14ac:dyDescent="0.25">
      <c r="A110" s="22" t="str">
        <f>IF(Matrix!$K53="Yes",Matrix!$G53," ")</f>
        <v>Medium</v>
      </c>
      <c r="B110" s="22" t="str">
        <f>IF(Matrix!$K53="Yes",Matrix!$I53,"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10" s="22"/>
      <c r="D110" s="22"/>
      <c r="E110" s="22"/>
      <c r="F110" s="22"/>
      <c r="G110" s="22"/>
      <c r="H110" s="22" t="str">
        <f>IF(Matrix!$K53="Yes","Physical In-Cab Device"," ")</f>
        <v>Physical In-Cab Device</v>
      </c>
      <c r="M110" s="24"/>
      <c r="Q110" s="20"/>
    </row>
    <row r="111" spans="1:17" ht="45" x14ac:dyDescent="0.25">
      <c r="A111" s="22" t="str">
        <f>IF(Matrix!$K54="Yes",Matrix!$G54," ")</f>
        <v>Medium</v>
      </c>
      <c r="B111" s="22" t="str">
        <f>IF(Matrix!$K54="Yes",Matrix!$I54," ")</f>
        <v>SII-140 (Vulnerability Management) - The vendor shall implement ongoing monitoring and protection against malicious code in production using a well governed process that addresses all entry and exit points in the system.</v>
      </c>
      <c r="C111" s="22"/>
      <c r="D111" s="22"/>
      <c r="E111" s="22"/>
      <c r="F111" s="22"/>
      <c r="G111" s="22"/>
      <c r="H111" s="22" t="str">
        <f>IF(Matrix!$K54="Yes","Physical In-Cab Device"," ")</f>
        <v>Physical In-Cab Device</v>
      </c>
      <c r="M111" s="24"/>
      <c r="Q111" s="20"/>
    </row>
    <row r="112" spans="1:17" ht="30" x14ac:dyDescent="0.25">
      <c r="A112" s="22" t="str">
        <f>IF(Matrix!$K55="Yes",Matrix!$G55," ")</f>
        <v>Medium</v>
      </c>
      <c r="B112" s="22" t="str">
        <f>IF(Matrix!$K55="Yes",Matrix!$I55," ")</f>
        <v>SII-150 (Vulnerability Management) - The vendor shall verify code according to best-practice coding standards</v>
      </c>
      <c r="C112" s="22"/>
      <c r="D112" s="22"/>
      <c r="E112" s="22"/>
      <c r="F112" s="22"/>
      <c r="G112" s="22"/>
      <c r="H112" s="22" t="str">
        <f>IF(Matrix!$K55="Yes","Physical In-Cab Device"," ")</f>
        <v>Physical In-Cab Device</v>
      </c>
      <c r="M112" s="24"/>
      <c r="Q112" s="20"/>
    </row>
    <row r="113" spans="1:17" ht="60" x14ac:dyDescent="0.25">
      <c r="A113" s="22" t="str">
        <f>IF(Matrix!$K56="Yes",Matrix!$G56," ")</f>
        <v>Medium</v>
      </c>
      <c r="B113" s="22" t="str">
        <f>IF(Matrix!$K56="Yes",Matrix!$I56," ")</f>
        <v>SII-170 (System and Information Integrity) - The vendor shall actively monitor resources such as NIST Common Vulnerabilities and Exposures (CVE), Bugtraq, for security alerts and advisories related to the telematics system’s components</v>
      </c>
      <c r="C113" s="22"/>
      <c r="D113" s="22"/>
      <c r="E113" s="22"/>
      <c r="F113" s="22"/>
      <c r="G113" s="22"/>
      <c r="H113" s="22" t="str">
        <f>IF(Matrix!$K56="Yes","Physical In-Cab Device"," ")</f>
        <v>Physical In-Cab Device</v>
      </c>
      <c r="M113" s="24"/>
      <c r="Q113" s="20"/>
    </row>
    <row r="114" spans="1:17" ht="105" x14ac:dyDescent="0.25">
      <c r="A114" s="22" t="str">
        <f>IF(Matrix!$K58="Yes",Matrix!$G58," ")</f>
        <v>Medium</v>
      </c>
      <c r="B114" s="22" t="str">
        <f>IF(Matrix!$K58="Yes",Matrix!$I58,"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14" s="22"/>
      <c r="D114" s="22"/>
      <c r="E114" s="22"/>
      <c r="F114" s="22"/>
      <c r="G114" s="22"/>
      <c r="H114" s="22" t="str">
        <f>IF(Matrix!$K58="Yes","Physical In-Cab Device"," ")</f>
        <v>Physical In-Cab Device</v>
      </c>
      <c r="M114" s="24"/>
      <c r="Q114" s="20"/>
    </row>
    <row r="115" spans="1:17" ht="45" x14ac:dyDescent="0.25">
      <c r="A115" s="22" t="str">
        <f>IF(Matrix!$K45="Yes",Matrix!$G45," ")</f>
        <v>Low</v>
      </c>
      <c r="B115" s="22" t="str">
        <f>IF(Matrix!$K45="Yes",Matrix!$I45," ")</f>
        <v>SII-060 (Protecting Firmware on Devices) - The vendor shall provide a means (and document the process) for customers to verify the firmware in their devices.</v>
      </c>
      <c r="C115" s="22"/>
      <c r="D115" s="22"/>
      <c r="E115" s="22"/>
      <c r="F115" s="22"/>
      <c r="G115" s="22"/>
      <c r="H115" s="22" t="str">
        <f>IF(Matrix!$K45="Yes","Physical In-Cab Device"," ")</f>
        <v>Physical In-Cab Device</v>
      </c>
      <c r="M115" s="24"/>
      <c r="Q115" s="20"/>
    </row>
    <row r="116" spans="1:17" ht="45" x14ac:dyDescent="0.25">
      <c r="A116" s="22" t="str">
        <f>IF(Matrix!$K48="Yes",Matrix!$G48," ")</f>
        <v>Low</v>
      </c>
      <c r="B116" s="22" t="str">
        <f>IF(Matrix!$K48="Yes",Matrix!$I48," ")</f>
        <v>SII-081 (Protecting Firmware on Devices) - The vendor shall utilize protective mechanisms to protect components from unauthorized runtime/volatile modification of code.</v>
      </c>
      <c r="C116" s="22"/>
      <c r="D116" s="22"/>
      <c r="E116" s="22"/>
      <c r="F116" s="22"/>
      <c r="G116" s="22"/>
      <c r="H116" s="22" t="str">
        <f>IF(Matrix!$K48="Yes","Physical In-Cab Device"," ")</f>
        <v>Physical In-Cab Device</v>
      </c>
      <c r="M116" s="24"/>
      <c r="Q116" s="20"/>
    </row>
    <row r="117" spans="1:17" ht="45" x14ac:dyDescent="0.25">
      <c r="A117" s="22" t="str">
        <f>IF(Matrix!$K52="Yes",Matrix!$G52," ")</f>
        <v>Low</v>
      </c>
      <c r="B117" s="22" t="str">
        <f>IF(Matrix!$K52="Yes",Matrix!$I52," ")</f>
        <v>SII-120 (Vulnerability Management) - The vendor shall have a vulnerability management process that includes steps to triage any found vulnerabilities and plan remediation.</v>
      </c>
      <c r="C117" s="22"/>
      <c r="D117" s="22"/>
      <c r="E117" s="22"/>
      <c r="F117" s="22"/>
      <c r="G117" s="22"/>
      <c r="H117" s="22" t="str">
        <f>IF(Matrix!$K52="Yes","Physical In-Cab Device"," ")</f>
        <v>Physical In-Cab Device</v>
      </c>
      <c r="M117" s="24"/>
      <c r="Q117" s="20"/>
    </row>
    <row r="118" spans="1:17" ht="45" x14ac:dyDescent="0.25">
      <c r="A118" s="22" t="str">
        <f>IF(Matrix!$K9="Yes",Matrix!$G9," ")</f>
        <v>Medium</v>
      </c>
      <c r="B118" s="22" t="str">
        <f>IF(Matrix!$K9="Yes",Matrix!$I9," ")</f>
        <v>AC-060 (Access Control) - For all components of the system, the vendor shall provide a listing of all wireless communications interfaces of the system and specify how the interfaces can be configured and/or disabled.</v>
      </c>
      <c r="C118" s="22"/>
      <c r="D118" s="22"/>
      <c r="E118" s="22"/>
      <c r="F118" s="22"/>
      <c r="G118" s="22"/>
      <c r="H118" s="22" t="str">
        <f>IF(Matrix!$K9="Yes","Physical In-Cab Device"," ")</f>
        <v>Physical In-Cab Device</v>
      </c>
      <c r="M118" s="24"/>
      <c r="Q118" s="20"/>
    </row>
    <row r="119" spans="1:17" x14ac:dyDescent="0.25">
      <c r="A119" s="22" t="str">
        <f>IF(Matrix!$K20="Yes",Matrix!$G20," ")</f>
        <v xml:space="preserve"> </v>
      </c>
      <c r="B119" s="22" t="str">
        <f>IF(Matrix!$K20="Yes",Matrix!$I20," ")</f>
        <v xml:space="preserve"> </v>
      </c>
      <c r="C119" s="22"/>
      <c r="D119" s="22"/>
      <c r="E119" s="22"/>
      <c r="F119" s="22"/>
      <c r="G119" s="22"/>
      <c r="H119" s="22" t="str">
        <f>IF(Matrix!$K20="Yes","Physical In-Cab Device"," ")</f>
        <v xml:space="preserve"> </v>
      </c>
      <c r="M119" s="24"/>
      <c r="Q119" s="20"/>
    </row>
    <row r="120" spans="1:17" x14ac:dyDescent="0.25">
      <c r="A120" s="22" t="str">
        <f>IF(Matrix!$K22="Yes",Matrix!$G22," ")</f>
        <v xml:space="preserve"> </v>
      </c>
      <c r="B120" s="22" t="str">
        <f>IF(Matrix!$K22="Yes",Matrix!$I22," ")</f>
        <v xml:space="preserve"> </v>
      </c>
      <c r="C120" s="22"/>
      <c r="D120" s="22"/>
      <c r="E120" s="22"/>
      <c r="F120" s="22"/>
      <c r="G120" s="22"/>
      <c r="H120" s="22" t="str">
        <f>IF(Matrix!$K22="Yes","Physical In-Cab Device"," ")</f>
        <v xml:space="preserve"> </v>
      </c>
      <c r="M120" s="24"/>
      <c r="Q120" s="20"/>
    </row>
    <row r="121" spans="1:17" x14ac:dyDescent="0.25">
      <c r="A121" s="22" t="str">
        <f>IF(Matrix!$K35="Yes",Matrix!$G35," ")</f>
        <v xml:space="preserve"> </v>
      </c>
      <c r="B121" s="22" t="str">
        <f>IF(Matrix!$K35="Yes",Matrix!$I35," ")</f>
        <v xml:space="preserve"> </v>
      </c>
      <c r="C121" s="22"/>
      <c r="D121" s="22"/>
      <c r="E121" s="22"/>
      <c r="F121" s="22"/>
      <c r="G121" s="22"/>
      <c r="H121" s="22" t="str">
        <f>IF(Matrix!$K35="Yes","Physical In-Cab Device"," ")</f>
        <v xml:space="preserve"> </v>
      </c>
      <c r="M121" s="24"/>
      <c r="Q121" s="20"/>
    </row>
    <row r="122" spans="1:17" x14ac:dyDescent="0.25">
      <c r="A122" s="22" t="str">
        <f>IF(Matrix!$K37="Yes",Matrix!$G37," ")</f>
        <v xml:space="preserve"> </v>
      </c>
      <c r="B122" s="22" t="str">
        <f>IF(Matrix!$K37="Yes",Matrix!$I37," ")</f>
        <v xml:space="preserve"> </v>
      </c>
      <c r="C122" s="22"/>
      <c r="D122" s="22"/>
      <c r="E122" s="22"/>
      <c r="F122" s="22"/>
      <c r="G122" s="22"/>
      <c r="H122" s="22" t="str">
        <f>IF(Matrix!$K37="Yes","Physical In-Cab Device"," ")</f>
        <v xml:space="preserve"> </v>
      </c>
      <c r="M122" s="24"/>
      <c r="Q122" s="20"/>
    </row>
    <row r="123" spans="1:17" ht="180" x14ac:dyDescent="0.25">
      <c r="A123" s="22" t="str">
        <f>IF(Matrix!$K42="Yes",Matrix!$G42," ")</f>
        <v>Medium</v>
      </c>
      <c r="B123" s="22" t="str">
        <f>IF(Matrix!$K42="Yes",Matrix!$I42,"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123" s="22"/>
      <c r="D123" s="22"/>
      <c r="E123" s="22"/>
      <c r="F123" s="22"/>
      <c r="G123" s="22"/>
      <c r="H123" s="22" t="str">
        <f>IF(Matrix!$K42="Yes","Physical In-Cab Device"," ")</f>
        <v>Physical In-Cab Device</v>
      </c>
      <c r="M123" s="24"/>
      <c r="Q123" s="20"/>
    </row>
    <row r="124" spans="1:17" x14ac:dyDescent="0.25">
      <c r="A124" s="22" t="str">
        <f>IF(Matrix!$K51="Yes",Matrix!$G51," ")</f>
        <v xml:space="preserve"> </v>
      </c>
      <c r="B124" s="22" t="str">
        <f>IF(Matrix!$K51="Yes",Matrix!$I51," ")</f>
        <v xml:space="preserve"> </v>
      </c>
      <c r="C124" s="22"/>
      <c r="D124" s="22"/>
      <c r="E124" s="22"/>
      <c r="F124" s="22"/>
      <c r="G124" s="22"/>
      <c r="H124" s="22" t="str">
        <f>IF(Matrix!$K51="Yes","Physical In-Cab Device"," ")</f>
        <v xml:space="preserve"> </v>
      </c>
      <c r="M124" s="24"/>
      <c r="Q124" s="20"/>
    </row>
    <row r="125" spans="1:17" ht="60" x14ac:dyDescent="0.25">
      <c r="A125" s="22" t="str">
        <f>IF(Matrix!$K57="Yes",Matrix!$G57," ")</f>
        <v>Medium</v>
      </c>
      <c r="B125" s="22" t="str">
        <f>IF(Matrix!$K57="Yes",Matrix!$I57,"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125" s="22"/>
      <c r="D125" s="22"/>
      <c r="E125" s="22"/>
      <c r="F125" s="22"/>
      <c r="G125" s="22"/>
      <c r="H125" s="22" t="str">
        <f>IF(Matrix!$K57="Yes","Physical In-Cab Device"," ")</f>
        <v>Physical In-Cab Device</v>
      </c>
      <c r="M125" s="24"/>
      <c r="Q125" s="20"/>
    </row>
    <row r="128" spans="1:17" ht="21" x14ac:dyDescent="0.25">
      <c r="A128" s="26"/>
      <c r="B128" s="76" t="s">
        <v>245</v>
      </c>
      <c r="C128" s="77"/>
      <c r="D128" s="77"/>
      <c r="E128" s="77"/>
      <c r="F128" s="77"/>
      <c r="G128" s="77"/>
      <c r="H128" s="77"/>
    </row>
    <row r="129" spans="1:17" ht="57.75" customHeight="1" x14ac:dyDescent="0.25">
      <c r="A129" s="25"/>
      <c r="B129" s="78" t="s">
        <v>315</v>
      </c>
      <c r="C129" s="80"/>
      <c r="D129" s="80"/>
      <c r="E129" s="80"/>
      <c r="F129" s="80"/>
      <c r="G129" s="80"/>
      <c r="H129" s="80"/>
    </row>
    <row r="130" spans="1:17" x14ac:dyDescent="0.25">
      <c r="A130" s="75" t="s">
        <v>217</v>
      </c>
      <c r="B130" s="75" t="s">
        <v>145</v>
      </c>
      <c r="C130" s="75" t="s">
        <v>303</v>
      </c>
      <c r="D130" s="75"/>
      <c r="E130" s="75"/>
      <c r="F130" s="75"/>
      <c r="G130" s="75" t="s">
        <v>304</v>
      </c>
      <c r="H130" s="75" t="s">
        <v>246</v>
      </c>
      <c r="M130" s="24"/>
      <c r="Q130" s="20"/>
    </row>
    <row r="131" spans="1:17" x14ac:dyDescent="0.25">
      <c r="A131" s="75"/>
      <c r="B131" s="75"/>
      <c r="C131" s="21" t="s">
        <v>301</v>
      </c>
      <c r="D131" s="21" t="s">
        <v>305</v>
      </c>
      <c r="E131" s="21" t="s">
        <v>302</v>
      </c>
      <c r="F131" s="21" t="s">
        <v>306</v>
      </c>
      <c r="G131" s="75"/>
      <c r="H131" s="75"/>
      <c r="M131" s="24"/>
      <c r="Q131" s="20"/>
    </row>
    <row r="132" spans="1:17" ht="45" x14ac:dyDescent="0.25">
      <c r="A132" s="22" t="str">
        <f>IF(Matrix!$L14="Yes",Matrix!$G14," ")</f>
        <v>High</v>
      </c>
      <c r="B132" s="22" t="str">
        <f>IF(Matrix!$L14="Yes",Matrix!$I14," ")</f>
        <v>CM-030 (Configuration Management) - Vendor ensures that any and all interfaces used for testing or debug are unavailalbe in production builds of the devices</v>
      </c>
      <c r="C132" s="22"/>
      <c r="D132" s="22"/>
      <c r="E132" s="22"/>
      <c r="F132" s="22"/>
      <c r="G132" s="22"/>
      <c r="H132" s="22" t="str">
        <f>IF(Matrix!$L14="Yes","Connectivity/Communications"," ")</f>
        <v>Connectivity/Communications</v>
      </c>
      <c r="M132" s="24"/>
      <c r="Q132" s="20"/>
    </row>
    <row r="133" spans="1:17" ht="45" x14ac:dyDescent="0.25">
      <c r="A133" s="22" t="str">
        <f>IF(Matrix!$L18="Yes",Matrix!$G18," ")</f>
        <v>High</v>
      </c>
      <c r="B133" s="22" t="str">
        <f>IF(Matrix!$L18="Yes",Matrix!$I18," ")</f>
        <v>IR-010 (Incidence Response) - The vendor shall have a documented incident response plan (IRP) in place which provides the carriers with a point of contact for components used within their telematics system</v>
      </c>
      <c r="C133" s="22"/>
      <c r="D133" s="22"/>
      <c r="E133" s="22"/>
      <c r="F133" s="22"/>
      <c r="G133" s="22"/>
      <c r="H133" s="22" t="str">
        <f>IF(Matrix!$L18="Yes","Connectivity/Communications"," ")</f>
        <v>Connectivity/Communications</v>
      </c>
      <c r="M133" s="24"/>
      <c r="Q133" s="20"/>
    </row>
    <row r="134" spans="1:17" x14ac:dyDescent="0.25">
      <c r="A134" s="22" t="str">
        <f>IF(Matrix!$L20="Yes",Matrix!$G20," ")</f>
        <v xml:space="preserve"> </v>
      </c>
      <c r="B134" s="22" t="str">
        <f>IF(Matrix!$L20="Yes",Matrix!$I20," ")</f>
        <v xml:space="preserve"> </v>
      </c>
      <c r="C134" s="22"/>
      <c r="D134" s="22"/>
      <c r="E134" s="22"/>
      <c r="F134" s="22"/>
      <c r="G134" s="22"/>
      <c r="H134" s="22" t="str">
        <f>IF(Matrix!$L20="Yes","Connectivity/Communications"," ")</f>
        <v xml:space="preserve"> </v>
      </c>
      <c r="M134" s="24"/>
      <c r="Q134" s="20"/>
    </row>
    <row r="135" spans="1:17" x14ac:dyDescent="0.25">
      <c r="A135" s="22" t="str">
        <f>IF(Matrix!$L23="Yes",Matrix!$G23," ")</f>
        <v xml:space="preserve"> </v>
      </c>
      <c r="B135" s="22" t="str">
        <f>IF(Matrix!$L23="Yes",Matrix!$I23," ")</f>
        <v xml:space="preserve"> </v>
      </c>
      <c r="C135" s="22"/>
      <c r="D135" s="22"/>
      <c r="E135" s="22"/>
      <c r="F135" s="22"/>
      <c r="G135" s="22"/>
      <c r="H135" s="22" t="str">
        <f>IF(Matrix!$L23="Yes","Connectivity/Communications"," ")</f>
        <v xml:space="preserve"> </v>
      </c>
      <c r="M135" s="24"/>
      <c r="Q135" s="20"/>
    </row>
    <row r="136" spans="1:17" ht="30" x14ac:dyDescent="0.25">
      <c r="A136" s="22" t="str">
        <f>IF(Matrix!$L27="Yes",Matrix!$G27," ")</f>
        <v>High</v>
      </c>
      <c r="B136" s="22" t="str">
        <f>IF(Matrix!$L27="Yes",Matrix!$I27," ")</f>
        <v>SAA-010 (Security Management) - The vendor shall have an Information Security Management Plan (ISMP)</v>
      </c>
      <c r="C136" s="22"/>
      <c r="D136" s="22"/>
      <c r="E136" s="22"/>
      <c r="F136" s="22"/>
      <c r="G136" s="22"/>
      <c r="H136" s="22" t="str">
        <f>IF(Matrix!$L27="Yes","Connectivity/Communications"," ")</f>
        <v>Connectivity/Communications</v>
      </c>
      <c r="M136" s="24"/>
      <c r="Q136" s="20"/>
    </row>
    <row r="137" spans="1:17" ht="90" x14ac:dyDescent="0.25">
      <c r="A137" s="22" t="str">
        <f>IF(Matrix!$L28="Yes",Matrix!$G28," ")</f>
        <v>High</v>
      </c>
      <c r="B137" s="22" t="str">
        <f>IF(Matrix!$L28="Yes",Matrix!$I28,"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37" s="22"/>
      <c r="D137" s="22"/>
      <c r="E137" s="22"/>
      <c r="F137" s="22"/>
      <c r="G137" s="22"/>
      <c r="H137" s="22" t="str">
        <f>IF(Matrix!$L28="Yes","Connectivity/Communications"," ")</f>
        <v>Connectivity/Communications</v>
      </c>
      <c r="M137" s="24"/>
      <c r="Q137" s="20"/>
    </row>
    <row r="138" spans="1:17" ht="45" x14ac:dyDescent="0.25">
      <c r="A138" s="22" t="str">
        <f>IF(Matrix!$L30="Yes",Matrix!$G30," ")</f>
        <v>High</v>
      </c>
      <c r="B138" s="22" t="str">
        <f>IF(Matrix!$L30="Yes",Matrix!$I30," ")</f>
        <v>SCP-010 (Protecting Communications paths for systems) - Communication paths that traverse outside controlled boundaries must protect confidentiality and integrity of data</v>
      </c>
      <c r="C138" s="22"/>
      <c r="D138" s="22"/>
      <c r="E138" s="22"/>
      <c r="F138" s="22"/>
      <c r="G138" s="22"/>
      <c r="H138" s="22" t="str">
        <f>IF(Matrix!$L30="Yes","Connectivity/Communications"," ")</f>
        <v>Connectivity/Communications</v>
      </c>
      <c r="M138" s="24"/>
      <c r="Q138" s="20"/>
    </row>
    <row r="139" spans="1:17" ht="105" x14ac:dyDescent="0.25">
      <c r="A139" s="22" t="str">
        <f>IF(Matrix!$L32="Yes",Matrix!$G32," ")</f>
        <v>High</v>
      </c>
      <c r="B139" s="22" t="str">
        <f>IF(Matrix!$L32="Yes",Matrix!$I32,"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39" s="22"/>
      <c r="D139" s="22"/>
      <c r="E139" s="22"/>
      <c r="F139" s="22"/>
      <c r="G139" s="22"/>
      <c r="H139" s="22" t="str">
        <f>IF(Matrix!$L32="Yes","Connectivity/Communications"," ")</f>
        <v>Connectivity/Communications</v>
      </c>
      <c r="M139" s="24"/>
      <c r="Q139" s="20"/>
    </row>
    <row r="140" spans="1:17" ht="45" x14ac:dyDescent="0.25">
      <c r="A140" s="22" t="str">
        <f>IF(Matrix!$L36="Yes",Matrix!$G36," ")</f>
        <v>High</v>
      </c>
      <c r="B140" s="22" t="str">
        <f>IF(Matrix!$L36="Yes",Matrix!$I36," ")</f>
        <v>SCP-060 (Protecting Vehicle Network Escalation from Devices) - The vendor shall enforce controls integrated into the telematics device to limit the possible commands and data transmitted to the vehicle network.</v>
      </c>
      <c r="C140" s="22"/>
      <c r="D140" s="22"/>
      <c r="E140" s="22"/>
      <c r="F140" s="22"/>
      <c r="G140" s="22"/>
      <c r="H140" s="22" t="str">
        <f>IF(Matrix!$L36="Yes","Connectivity/Communications"," ")</f>
        <v>Connectivity/Communications</v>
      </c>
      <c r="M140" s="24"/>
      <c r="Q140" s="20"/>
    </row>
    <row r="141" spans="1:17" ht="270" x14ac:dyDescent="0.25">
      <c r="A141" s="22" t="str">
        <f>IF(Matrix!$L37="Yes",Matrix!$G37," ")</f>
        <v>High</v>
      </c>
      <c r="B141" s="22" t="str">
        <f>IF(Matrix!$L37="Yes",Matrix!$I37,"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41" s="22"/>
      <c r="D141" s="22"/>
      <c r="E141" s="22"/>
      <c r="F141" s="22"/>
      <c r="G141" s="22"/>
      <c r="H141" s="22" t="str">
        <f>IF(Matrix!$L37="Yes","Connectivity/Communications"," ")</f>
        <v>Connectivity/Communications</v>
      </c>
      <c r="M141" s="24"/>
      <c r="Q141" s="20"/>
    </row>
    <row r="142" spans="1:17" x14ac:dyDescent="0.25">
      <c r="A142" s="22" t="str">
        <f>IF(Matrix!$L39="Yes",Matrix!$G39," ")</f>
        <v xml:space="preserve"> </v>
      </c>
      <c r="B142" s="22" t="str">
        <f>IF(Matrix!$L39="Yes",Matrix!$I39," ")</f>
        <v xml:space="preserve"> </v>
      </c>
      <c r="C142" s="22"/>
      <c r="D142" s="22"/>
      <c r="E142" s="22"/>
      <c r="F142" s="22"/>
      <c r="G142" s="22"/>
      <c r="H142" s="22" t="str">
        <f>IF(Matrix!$L39="Yes","Connectivity/Communications"," ")</f>
        <v xml:space="preserve"> </v>
      </c>
      <c r="M142" s="24"/>
      <c r="Q142" s="20"/>
    </row>
    <row r="143" spans="1:17" ht="90" x14ac:dyDescent="0.25">
      <c r="A143" s="22" t="str">
        <f>IF(Matrix!$L40="Yes",Matrix!$G40," ")</f>
        <v>High</v>
      </c>
      <c r="B143" s="22" t="str">
        <f>IF(Matrix!$L40="Yes",Matrix!$I40,"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43" s="22"/>
      <c r="D143" s="22"/>
      <c r="E143" s="22"/>
      <c r="F143" s="22"/>
      <c r="G143" s="22"/>
      <c r="H143" s="22" t="str">
        <f>IF(Matrix!$L40="Yes","Connectivity/Communications"," ")</f>
        <v>Connectivity/Communications</v>
      </c>
      <c r="M143" s="24"/>
      <c r="Q143" s="20"/>
    </row>
    <row r="144" spans="1:17" ht="75" x14ac:dyDescent="0.25">
      <c r="A144" s="22" t="str">
        <f>IF(Matrix!$L44="Yes",Matrix!$G44," ")</f>
        <v>High</v>
      </c>
      <c r="B144" s="22" t="str">
        <f>IF(Matrix!$L44="Yes",Matrix!$I44,"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44" s="22"/>
      <c r="D144" s="22"/>
      <c r="E144" s="22"/>
      <c r="F144" s="22"/>
      <c r="G144" s="22"/>
      <c r="H144" s="22" t="str">
        <f>IF(Matrix!$L44="Yes","Connectivity/Communications"," ")</f>
        <v>Connectivity/Communications</v>
      </c>
      <c r="M144" s="24"/>
      <c r="Q144" s="20"/>
    </row>
    <row r="145" spans="1:17" ht="75" x14ac:dyDescent="0.25">
      <c r="A145" s="22" t="str">
        <f>IF(Matrix!$L46="Yes",Matrix!$G46," ")</f>
        <v>High</v>
      </c>
      <c r="B145" s="22" t="str">
        <f>IF(Matrix!$L46="Yes",Matrix!$I46,"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45" s="22"/>
      <c r="D145" s="22"/>
      <c r="E145" s="22"/>
      <c r="F145" s="22"/>
      <c r="G145" s="22"/>
      <c r="H145" s="22" t="str">
        <f>IF(Matrix!$L46="Yes","Connectivity/Communications"," ")</f>
        <v>Connectivity/Communications</v>
      </c>
      <c r="M145" s="24"/>
      <c r="Q145" s="20"/>
    </row>
    <row r="146" spans="1:17" x14ac:dyDescent="0.25">
      <c r="A146" s="22" t="str">
        <f>IF(Matrix!$L50="Yes",Matrix!$G50," ")</f>
        <v xml:space="preserve"> </v>
      </c>
      <c r="B146" s="22" t="str">
        <f>IF(Matrix!$L50="Yes",Matrix!$I50," ")</f>
        <v xml:space="preserve"> </v>
      </c>
      <c r="C146" s="22"/>
      <c r="D146" s="22"/>
      <c r="E146" s="22"/>
      <c r="F146" s="22"/>
      <c r="G146" s="22"/>
      <c r="H146" s="22" t="str">
        <f>IF(Matrix!$L50="Yes","Connectivity/Communications"," ")</f>
        <v xml:space="preserve"> </v>
      </c>
      <c r="M146" s="24"/>
      <c r="Q146" s="20"/>
    </row>
    <row r="147" spans="1:17" ht="30" x14ac:dyDescent="0.25">
      <c r="A147" s="22" t="str">
        <f>IF(Matrix!$L8="Yes",Matrix!$G8," ")</f>
        <v>Medium</v>
      </c>
      <c r="B147" s="22" t="str">
        <f>IF(Matrix!$L8="Yes",Matrix!$I8," ")</f>
        <v>AC-050 (Access Control) - All remote access methods and possible remote actions to/on telematics system shall be documented.</v>
      </c>
      <c r="C147" s="22"/>
      <c r="D147" s="22"/>
      <c r="E147" s="22"/>
      <c r="F147" s="22"/>
      <c r="G147" s="22"/>
      <c r="H147" s="22" t="str">
        <f>IF(Matrix!$L8="Yes","Connectivity/Communications"," ")</f>
        <v>Connectivity/Communications</v>
      </c>
      <c r="M147" s="24"/>
      <c r="Q147" s="20"/>
    </row>
    <row r="148" spans="1:17" ht="45" x14ac:dyDescent="0.25">
      <c r="A148" s="22" t="str">
        <f>IF(Matrix!$L9="Yes",Matrix!$G9," ")</f>
        <v>Medium</v>
      </c>
      <c r="B148" s="22" t="str">
        <f>IF(Matrix!$L9="Yes",Matrix!$I9," ")</f>
        <v>AC-060 (Access Control) - For all components of the system, the vendor shall provide a listing of all wireless communications interfaces of the system and specify how the interfaces can be configured and/or disabled.</v>
      </c>
      <c r="C148" s="22"/>
      <c r="D148" s="22"/>
      <c r="E148" s="22"/>
      <c r="F148" s="22"/>
      <c r="G148" s="22"/>
      <c r="H148" s="22" t="str">
        <f>IF(Matrix!$L9="Yes","Connectivity/Communications"," ")</f>
        <v>Connectivity/Communications</v>
      </c>
      <c r="M148" s="24"/>
      <c r="Q148" s="20"/>
    </row>
    <row r="149" spans="1:17" x14ac:dyDescent="0.25">
      <c r="A149" s="22" t="str">
        <f>IF(Matrix!$L10="Yes",Matrix!$G10," ")</f>
        <v xml:space="preserve"> </v>
      </c>
      <c r="B149" s="22" t="str">
        <f>IF(Matrix!$L10="Yes",Matrix!$I10," ")</f>
        <v xml:space="preserve"> </v>
      </c>
      <c r="C149" s="22"/>
      <c r="D149" s="22"/>
      <c r="E149" s="22"/>
      <c r="F149" s="22"/>
      <c r="G149" s="22"/>
      <c r="H149" s="22" t="str">
        <f>IF(Matrix!$L10="Yes","Connectivity/Communications"," ")</f>
        <v xml:space="preserve"> </v>
      </c>
      <c r="M149" s="24"/>
      <c r="Q149" s="20"/>
    </row>
    <row r="150" spans="1:17" ht="45" x14ac:dyDescent="0.25">
      <c r="A150" s="22" t="str">
        <f>IF(Matrix!$L15="Yes",Matrix!$G15," ")</f>
        <v>Medium</v>
      </c>
      <c r="B150" s="22" t="str">
        <f>IF(Matrix!$L15="Yes",Matrix!$I15," ")</f>
        <v>IA-010 (Identification and Authentication) - All remote hosts of the vendor's system shall be configured to uniquely identify and authenticate all other remote hosts of the system and/or any other interfacing systems.</v>
      </c>
      <c r="C150" s="22"/>
      <c r="D150" s="22"/>
      <c r="E150" s="22"/>
      <c r="F150" s="22"/>
      <c r="G150" s="22"/>
      <c r="H150" s="22" t="str">
        <f>IF(Matrix!$L15="Yes","Connectivity/Communications"," ")</f>
        <v>Connectivity/Communications</v>
      </c>
      <c r="M150" s="24"/>
      <c r="Q150" s="20"/>
    </row>
    <row r="151" spans="1:17" ht="45" x14ac:dyDescent="0.25">
      <c r="A151" s="22" t="str">
        <f>IF(Matrix!$L17="Yes",Matrix!$G17," ")</f>
        <v>Medium</v>
      </c>
      <c r="B151" s="22" t="str">
        <f>IF(Matrix!$L17="Yes",Matrix!$I17," ")</f>
        <v>IA-030 (Identification and Authentication) - Cryptographic modules used in the vendors system shall be compliant with Federal Information Processing Standards (FIPS) 140-2: Level 1.</v>
      </c>
      <c r="C151" s="22"/>
      <c r="D151" s="22"/>
      <c r="E151" s="22"/>
      <c r="F151" s="22"/>
      <c r="G151" s="22"/>
      <c r="H151" s="22" t="str">
        <f>IF(Matrix!$L17="Yes","Connectivity/Communications"," ")</f>
        <v>Connectivity/Communications</v>
      </c>
      <c r="M151" s="24"/>
      <c r="Q151" s="20"/>
    </row>
    <row r="152" spans="1:17" ht="60" x14ac:dyDescent="0.25">
      <c r="A152" s="22" t="str">
        <f>IF(Matrix!$L19="Yes",Matrix!$G19," ")</f>
        <v>Medium</v>
      </c>
      <c r="B152" s="22" t="str">
        <f>IF(Matrix!$L19="Yes",Matrix!$I19," ")</f>
        <v>M-010 (Maintenance) - The vendor shall have procedures in place to ensure that components outside of the carrier’s direct control are not updated or modified without prior coordination and approval by an organization-defined individual or role</v>
      </c>
      <c r="C152" s="22"/>
      <c r="D152" s="22"/>
      <c r="E152" s="22"/>
      <c r="F152" s="22"/>
      <c r="G152" s="22"/>
      <c r="H152" s="22" t="str">
        <f>IF(Matrix!$L19="Yes","Connectivity/Communications"," ")</f>
        <v>Connectivity/Communications</v>
      </c>
      <c r="M152" s="24"/>
      <c r="Q152" s="20"/>
    </row>
    <row r="153" spans="1:17" x14ac:dyDescent="0.25">
      <c r="A153" s="22" t="str">
        <f>IF(Matrix!$L21="Yes",Matrix!$G21," ")</f>
        <v xml:space="preserve"> </v>
      </c>
      <c r="B153" s="22" t="str">
        <f>IF(Matrix!$L21="Yes",Matrix!$I21," ")</f>
        <v xml:space="preserve"> </v>
      </c>
      <c r="C153" s="22"/>
      <c r="D153" s="22"/>
      <c r="E153" s="22"/>
      <c r="F153" s="22"/>
      <c r="G153" s="22"/>
      <c r="H153" s="22" t="str">
        <f>IF(Matrix!$L21="Yes","Connectivity/Communications"," ")</f>
        <v xml:space="preserve"> </v>
      </c>
      <c r="M153" s="24"/>
      <c r="Q153" s="20"/>
    </row>
    <row r="154" spans="1:17" ht="60" x14ac:dyDescent="0.25">
      <c r="A154" s="22" t="str">
        <f>IF(Matrix!$L24="Yes",Matrix!$G24," ")</f>
        <v>Medium</v>
      </c>
      <c r="B154" s="22" t="str">
        <f>IF(Matrix!$L24="Yes",Matrix!$I24," ")</f>
        <v>PS-010 (Personnel Security) - The vendor shall have personnel security policies &amp; procedures, position risk categorization, personnel screening, personnel termination, personnel transfer, access agreements &amp; third party personnel security.</v>
      </c>
      <c r="C154" s="22"/>
      <c r="D154" s="22"/>
      <c r="E154" s="22"/>
      <c r="F154" s="22"/>
      <c r="G154" s="22"/>
      <c r="H154" s="22" t="str">
        <f>IF(Matrix!$L24="Yes","Connectivity/Communications"," ")</f>
        <v>Connectivity/Communications</v>
      </c>
      <c r="M154" s="24"/>
      <c r="Q154" s="20"/>
    </row>
    <row r="155" spans="1:17" ht="75" x14ac:dyDescent="0.25">
      <c r="A155" s="22" t="str">
        <f>IF(Matrix!$L25="Yes",Matrix!$G25," ")</f>
        <v>Medium</v>
      </c>
      <c r="B155" s="22" t="str">
        <f>IF(Matrix!$L25="Yes",Matrix!$I25,"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55" s="22"/>
      <c r="D155" s="22"/>
      <c r="E155" s="22"/>
      <c r="F155" s="22"/>
      <c r="G155" s="22"/>
      <c r="H155" s="22" t="str">
        <f>IF(Matrix!$L25="Yes","Connectivity/Communications"," ")</f>
        <v>Connectivity/Communications</v>
      </c>
      <c r="M155" s="24"/>
      <c r="Q155" s="20"/>
    </row>
    <row r="156" spans="1:17" ht="30" x14ac:dyDescent="0.25">
      <c r="A156" s="22" t="str">
        <f>IF(Matrix!$L26="Yes",Matrix!$G26," ")</f>
        <v>Medium</v>
      </c>
      <c r="B156" s="22" t="str">
        <f>IF(Matrix!$L26="Yes",Matrix!$I26," ")</f>
        <v>RA-020 (Risk Assessment) - The vendor shall use the results of risk assessments to influence systems development and processes.</v>
      </c>
      <c r="C156" s="22"/>
      <c r="D156" s="22"/>
      <c r="E156" s="22"/>
      <c r="F156" s="22"/>
      <c r="G156" s="22"/>
      <c r="H156" s="22" t="str">
        <f>IF(Matrix!$L26="Yes","Connectivity/Communications"," ")</f>
        <v>Connectivity/Communications</v>
      </c>
      <c r="M156" s="24"/>
      <c r="Q156" s="20"/>
    </row>
    <row r="157" spans="1:17" ht="75" x14ac:dyDescent="0.25">
      <c r="A157" s="22" t="str">
        <f>IF(Matrix!$L29="Yes",Matrix!$G29," ")</f>
        <v>Medium</v>
      </c>
      <c r="B157" s="22" t="str">
        <f>IF(Matrix!$L29="Yes",Matrix!$I29,"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57" s="22"/>
      <c r="D157" s="22"/>
      <c r="E157" s="22"/>
      <c r="F157" s="22"/>
      <c r="G157" s="22"/>
      <c r="H157" s="22" t="str">
        <f>IF(Matrix!$L29="Yes","Connectivity/Communications"," ")</f>
        <v>Connectivity/Communications</v>
      </c>
      <c r="M157" s="24"/>
      <c r="Q157" s="20"/>
    </row>
    <row r="158" spans="1:17" ht="45" x14ac:dyDescent="0.25">
      <c r="A158" s="22" t="str">
        <f>IF(Matrix!$L31="Yes",Matrix!$G31," ")</f>
        <v>Medium</v>
      </c>
      <c r="B158" s="22" t="str">
        <f>IF(Matrix!$L31="Yes",Matrix!$I31," ")</f>
        <v>SCP-011 (Protecting Communication paths for systems) - Communication path cryptographic protections must not use identities, keys or shared secrets which are common across multiple deployed devices</v>
      </c>
      <c r="C158" s="22"/>
      <c r="D158" s="22"/>
      <c r="E158" s="22"/>
      <c r="F158" s="22"/>
      <c r="G158" s="22"/>
      <c r="H158" s="22" t="str">
        <f>IF(Matrix!$L31="Yes","Connectivity/Communications"," ")</f>
        <v>Connectivity/Communications</v>
      </c>
      <c r="M158" s="24"/>
      <c r="Q158" s="20"/>
    </row>
    <row r="159" spans="1:17" ht="90" x14ac:dyDescent="0.25">
      <c r="A159" s="22" t="str">
        <f>IF(Matrix!$L33="Yes",Matrix!$G33," ")</f>
        <v>Medium</v>
      </c>
      <c r="B159" s="22" t="str">
        <f>IF(Matrix!$L33="Yes",Matrix!$I33,"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59" s="22"/>
      <c r="D159" s="22"/>
      <c r="E159" s="22"/>
      <c r="F159" s="22"/>
      <c r="G159" s="22"/>
      <c r="H159" s="22" t="str">
        <f>IF(Matrix!$L33="Yes","Connectivity/Communications"," ")</f>
        <v>Connectivity/Communications</v>
      </c>
      <c r="M159" s="24"/>
      <c r="Q159" s="20"/>
    </row>
    <row r="160" spans="1:17" ht="195" x14ac:dyDescent="0.25">
      <c r="A160" s="22" t="str">
        <f>IF(Matrix!$L34="Yes",Matrix!$G34," ")</f>
        <v>Medium</v>
      </c>
      <c r="B160" s="22" t="str">
        <f>IF(Matrix!$L34="Yes",Matrix!$I34,"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60" s="22"/>
      <c r="D160" s="22"/>
      <c r="E160" s="22"/>
      <c r="F160" s="22"/>
      <c r="G160" s="22"/>
      <c r="H160" s="22" t="str">
        <f>IF(Matrix!$L34="Yes","Connectivity/Communications"," ")</f>
        <v>Connectivity/Communications</v>
      </c>
      <c r="M160" s="24"/>
      <c r="Q160" s="20"/>
    </row>
    <row r="161" spans="1:17" ht="75" x14ac:dyDescent="0.25">
      <c r="A161" s="22" t="str">
        <f>IF(Matrix!$L41="Yes",Matrix!$G41," ")</f>
        <v>Medium</v>
      </c>
      <c r="B161" s="22" t="str">
        <f>IF(Matrix!$L41="Yes",Matrix!$I41,"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61" s="22"/>
      <c r="D161" s="22"/>
      <c r="E161" s="22"/>
      <c r="F161" s="22"/>
      <c r="G161" s="22"/>
      <c r="H161" s="22" t="str">
        <f>IF(Matrix!$L41="Yes","Connectivity/Communications"," ")</f>
        <v>Connectivity/Communications</v>
      </c>
      <c r="M161" s="24"/>
      <c r="Q161" s="20"/>
    </row>
    <row r="162" spans="1:17" ht="45" x14ac:dyDescent="0.25">
      <c r="A162" s="22" t="str">
        <f>IF(Matrix!$L43="Yes",Matrix!$G43," ")</f>
        <v>Medium</v>
      </c>
      <c r="B162" s="22" t="str">
        <f>IF(Matrix!$L43="Yes",Matrix!$I43," ")</f>
        <v>SII-030 (Protecting Firmware on Devices) - The vendor shall use digitally signed software on telematics devices and prohibit execution of unsigned or invalidly signed software.</v>
      </c>
      <c r="C162" s="22"/>
      <c r="D162" s="22"/>
      <c r="E162" s="22"/>
      <c r="F162" s="22"/>
      <c r="G162" s="22"/>
      <c r="H162" s="22" t="str">
        <f>IF(Matrix!$L43="Yes","Connectivity/Communications"," ")</f>
        <v>Connectivity/Communications</v>
      </c>
      <c r="M162" s="24"/>
      <c r="Q162" s="20"/>
    </row>
    <row r="163" spans="1:17" ht="30" x14ac:dyDescent="0.25">
      <c r="A163" s="22" t="str">
        <f>IF(Matrix!$L47="Yes",Matrix!$G47," ")</f>
        <v>Medium</v>
      </c>
      <c r="B163" s="22" t="str">
        <f>IF(Matrix!$L47="Yes",Matrix!$I47," ")</f>
        <v>SII-080 (Protecting Firmware on Devices) - The vendor shall design security components that fail-secure to protect integrity of systems and data.</v>
      </c>
      <c r="C163" s="22"/>
      <c r="D163" s="22"/>
      <c r="E163" s="22"/>
      <c r="F163" s="22"/>
      <c r="G163" s="22"/>
      <c r="H163" s="22" t="str">
        <f>IF(Matrix!$L47="Yes","Connectivity/Communications"," ")</f>
        <v>Connectivity/Communications</v>
      </c>
      <c r="M163" s="24"/>
      <c r="Q163" s="20"/>
    </row>
    <row r="164" spans="1:17" ht="105" x14ac:dyDescent="0.25">
      <c r="A164" s="22" t="str">
        <f>IF(Matrix!$L49="Yes",Matrix!$G49," ")</f>
        <v>Medium</v>
      </c>
      <c r="B164" s="22" t="str">
        <f>IF(Matrix!$L49="Yes",Matrix!$I49,"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64" s="22"/>
      <c r="D164" s="22"/>
      <c r="E164" s="22"/>
      <c r="F164" s="22"/>
      <c r="G164" s="22"/>
      <c r="H164" s="22" t="str">
        <f>IF(Matrix!$L49="Yes","Connectivity/Communications"," ")</f>
        <v>Connectivity/Communications</v>
      </c>
      <c r="M164" s="24"/>
      <c r="Q164" s="20"/>
    </row>
    <row r="165" spans="1:17" ht="135" x14ac:dyDescent="0.25">
      <c r="A165" s="22" t="str">
        <f>IF(Matrix!$L53="Yes",Matrix!$G53," ")</f>
        <v>Medium</v>
      </c>
      <c r="B165" s="22" t="str">
        <f>IF(Matrix!$L53="Yes",Matrix!$I53,"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65" s="22"/>
      <c r="D165" s="22"/>
      <c r="E165" s="22"/>
      <c r="F165" s="22"/>
      <c r="G165" s="22"/>
      <c r="H165" s="22" t="str">
        <f>IF(Matrix!$L53="Yes","Connectivity/Communications"," ")</f>
        <v>Connectivity/Communications</v>
      </c>
      <c r="M165" s="24"/>
      <c r="Q165" s="20"/>
    </row>
    <row r="166" spans="1:17" ht="45" x14ac:dyDescent="0.25">
      <c r="A166" s="22" t="str">
        <f>IF(Matrix!$L54="Yes",Matrix!$G54," ")</f>
        <v>Medium</v>
      </c>
      <c r="B166" s="22" t="str">
        <f>IF(Matrix!$L54="Yes",Matrix!$I54," ")</f>
        <v>SII-140 (Vulnerability Management) - The vendor shall implement ongoing monitoring and protection against malicious code in production using a well governed process that addresses all entry and exit points in the system.</v>
      </c>
      <c r="C166" s="22"/>
      <c r="D166" s="22"/>
      <c r="E166" s="22"/>
      <c r="F166" s="22"/>
      <c r="G166" s="22"/>
      <c r="H166" s="22" t="str">
        <f>IF(Matrix!$L54="Yes","Connectivity/Communications"," ")</f>
        <v>Connectivity/Communications</v>
      </c>
      <c r="M166" s="24"/>
      <c r="Q166" s="20"/>
    </row>
    <row r="167" spans="1:17" ht="30" x14ac:dyDescent="0.25">
      <c r="A167" s="22" t="str">
        <f>IF(Matrix!$L55="Yes",Matrix!$G55," ")</f>
        <v>Medium</v>
      </c>
      <c r="B167" s="22" t="str">
        <f>IF(Matrix!$L55="Yes",Matrix!$I55," ")</f>
        <v>SII-150 (Vulnerability Management) - The vendor shall verify code according to best-practice coding standards</v>
      </c>
      <c r="C167" s="22"/>
      <c r="D167" s="22"/>
      <c r="E167" s="22"/>
      <c r="F167" s="22"/>
      <c r="G167" s="22"/>
      <c r="H167" s="22" t="str">
        <f>IF(Matrix!$L55="Yes","Connectivity/Communications"," ")</f>
        <v>Connectivity/Communications</v>
      </c>
      <c r="M167" s="24"/>
      <c r="Q167" s="20"/>
    </row>
    <row r="168" spans="1:17" ht="60" x14ac:dyDescent="0.25">
      <c r="A168" s="22" t="str">
        <f>IF(Matrix!$L56="Yes",Matrix!$G56," ")</f>
        <v>Medium</v>
      </c>
      <c r="B168" s="22" t="str">
        <f>IF(Matrix!$L56="Yes",Matrix!$I56," ")</f>
        <v>SII-170 (System and Information Integrity) - The vendor shall actively monitor resources such as NIST Common Vulnerabilities and Exposures (CVE), Bugtraq, for security alerts and advisories related to the telematics system’s components</v>
      </c>
      <c r="C168" s="22"/>
      <c r="D168" s="22"/>
      <c r="E168" s="22"/>
      <c r="F168" s="22"/>
      <c r="G168" s="22"/>
      <c r="H168" s="22" t="str">
        <f>IF(Matrix!$L56="Yes","Connectivity/Communications"," ")</f>
        <v>Connectivity/Communications</v>
      </c>
      <c r="M168" s="24"/>
      <c r="Q168" s="20"/>
    </row>
    <row r="169" spans="1:17" ht="105" x14ac:dyDescent="0.25">
      <c r="A169" s="22" t="str">
        <f>IF(Matrix!$L58="Yes",Matrix!$G58," ")</f>
        <v>Medium</v>
      </c>
      <c r="B169" s="22" t="str">
        <f>IF(Matrix!$L58="Yes",Matrix!$I58,"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69" s="22"/>
      <c r="D169" s="22"/>
      <c r="E169" s="22"/>
      <c r="F169" s="22"/>
      <c r="G169" s="22"/>
      <c r="H169" s="22" t="str">
        <f>IF(Matrix!$L58="Yes","Connectivity/Communications"," ")</f>
        <v>Connectivity/Communications</v>
      </c>
      <c r="M169" s="24"/>
      <c r="Q169" s="20"/>
    </row>
    <row r="170" spans="1:17" ht="45" x14ac:dyDescent="0.25">
      <c r="A170" s="22" t="str">
        <f>IF(Matrix!$L45="Yes",Matrix!$G45," ")</f>
        <v>Low</v>
      </c>
      <c r="B170" s="22" t="str">
        <f>IF(Matrix!$L45="Yes",Matrix!$I45," ")</f>
        <v>SII-060 (Protecting Firmware on Devices) - The vendor shall provide a means (and document the process) for customers to verify the firmware in their devices.</v>
      </c>
      <c r="C170" s="22"/>
      <c r="D170" s="22"/>
      <c r="E170" s="22"/>
      <c r="F170" s="22"/>
      <c r="G170" s="22"/>
      <c r="H170" s="22" t="str">
        <f>IF(Matrix!$L45="Yes","Connectivity/Communications"," ")</f>
        <v>Connectivity/Communications</v>
      </c>
      <c r="M170" s="24"/>
      <c r="Q170" s="20"/>
    </row>
    <row r="171" spans="1:17" ht="45" x14ac:dyDescent="0.25">
      <c r="A171" s="22" t="str">
        <f>IF(Matrix!$L48="Yes",Matrix!$G48," ")</f>
        <v>Low</v>
      </c>
      <c r="B171" s="22" t="str">
        <f>IF(Matrix!$L48="Yes",Matrix!$I48," ")</f>
        <v>SII-081 (Protecting Firmware on Devices) - The vendor shall utilize protective mechanisms to protect components from unauthorized runtime/volatile modification of code.</v>
      </c>
      <c r="C171" s="22"/>
      <c r="D171" s="22"/>
      <c r="E171" s="22"/>
      <c r="F171" s="22"/>
      <c r="G171" s="22"/>
      <c r="H171" s="22" t="str">
        <f>IF(Matrix!$L48="Yes","Connectivity/Communications"," ")</f>
        <v>Connectivity/Communications</v>
      </c>
      <c r="M171" s="24"/>
      <c r="Q171" s="20"/>
    </row>
    <row r="172" spans="1:17" ht="45" x14ac:dyDescent="0.25">
      <c r="A172" s="22" t="str">
        <f>IF(Matrix!$L52="Yes",Matrix!$G52," ")</f>
        <v>Low</v>
      </c>
      <c r="B172" s="22" t="str">
        <f>IF(Matrix!$L52="Yes",Matrix!$I52," ")</f>
        <v>SII-120 (Vulnerability Management) - The vendor shall have a vulnerability management process that includes steps to triage any found vulnerabilities and plan remediation.</v>
      </c>
      <c r="C172" s="22"/>
      <c r="D172" s="22"/>
      <c r="E172" s="22"/>
      <c r="F172" s="22"/>
      <c r="G172" s="22"/>
      <c r="H172" s="22" t="str">
        <f>IF(Matrix!$L52="Yes","Connectivity/Communications"," ")</f>
        <v>Connectivity/Communications</v>
      </c>
      <c r="M172" s="24"/>
      <c r="Q172" s="20"/>
    </row>
    <row r="173" spans="1:17" x14ac:dyDescent="0.25">
      <c r="A173" s="22" t="str">
        <f>IF(Matrix!$L2="Yes",Matrix!$G2," ")</f>
        <v xml:space="preserve"> </v>
      </c>
      <c r="B173" s="22" t="str">
        <f>IF(Matrix!$L2="Yes",Matrix!$I2," ")</f>
        <v xml:space="preserve"> </v>
      </c>
      <c r="C173" s="22"/>
      <c r="D173" s="22"/>
      <c r="E173" s="22"/>
      <c r="F173" s="22"/>
      <c r="G173" s="22"/>
      <c r="H173" s="22" t="str">
        <f>IF(Matrix!$L2="Yes","Connectivity/Communications"," ")</f>
        <v xml:space="preserve"> </v>
      </c>
      <c r="M173" s="24"/>
      <c r="Q173" s="20"/>
    </row>
    <row r="174" spans="1:17" ht="90" x14ac:dyDescent="0.25">
      <c r="A174" s="22" t="str">
        <f>IF(Matrix!$L3="Yes",Matrix!$G3," ")</f>
        <v>Medium</v>
      </c>
      <c r="B174" s="22" t="str">
        <f>IF(Matrix!$L3="Yes",Matrix!$I3,"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174" s="22"/>
      <c r="D174" s="22"/>
      <c r="E174" s="22"/>
      <c r="F174" s="22"/>
      <c r="G174" s="22"/>
      <c r="H174" s="22" t="str">
        <f>IF(Matrix!$L3="Yes","Connectivity/Communications"," ")</f>
        <v>Connectivity/Communications</v>
      </c>
      <c r="M174" s="24"/>
      <c r="Q174" s="20"/>
    </row>
    <row r="175" spans="1:17" ht="75" x14ac:dyDescent="0.25">
      <c r="A175" s="22" t="str">
        <f>IF(Matrix!$L4="Yes",Matrix!$G4," ")</f>
        <v>High</v>
      </c>
      <c r="B175" s="22" t="str">
        <f>IF(Matrix!$L4="Yes",Matrix!$I4,"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175" s="22"/>
      <c r="D175" s="22"/>
      <c r="E175" s="22"/>
      <c r="F175" s="22"/>
      <c r="G175" s="22"/>
      <c r="H175" s="22" t="str">
        <f>IF(Matrix!$L4="Yes","Connectivity/Communications"," ")</f>
        <v>Connectivity/Communications</v>
      </c>
      <c r="M175" s="24"/>
      <c r="Q175" s="20"/>
    </row>
    <row r="176" spans="1:17" ht="30" x14ac:dyDescent="0.25">
      <c r="A176" s="22" t="str">
        <f>IF(Matrix!$L5="Yes",Matrix!$G5," ")</f>
        <v>High</v>
      </c>
      <c r="B176" s="22" t="str">
        <f>IF(Matrix!$L5="Yes",Matrix!$I5," ")</f>
        <v>AC-030 (Access Control) - The vendor's system shall employ authentication to prevent unauthorized access to telematics systems and data.</v>
      </c>
      <c r="C176" s="22"/>
      <c r="D176" s="22"/>
      <c r="E176" s="22"/>
      <c r="F176" s="22"/>
      <c r="G176" s="22"/>
      <c r="H176" s="22" t="str">
        <f>IF(Matrix!$L5="Yes","Connectivity/Communications"," ")</f>
        <v>Connectivity/Communications</v>
      </c>
      <c r="M176" s="24"/>
      <c r="Q176" s="20"/>
    </row>
    <row r="177" spans="1:17" ht="45" x14ac:dyDescent="0.25">
      <c r="A177" s="22" t="str">
        <f>IF(Matrix!$L6="Yes",Matrix!$G6," ")</f>
        <v>Medium</v>
      </c>
      <c r="B177" s="22" t="str">
        <f>IF(Matrix!$L6="Yes",Matrix!$I6," ")</f>
        <v>AC-040 (Access Control) - The vendor shall identify all instances where the telematics system includes actions that cannot support access authentication and/or execute with elevated privileges</v>
      </c>
      <c r="C177" s="22"/>
      <c r="D177" s="22"/>
      <c r="E177" s="22"/>
      <c r="F177" s="22"/>
      <c r="G177" s="22"/>
      <c r="H177" s="22" t="str">
        <f>IF(Matrix!$L6="Yes","Connectivity/Communications"," ")</f>
        <v>Connectivity/Communications</v>
      </c>
      <c r="M177" s="24"/>
      <c r="Q177" s="20"/>
    </row>
    <row r="178" spans="1:17" ht="30" x14ac:dyDescent="0.25">
      <c r="A178" s="22" t="str">
        <f>IF(Matrix!$L7="Yes",Matrix!$G7," ")</f>
        <v>Medium</v>
      </c>
      <c r="B178" s="22" t="str">
        <f>IF(Matrix!$L7="Yes",Matrix!$I7," ")</f>
        <v>AC-041 (Access Control) - Identifying information about the connected devices will not be made available without authentication first.</v>
      </c>
      <c r="C178" s="22"/>
      <c r="D178" s="22"/>
      <c r="E178" s="22"/>
      <c r="F178" s="22"/>
      <c r="G178" s="22"/>
      <c r="H178" s="22" t="str">
        <f>IF(Matrix!$L7="Yes","Connectivity/Communications"," ")</f>
        <v>Connectivity/Communications</v>
      </c>
      <c r="M178" s="24"/>
      <c r="Q178" s="20"/>
    </row>
    <row r="179" spans="1:17" ht="60" x14ac:dyDescent="0.25">
      <c r="A179" s="22" t="str">
        <f>IF(Matrix!$L11="Yes",Matrix!$G11," ")</f>
        <v>Medium</v>
      </c>
      <c r="B179" s="22" t="str">
        <f>IF(Matrix!$L11="Yes",Matrix!$I11," ")</f>
        <v>AC-080 (Device-Local Authentication) - All authentication offered on device-local interfaces shall expect credentials which are unique to each device instance and uncorrelated to any and all public information about the device.</v>
      </c>
      <c r="C179" s="22"/>
      <c r="D179" s="22"/>
      <c r="E179" s="22"/>
      <c r="F179" s="22"/>
      <c r="G179" s="22"/>
      <c r="H179" s="22" t="str">
        <f>IF(Matrix!$L11="Yes","Connectivity/Communications"," ")</f>
        <v>Connectivity/Communications</v>
      </c>
      <c r="M179" s="24"/>
      <c r="Q179" s="20"/>
    </row>
    <row r="180" spans="1:17" ht="75" x14ac:dyDescent="0.25">
      <c r="A180" s="22" t="str">
        <f>IF(Matrix!$L12="Yes",Matrix!$G12," ")</f>
        <v>Medium</v>
      </c>
      <c r="B180" s="22" t="str">
        <f>IF(Matrix!$L12="Yes",Matrix!$I12,"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180" s="22"/>
      <c r="D180" s="22"/>
      <c r="E180" s="22"/>
      <c r="F180" s="22"/>
      <c r="G180" s="22"/>
      <c r="H180" s="22" t="str">
        <f>IF(Matrix!$L12="Yes","Connectivity/Communications"," ")</f>
        <v>Connectivity/Communications</v>
      </c>
      <c r="M180" s="24"/>
      <c r="Q180" s="20"/>
    </row>
    <row r="181" spans="1:17" ht="45" x14ac:dyDescent="0.25">
      <c r="A181" s="22" t="str">
        <f>IF(Matrix!$L13="Yes",Matrix!$G13," ")</f>
        <v>High</v>
      </c>
      <c r="B181" s="22" t="str">
        <f>IF(Matrix!$L13="Yes",Matrix!$I13," ")</f>
        <v>CM-020 (Configuration Management) - The vendor’s devices shall have all services used for troubleshooting disabled or properly protected from unauthorized access and use.</v>
      </c>
      <c r="C181" s="22"/>
      <c r="D181" s="22"/>
      <c r="E181" s="22"/>
      <c r="F181" s="22"/>
      <c r="G181" s="22"/>
      <c r="H181" s="22" t="str">
        <f>IF(Matrix!$L13="Yes","Connectivity/Communications"," ")</f>
        <v>Connectivity/Communications</v>
      </c>
      <c r="M181" s="24"/>
      <c r="Q181" s="20"/>
    </row>
    <row r="182" spans="1:17" ht="135" x14ac:dyDescent="0.25">
      <c r="A182" s="22" t="str">
        <f>IF(Matrix!$L16="Yes",Matrix!$G16," ")</f>
        <v>Medium</v>
      </c>
      <c r="B182" s="22" t="str">
        <f>IF(Matrix!$L16="Yes",Matrix!$I16,"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182" s="22"/>
      <c r="D182" s="22"/>
      <c r="E182" s="22"/>
      <c r="F182" s="22"/>
      <c r="G182" s="22"/>
      <c r="H182" s="22" t="str">
        <f>IF(Matrix!$L16="Yes","Connectivity/Communications"," ")</f>
        <v>Connectivity/Communications</v>
      </c>
      <c r="M182" s="24"/>
      <c r="Q182" s="20"/>
    </row>
    <row r="183" spans="1:17" x14ac:dyDescent="0.25">
      <c r="A183" s="22" t="str">
        <f>IF(Matrix!$L22="Yes",Matrix!$G22," ")</f>
        <v xml:space="preserve"> </v>
      </c>
      <c r="B183" s="22" t="str">
        <f>IF(Matrix!$L22="Yes",Matrix!$I22," ")</f>
        <v xml:space="preserve"> </v>
      </c>
      <c r="C183" s="22"/>
      <c r="D183" s="22"/>
      <c r="E183" s="22"/>
      <c r="F183" s="22"/>
      <c r="G183" s="22"/>
      <c r="H183" s="22" t="str">
        <f>IF(Matrix!$L22="Yes","Connectivity/Communications"," ")</f>
        <v xml:space="preserve"> </v>
      </c>
      <c r="M183" s="24"/>
      <c r="Q183" s="20"/>
    </row>
    <row r="184" spans="1:17" x14ac:dyDescent="0.25">
      <c r="A184" s="22" t="str">
        <f>IF(Matrix!$L35="Yes",Matrix!$G35," ")</f>
        <v xml:space="preserve"> </v>
      </c>
      <c r="B184" s="22" t="str">
        <f>IF(Matrix!$L35="Yes",Matrix!$I35," ")</f>
        <v xml:space="preserve"> </v>
      </c>
      <c r="C184" s="22"/>
      <c r="D184" s="22"/>
      <c r="E184" s="22"/>
      <c r="F184" s="22"/>
      <c r="G184" s="22"/>
      <c r="H184" s="22" t="str">
        <f>IF(Matrix!$L35="Yes","Connectivity/Communications"," ")</f>
        <v xml:space="preserve"> </v>
      </c>
      <c r="M184" s="24"/>
      <c r="Q184" s="20"/>
    </row>
    <row r="185" spans="1:17" x14ac:dyDescent="0.25">
      <c r="A185" s="22" t="str">
        <f>IF(Matrix!$L38="Yes",Matrix!$G38," ")</f>
        <v xml:space="preserve"> </v>
      </c>
      <c r="B185" s="22" t="str">
        <f>IF(Matrix!$L38="Yes",Matrix!$I38," ")</f>
        <v xml:space="preserve"> </v>
      </c>
      <c r="C185" s="22"/>
      <c r="D185" s="22"/>
      <c r="E185" s="22"/>
      <c r="F185" s="22"/>
      <c r="G185" s="22"/>
      <c r="H185" s="22" t="str">
        <f>IF(Matrix!$L38="Yes","Connectivity/Communications"," ")</f>
        <v xml:space="preserve"> </v>
      </c>
      <c r="M185" s="24"/>
      <c r="Q185" s="20"/>
    </row>
    <row r="186" spans="1:17" ht="180" x14ac:dyDescent="0.25">
      <c r="A186" s="22" t="str">
        <f>IF(Matrix!$L42="Yes",Matrix!$G42," ")</f>
        <v>Medium</v>
      </c>
      <c r="B186" s="22" t="str">
        <f>IF(Matrix!$L42="Yes",Matrix!$I42,"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186" s="22"/>
      <c r="D186" s="22"/>
      <c r="E186" s="22"/>
      <c r="F186" s="22"/>
      <c r="G186" s="22"/>
      <c r="H186" s="22" t="str">
        <f>IF(Matrix!$L42="Yes","Connectivity/Communications"," ")</f>
        <v>Connectivity/Communications</v>
      </c>
      <c r="M186" s="24"/>
      <c r="Q186" s="20"/>
    </row>
    <row r="187" spans="1:17" ht="90" x14ac:dyDescent="0.25">
      <c r="A187" s="22" t="str">
        <f>IF(Matrix!$L51="Yes",Matrix!$G51," ")</f>
        <v>Medium</v>
      </c>
      <c r="B187" s="22" t="str">
        <f>IF(Matrix!$L51="Yes",Matrix!$I51," ")</f>
        <v xml:space="preserve">SII-110 (Vulnerability Management) - The vendor conducts regular vulnerability scans of operating environment to verify software components in use have been patched according to remediation SLAs. 
</v>
      </c>
      <c r="C187" s="22"/>
      <c r="D187" s="22"/>
      <c r="E187" s="22"/>
      <c r="F187" s="22"/>
      <c r="G187" s="22"/>
      <c r="H187" s="22" t="str">
        <f>IF(Matrix!$L51="Yes","Connectivity/Communications"," ")</f>
        <v>Connectivity/Communications</v>
      </c>
      <c r="M187" s="24"/>
      <c r="Q187" s="20"/>
    </row>
    <row r="188" spans="1:17" ht="60" x14ac:dyDescent="0.25">
      <c r="A188" s="22" t="str">
        <f>IF(Matrix!$L57="Yes",Matrix!$G57," ")</f>
        <v>Medium</v>
      </c>
      <c r="B188" s="22" t="str">
        <f>IF(Matrix!$L57="Yes",Matrix!$I57,"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188" s="22"/>
      <c r="D188" s="22"/>
      <c r="E188" s="22"/>
      <c r="F188" s="22"/>
      <c r="G188" s="22"/>
      <c r="H188" s="22" t="str">
        <f>IF(Matrix!$L57="Yes","Connectivity/Communications"," ")</f>
        <v>Connectivity/Communications</v>
      </c>
      <c r="M188" s="24"/>
      <c r="Q188" s="20"/>
    </row>
    <row r="191" spans="1:17" ht="21" x14ac:dyDescent="0.25">
      <c r="A191" s="76" t="s">
        <v>270</v>
      </c>
      <c r="B191" s="77"/>
      <c r="C191" s="77"/>
      <c r="D191" s="77"/>
      <c r="E191" s="77"/>
      <c r="F191" s="77"/>
      <c r="G191" s="77"/>
    </row>
    <row r="192" spans="1:17" ht="57.75" customHeight="1" x14ac:dyDescent="0.25">
      <c r="A192" s="78" t="s">
        <v>317</v>
      </c>
      <c r="B192" s="79"/>
      <c r="C192" s="79"/>
      <c r="D192" s="79"/>
      <c r="E192" s="79"/>
      <c r="F192" s="79"/>
      <c r="G192" s="79"/>
      <c r="H192" s="33"/>
    </row>
    <row r="193" spans="1:17" x14ac:dyDescent="0.25">
      <c r="A193" s="75" t="s">
        <v>217</v>
      </c>
      <c r="B193" s="75" t="s">
        <v>145</v>
      </c>
      <c r="C193" s="75" t="s">
        <v>303</v>
      </c>
      <c r="D193" s="75"/>
      <c r="E193" s="75"/>
      <c r="F193" s="75"/>
      <c r="G193" s="75" t="s">
        <v>304</v>
      </c>
      <c r="H193" s="75" t="s">
        <v>246</v>
      </c>
      <c r="M193" s="24"/>
      <c r="Q193" s="20"/>
    </row>
    <row r="194" spans="1:17" hidden="1" x14ac:dyDescent="0.25">
      <c r="A194" s="75"/>
      <c r="B194" s="75"/>
      <c r="C194" s="21" t="s">
        <v>301</v>
      </c>
      <c r="D194" s="21" t="s">
        <v>305</v>
      </c>
      <c r="E194" s="21" t="s">
        <v>302</v>
      </c>
      <c r="F194" s="21" t="s">
        <v>306</v>
      </c>
      <c r="G194" s="75"/>
      <c r="H194" s="75"/>
      <c r="M194" s="24"/>
      <c r="Q194" s="20"/>
    </row>
    <row r="195" spans="1:17" ht="30" x14ac:dyDescent="0.25">
      <c r="A195" s="22" t="str">
        <f>IF(Matrix!$M5="Yes",Matrix!$G5," ")</f>
        <v>High</v>
      </c>
      <c r="B195" s="22" t="str">
        <f>IF(Matrix!$M5="Yes",Matrix!$I5," ")</f>
        <v>AC-030 (Access Control) - The vendor's system shall employ authentication to prevent unauthorized access to telematics systems and data.</v>
      </c>
      <c r="C195" s="22"/>
      <c r="D195" s="22"/>
      <c r="E195" s="22"/>
      <c r="F195" s="22"/>
      <c r="G195" s="22"/>
      <c r="H195" s="22" t="str">
        <f>IF(Matrix!$M5="Yes","Cloud or Back-end"," ")</f>
        <v>Cloud or Back-end</v>
      </c>
      <c r="M195" s="24"/>
      <c r="Q195" s="20"/>
    </row>
    <row r="196" spans="1:17" ht="45" x14ac:dyDescent="0.25">
      <c r="A196" s="22" t="str">
        <f>IF(Matrix!$M14="Yes",Matrix!$G14," ")</f>
        <v>High</v>
      </c>
      <c r="B196" s="22" t="str">
        <f>IF(Matrix!$M14="Yes",Matrix!$I14," ")</f>
        <v>CM-030 (Configuration Management) - Vendor ensures that any and all interfaces used for testing or debug are unavailalbe in production builds of the devices</v>
      </c>
      <c r="C196" s="22"/>
      <c r="D196" s="22"/>
      <c r="E196" s="22"/>
      <c r="F196" s="22"/>
      <c r="G196" s="22"/>
      <c r="H196" s="22" t="str">
        <f>IF(Matrix!$M14="Yes","Cloud or Back-end"," ")</f>
        <v>Cloud or Back-end</v>
      </c>
      <c r="M196" s="24"/>
      <c r="Q196" s="20"/>
    </row>
    <row r="197" spans="1:17" ht="45" x14ac:dyDescent="0.25">
      <c r="A197" s="22" t="str">
        <f>IF(Matrix!$M18="Yes",Matrix!$G18," ")</f>
        <v>High</v>
      </c>
      <c r="B197" s="22" t="str">
        <f>IF(Matrix!$M18="Yes",Matrix!$I18," ")</f>
        <v>IR-010 (Incidence Response) - The vendor shall have a documented incident response plan (IRP) in place which provides the carriers with a point of contact for components used within their telematics system</v>
      </c>
      <c r="C197" s="22"/>
      <c r="D197" s="22"/>
      <c r="E197" s="22"/>
      <c r="F197" s="22"/>
      <c r="G197" s="22"/>
      <c r="H197" s="22" t="str">
        <f>IF(Matrix!$M18="Yes","Cloud or Back-end"," ")</f>
        <v>Cloud or Back-end</v>
      </c>
      <c r="M197" s="24"/>
      <c r="Q197" s="20"/>
    </row>
    <row r="198" spans="1:17" ht="45" x14ac:dyDescent="0.25">
      <c r="A198" s="22" t="str">
        <f>IF(Matrix!$M20="Yes",Matrix!$G20," ")</f>
        <v>High</v>
      </c>
      <c r="B198" s="22" t="str">
        <f>IF(Matrix!$M20="Yes",Matrix!$I20," ")</f>
        <v>M-020 (Maintenance) - The vendor shall have procedures in place to test backup restoration processes of their own systems and their own facilities on at least an annual basis.</v>
      </c>
      <c r="C198" s="22"/>
      <c r="D198" s="22"/>
      <c r="E198" s="22"/>
      <c r="F198" s="22"/>
      <c r="G198" s="22"/>
      <c r="H198" s="22" t="str">
        <f>IF(Matrix!$M20="Yes","Cloud or Back-end"," ")</f>
        <v>Cloud or Back-end</v>
      </c>
      <c r="M198" s="24"/>
      <c r="Q198" s="20"/>
    </row>
    <row r="199" spans="1:17" ht="60" x14ac:dyDescent="0.25">
      <c r="A199" s="22" t="str">
        <f>IF(Matrix!$M23="Yes",Matrix!$G23," ")</f>
        <v>High</v>
      </c>
      <c r="B199" s="22" t="str">
        <f>IF(Matrix!$M23="Yes",Matrix!$I23," ")</f>
        <v>P-030 (Planning) - The vendor shall provide interfaces to their backend using the Open Telematics API -- enabling carriers to have failover to other providers to  avoid interruptions due to single point of failure in provider telematics services.</v>
      </c>
      <c r="C199" s="22"/>
      <c r="D199" s="22"/>
      <c r="E199" s="22"/>
      <c r="F199" s="22"/>
      <c r="G199" s="22"/>
      <c r="H199" s="22" t="str">
        <f>IF(Matrix!$M23="Yes","Cloud or Back-end"," ")</f>
        <v>Cloud or Back-end</v>
      </c>
      <c r="M199" s="24"/>
      <c r="Q199" s="20"/>
    </row>
    <row r="200" spans="1:17" ht="30" x14ac:dyDescent="0.25">
      <c r="A200" s="22" t="str">
        <f>IF(Matrix!$M27="Yes",Matrix!$G27," ")</f>
        <v>High</v>
      </c>
      <c r="B200" s="22" t="str">
        <f>IF(Matrix!$M27="Yes",Matrix!$I27," ")</f>
        <v>SAA-010 (Security Management) - The vendor shall have an Information Security Management Plan (ISMP)</v>
      </c>
      <c r="C200" s="22"/>
      <c r="D200" s="22"/>
      <c r="E200" s="22"/>
      <c r="F200" s="22"/>
      <c r="G200" s="22"/>
      <c r="H200" s="22" t="str">
        <f>IF(Matrix!$M27="Yes","Cloud or Back-end"," ")</f>
        <v>Cloud or Back-end</v>
      </c>
      <c r="M200" s="24"/>
      <c r="Q200" s="20"/>
    </row>
    <row r="201" spans="1:17" ht="90" x14ac:dyDescent="0.25">
      <c r="A201" s="22" t="str">
        <f>IF(Matrix!$M28="Yes",Matrix!$G28," ")</f>
        <v>High</v>
      </c>
      <c r="B201" s="22" t="str">
        <f>IF(Matrix!$M28="Yes",Matrix!$I28,"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201" s="22"/>
      <c r="D201" s="22"/>
      <c r="E201" s="22"/>
      <c r="F201" s="22"/>
      <c r="G201" s="22"/>
      <c r="H201" s="22" t="str">
        <f>IF(Matrix!$M28="Yes","Cloud or Back-end"," ")</f>
        <v>Cloud or Back-end</v>
      </c>
      <c r="M201" s="24"/>
      <c r="Q201" s="20"/>
    </row>
    <row r="202" spans="1:17" ht="45" x14ac:dyDescent="0.25">
      <c r="A202" s="22" t="str">
        <f>IF(Matrix!$M30="Yes",Matrix!$G30," ")</f>
        <v>High</v>
      </c>
      <c r="B202" s="22" t="str">
        <f>IF(Matrix!$M30="Yes",Matrix!$I30," ")</f>
        <v>SCP-010 (Protecting Communications paths for systems) - Communication paths that traverse outside controlled boundaries must protect confidentiality and integrity of data</v>
      </c>
      <c r="C202" s="22"/>
      <c r="D202" s="22"/>
      <c r="E202" s="22"/>
      <c r="F202" s="22"/>
      <c r="G202" s="22"/>
      <c r="H202" s="22" t="str">
        <f>IF(Matrix!$M30="Yes","Cloud or Back-end"," ")</f>
        <v>Cloud or Back-end</v>
      </c>
      <c r="M202" s="24"/>
      <c r="Q202" s="20"/>
    </row>
    <row r="203" spans="1:17" ht="105" x14ac:dyDescent="0.25">
      <c r="A203" s="22" t="str">
        <f>IF(Matrix!$M32="Yes",Matrix!$G32," ")</f>
        <v>High</v>
      </c>
      <c r="B203" s="22" t="str">
        <f>IF(Matrix!$M32="Yes",Matrix!$I32,"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203" s="22"/>
      <c r="D203" s="22"/>
      <c r="E203" s="22"/>
      <c r="F203" s="22"/>
      <c r="G203" s="22"/>
      <c r="H203" s="22" t="str">
        <f>IF(Matrix!$M32="Yes","Cloud or Back-end"," ")</f>
        <v>Cloud or Back-end</v>
      </c>
      <c r="M203" s="24"/>
      <c r="Q203" s="20"/>
    </row>
    <row r="204" spans="1:17" ht="60" x14ac:dyDescent="0.25">
      <c r="A204" s="22" t="str">
        <f>IF(Matrix!$M35="Yes",Matrix!$G35," ")</f>
        <v>High</v>
      </c>
      <c r="B204" s="22" t="str">
        <f>IF(Matrix!$M35="Yes",Matrix!$I35," ")</f>
        <v>SCP-050 (Protecting Data in the Backend) - All customer-related data logically segmented (e.g. encrypted with segmented keys) such that it is possible to produce all data related to one customer without inadvertently exposing any data of any others</v>
      </c>
      <c r="C204" s="22"/>
      <c r="D204" s="22"/>
      <c r="E204" s="22"/>
      <c r="F204" s="22"/>
      <c r="G204" s="22"/>
      <c r="H204" s="22" t="str">
        <f>IF(Matrix!$M35="Yes","Cloud or Back-end"," ")</f>
        <v>Cloud or Back-end</v>
      </c>
      <c r="M204" s="24"/>
      <c r="Q204" s="20"/>
    </row>
    <row r="205" spans="1:17" ht="270" x14ac:dyDescent="0.25">
      <c r="A205" s="22" t="str">
        <f>IF(Matrix!$M37="Yes",Matrix!$G37," ")</f>
        <v>High</v>
      </c>
      <c r="B205" s="22" t="str">
        <f>IF(Matrix!$M37="Yes",Matrix!$I37,"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205" s="22"/>
      <c r="D205" s="22"/>
      <c r="E205" s="22"/>
      <c r="F205" s="22"/>
      <c r="G205" s="22"/>
      <c r="H205" s="22" t="str">
        <f>IF(Matrix!$M37="Yes","Cloud or Back-end"," ")</f>
        <v>Cloud or Back-end</v>
      </c>
      <c r="M205" s="24"/>
      <c r="Q205" s="20"/>
    </row>
    <row r="206" spans="1:17" ht="60" x14ac:dyDescent="0.25">
      <c r="A206" s="22" t="str">
        <f>IF(Matrix!$M39="Yes",Matrix!$G39," ")</f>
        <v>High</v>
      </c>
      <c r="B206" s="22" t="str">
        <f>IF(Matrix!$M39="Yes",Matrix!$I39," ")</f>
        <v>SCP-110 (System and Communication Protocols) - The vendor’s system shall provide a means to download unstructured customer data in an industry-standard format (Open Telematics API). This download will occur over secured communication protocols.</v>
      </c>
      <c r="C206" s="22"/>
      <c r="D206" s="22"/>
      <c r="E206" s="22"/>
      <c r="F206" s="22"/>
      <c r="G206" s="22"/>
      <c r="H206" s="22" t="str">
        <f>IF(Matrix!$M39="Yes","Cloud or Back-end"," ")</f>
        <v>Cloud or Back-end</v>
      </c>
      <c r="M206" s="24"/>
      <c r="Q206" s="20"/>
    </row>
    <row r="207" spans="1:17" ht="90" x14ac:dyDescent="0.25">
      <c r="A207" s="22" t="str">
        <f>IF(Matrix!$M40="Yes",Matrix!$G40," ")</f>
        <v>High</v>
      </c>
      <c r="B207" s="22" t="str">
        <f>IF(Matrix!$M40="Yes",Matrix!$I40,"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207" s="22"/>
      <c r="D207" s="22"/>
      <c r="E207" s="22"/>
      <c r="F207" s="22"/>
      <c r="G207" s="22"/>
      <c r="H207" s="22" t="str">
        <f>IF(Matrix!$M40="Yes","Cloud or Back-end"," ")</f>
        <v>Cloud or Back-end</v>
      </c>
      <c r="M207" s="24"/>
      <c r="Q207" s="20"/>
    </row>
    <row r="208" spans="1:17" x14ac:dyDescent="0.25">
      <c r="A208" s="22" t="str">
        <f>IF(Matrix!$M44="Yes",Matrix!$G44," ")</f>
        <v xml:space="preserve"> </v>
      </c>
      <c r="B208" s="22" t="str">
        <f>IF(Matrix!$M44="Yes",Matrix!$I44," ")</f>
        <v xml:space="preserve"> </v>
      </c>
      <c r="C208" s="22"/>
      <c r="D208" s="22"/>
      <c r="E208" s="22"/>
      <c r="F208" s="22"/>
      <c r="G208" s="22"/>
      <c r="H208" s="22" t="str">
        <f>IF(Matrix!$M44="Yes","Cloud or Back-end"," ")</f>
        <v xml:space="preserve"> </v>
      </c>
      <c r="M208" s="24"/>
      <c r="Q208" s="20"/>
    </row>
    <row r="209" spans="1:17" ht="75" x14ac:dyDescent="0.25">
      <c r="A209" s="22" t="str">
        <f>IF(Matrix!$M46="Yes",Matrix!$G46," ")</f>
        <v>High</v>
      </c>
      <c r="B209" s="22" t="str">
        <f>IF(Matrix!$M46="Yes",Matrix!$I46,"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209" s="22"/>
      <c r="D209" s="22"/>
      <c r="E209" s="22"/>
      <c r="F209" s="22"/>
      <c r="G209" s="22"/>
      <c r="H209" s="22" t="str">
        <f>IF(Matrix!$M46="Yes","Cloud or Back-end"," ")</f>
        <v>Cloud or Back-end</v>
      </c>
      <c r="M209" s="24"/>
      <c r="Q209" s="20"/>
    </row>
    <row r="210" spans="1:17" ht="45" x14ac:dyDescent="0.25">
      <c r="A210" s="22" t="str">
        <f>IF(Matrix!$M50="Yes",Matrix!$G50," ")</f>
        <v>High</v>
      </c>
      <c r="B210" s="22" t="str">
        <f>IF(Matrix!$M50="Yes",Matrix!$I50," ")</f>
        <v>SII-100 (Incident Response) - The vendor must monitor information systems for attack and unauthorized access including employing automated analysis tools</v>
      </c>
      <c r="C210" s="22"/>
      <c r="D210" s="22"/>
      <c r="E210" s="22"/>
      <c r="F210" s="22"/>
      <c r="G210" s="22"/>
      <c r="H210" s="22" t="str">
        <f>IF(Matrix!$M50="Yes","Cloud or Back-end"," ")</f>
        <v>Cloud or Back-end</v>
      </c>
      <c r="M210" s="24"/>
      <c r="Q210" s="20"/>
    </row>
    <row r="211" spans="1:17" ht="45" x14ac:dyDescent="0.25">
      <c r="A211" s="22" t="str">
        <f>IF(Matrix!$M6="Yes",Matrix!$G6," ")</f>
        <v>Medium</v>
      </c>
      <c r="B211" s="22" t="str">
        <f>IF(Matrix!$M6="Yes",Matrix!$I6," ")</f>
        <v>AC-040 (Access Control) - The vendor shall identify all instances where the telematics system includes actions that cannot support access authentication and/or execute with elevated privileges</v>
      </c>
      <c r="C211" s="22"/>
      <c r="D211" s="22"/>
      <c r="E211" s="22"/>
      <c r="F211" s="22"/>
      <c r="G211" s="22"/>
      <c r="H211" s="22" t="str">
        <f>IF(Matrix!$M6="Yes","Cloud or Back-end"," ")</f>
        <v>Cloud or Back-end</v>
      </c>
      <c r="M211" s="24"/>
      <c r="Q211" s="20"/>
    </row>
    <row r="212" spans="1:17" ht="30" x14ac:dyDescent="0.25">
      <c r="A212" s="22" t="str">
        <f>IF(Matrix!$M8="Yes",Matrix!$G8," ")</f>
        <v>Medium</v>
      </c>
      <c r="B212" s="22" t="str">
        <f>IF(Matrix!$M8="Yes",Matrix!$I8," ")</f>
        <v>AC-050 (Access Control) - All remote access methods and possible remote actions to/on telematics system shall be documented.</v>
      </c>
      <c r="C212" s="22"/>
      <c r="D212" s="22"/>
      <c r="E212" s="22"/>
      <c r="F212" s="22"/>
      <c r="G212" s="22"/>
      <c r="H212" s="22" t="str">
        <f>IF(Matrix!$M8="Yes","Cloud or Back-end"," ")</f>
        <v>Cloud or Back-end</v>
      </c>
      <c r="M212" s="24"/>
      <c r="Q212" s="20"/>
    </row>
    <row r="213" spans="1:17" x14ac:dyDescent="0.25">
      <c r="A213" s="22" t="str">
        <f>IF(Matrix!$M9="Yes",Matrix!$G9," ")</f>
        <v xml:space="preserve"> </v>
      </c>
      <c r="B213" s="22" t="str">
        <f>IF(Matrix!$M9="Yes",Matrix!$I9," ")</f>
        <v xml:space="preserve"> </v>
      </c>
      <c r="C213" s="22"/>
      <c r="D213" s="22"/>
      <c r="E213" s="22"/>
      <c r="F213" s="22"/>
      <c r="G213" s="22"/>
      <c r="H213" s="22" t="str">
        <f>IF(Matrix!$M9="Yes","Cloud or Back-end"," ")</f>
        <v xml:space="preserve"> </v>
      </c>
      <c r="M213" s="24"/>
      <c r="Q213" s="20"/>
    </row>
    <row r="214" spans="1:17" ht="45" x14ac:dyDescent="0.25">
      <c r="A214" s="22" t="str">
        <f>IF(Matrix!$M10="Yes",Matrix!$G10," ")</f>
        <v>Medium</v>
      </c>
      <c r="B214" s="22" t="str">
        <f>IF(Matrix!$M10="Yes",Matrix!$I10," ")</f>
        <v>AC-070 (Identification and Authentication) - Authentication attempts to the vendor’s devices and backends shall be rate-limited to an industry accepted rate.</v>
      </c>
      <c r="C214" s="22"/>
      <c r="D214" s="22"/>
      <c r="E214" s="22"/>
      <c r="F214" s="22"/>
      <c r="G214" s="22"/>
      <c r="H214" s="22" t="str">
        <f>IF(Matrix!$M10="Yes","Cloud or Back-end"," ")</f>
        <v>Cloud or Back-end</v>
      </c>
      <c r="M214" s="24"/>
      <c r="Q214" s="20"/>
    </row>
    <row r="215" spans="1:17" ht="45" x14ac:dyDescent="0.25">
      <c r="A215" s="22" t="str">
        <f>IF(Matrix!$M15="Yes",Matrix!$G15," ")</f>
        <v>Medium</v>
      </c>
      <c r="B215" s="22" t="str">
        <f>IF(Matrix!$M15="Yes",Matrix!$I15," ")</f>
        <v>IA-010 (Identification and Authentication) - All remote hosts of the vendor's system shall be configured to uniquely identify and authenticate all other remote hosts of the system and/or any other interfacing systems.</v>
      </c>
      <c r="C215" s="22"/>
      <c r="D215" s="22"/>
      <c r="E215" s="22"/>
      <c r="F215" s="22"/>
      <c r="G215" s="22"/>
      <c r="H215" s="22" t="str">
        <f>IF(Matrix!$M15="Yes","Cloud or Back-end"," ")</f>
        <v>Cloud or Back-end</v>
      </c>
      <c r="M215" s="24"/>
      <c r="Q215" s="20"/>
    </row>
    <row r="216" spans="1:17" ht="45" x14ac:dyDescent="0.25">
      <c r="A216" s="22" t="str">
        <f>IF(Matrix!$M17="Yes",Matrix!$G17," ")</f>
        <v>Medium</v>
      </c>
      <c r="B216" s="22" t="str">
        <f>IF(Matrix!$M17="Yes",Matrix!$I17," ")</f>
        <v>IA-030 (Identification and Authentication) - Cryptographic modules used in the vendors system shall be compliant with Federal Information Processing Standards (FIPS) 140-2: Level 1.</v>
      </c>
      <c r="C216" s="22"/>
      <c r="D216" s="22"/>
      <c r="E216" s="22"/>
      <c r="F216" s="22"/>
      <c r="G216" s="22"/>
      <c r="H216" s="22" t="str">
        <f>IF(Matrix!$M17="Yes","Cloud or Back-end"," ")</f>
        <v>Cloud or Back-end</v>
      </c>
      <c r="M216" s="24"/>
      <c r="Q216" s="20"/>
    </row>
    <row r="217" spans="1:17" ht="60" x14ac:dyDescent="0.25">
      <c r="A217" s="22" t="str">
        <f>IF(Matrix!$M19="Yes",Matrix!$G19," ")</f>
        <v>Medium</v>
      </c>
      <c r="B217" s="22" t="str">
        <f>IF(Matrix!$M19="Yes",Matrix!$I19," ")</f>
        <v>M-010 (Maintenance) - The vendor shall have procedures in place to ensure that components outside of the carrier’s direct control are not updated or modified without prior coordination and approval by an organization-defined individual or role</v>
      </c>
      <c r="C217" s="22"/>
      <c r="D217" s="22"/>
      <c r="E217" s="22"/>
      <c r="F217" s="22"/>
      <c r="G217" s="22"/>
      <c r="H217" s="22" t="str">
        <f>IF(Matrix!$M19="Yes","Cloud or Back-end"," ")</f>
        <v>Cloud or Back-end</v>
      </c>
      <c r="M217" s="24"/>
      <c r="Q217" s="20"/>
    </row>
    <row r="218" spans="1:17" ht="45" x14ac:dyDescent="0.25">
      <c r="A218" s="22" t="str">
        <f>IF(Matrix!$M21="Yes",Matrix!$G21," ")</f>
        <v>Medium</v>
      </c>
      <c r="B218" s="22" t="str">
        <f>IF(Matrix!$M21="Yes",Matrix!$I21," ")</f>
        <v>P-010 (Planning) - The vendor shall have a System Security Plan (SSP) which details a clear and concise understanding of authorization boundaries of your telematics system;</v>
      </c>
      <c r="C218" s="22"/>
      <c r="D218" s="22"/>
      <c r="E218" s="22"/>
      <c r="F218" s="22"/>
      <c r="G218" s="22"/>
      <c r="H218" s="22" t="str">
        <f>IF(Matrix!$M21="Yes","Cloud or Back-end"," ")</f>
        <v>Cloud or Back-end</v>
      </c>
      <c r="M218" s="24"/>
      <c r="Q218" s="20"/>
    </row>
    <row r="219" spans="1:17" ht="60" x14ac:dyDescent="0.25">
      <c r="A219" s="22" t="str">
        <f>IF(Matrix!$M24="Yes",Matrix!$G24," ")</f>
        <v>Medium</v>
      </c>
      <c r="B219" s="22" t="str">
        <f>IF(Matrix!$M24="Yes",Matrix!$I24," ")</f>
        <v>PS-010 (Personnel Security) - The vendor shall have personnel security policies &amp; procedures, position risk categorization, personnel screening, personnel termination, personnel transfer, access agreements &amp; third party personnel security.</v>
      </c>
      <c r="C219" s="22"/>
      <c r="D219" s="22"/>
      <c r="E219" s="22"/>
      <c r="F219" s="22"/>
      <c r="G219" s="22"/>
      <c r="H219" s="22" t="str">
        <f>IF(Matrix!$M24="Yes","Cloud or Back-end"," ")</f>
        <v>Cloud or Back-end</v>
      </c>
      <c r="M219" s="24"/>
      <c r="Q219" s="20"/>
    </row>
    <row r="220" spans="1:17" ht="75" x14ac:dyDescent="0.25">
      <c r="A220" s="22" t="str">
        <f>IF(Matrix!$M25="Yes",Matrix!$G25," ")</f>
        <v>Medium</v>
      </c>
      <c r="B220" s="22" t="str">
        <f>IF(Matrix!$M25="Yes",Matrix!$I25,"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220" s="22"/>
      <c r="D220" s="22"/>
      <c r="E220" s="22"/>
      <c r="F220" s="22"/>
      <c r="G220" s="22"/>
      <c r="H220" s="22" t="str">
        <f>IF(Matrix!$M25="Yes","Cloud or Back-end"," ")</f>
        <v>Cloud or Back-end</v>
      </c>
      <c r="M220" s="24"/>
      <c r="Q220" s="20"/>
    </row>
    <row r="221" spans="1:17" ht="30" x14ac:dyDescent="0.25">
      <c r="A221" s="22" t="str">
        <f>IF(Matrix!$M26="Yes",Matrix!$G26," ")</f>
        <v>Medium</v>
      </c>
      <c r="B221" s="22" t="str">
        <f>IF(Matrix!$M26="Yes",Matrix!$I26," ")</f>
        <v>RA-020 (Risk Assessment) - The vendor shall use the results of risk assessments to influence systems development and processes.</v>
      </c>
      <c r="C221" s="22"/>
      <c r="D221" s="22"/>
      <c r="E221" s="22"/>
      <c r="F221" s="22"/>
      <c r="G221" s="22"/>
      <c r="H221" s="22" t="str">
        <f>IF(Matrix!$M26="Yes","Cloud or Back-end"," ")</f>
        <v>Cloud or Back-end</v>
      </c>
      <c r="M221" s="24"/>
      <c r="Q221" s="20"/>
    </row>
    <row r="222" spans="1:17" ht="75" x14ac:dyDescent="0.25">
      <c r="A222" s="22" t="str">
        <f>IF(Matrix!$M29="Yes",Matrix!$G29," ")</f>
        <v>Medium</v>
      </c>
      <c r="B222" s="22" t="str">
        <f>IF(Matrix!$M29="Yes",Matrix!$I29,"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222" s="22"/>
      <c r="D222" s="22"/>
      <c r="E222" s="22"/>
      <c r="F222" s="22"/>
      <c r="G222" s="22"/>
      <c r="H222" s="22" t="str">
        <f>IF(Matrix!$M29="Yes","Cloud or Back-end"," ")</f>
        <v>Cloud or Back-end</v>
      </c>
      <c r="M222" s="24"/>
      <c r="Q222" s="20"/>
    </row>
    <row r="223" spans="1:17" ht="45" x14ac:dyDescent="0.25">
      <c r="A223" s="22" t="str">
        <f>IF(Matrix!$M31="Yes",Matrix!$G31," ")</f>
        <v>Medium</v>
      </c>
      <c r="B223" s="22" t="str">
        <f>IF(Matrix!$M31="Yes",Matrix!$I31," ")</f>
        <v>SCP-011 (Protecting Communication paths for systems) - Communication path cryptographic protections must not use identities, keys or shared secrets which are common across multiple deployed devices</v>
      </c>
      <c r="C223" s="22"/>
      <c r="D223" s="22"/>
      <c r="E223" s="22"/>
      <c r="F223" s="22"/>
      <c r="G223" s="22"/>
      <c r="H223" s="22" t="str">
        <f>IF(Matrix!$M31="Yes","Cloud or Back-end"," ")</f>
        <v>Cloud or Back-end</v>
      </c>
      <c r="M223" s="24"/>
      <c r="Q223" s="20"/>
    </row>
    <row r="224" spans="1:17" ht="90" x14ac:dyDescent="0.25">
      <c r="A224" s="22" t="str">
        <f>IF(Matrix!$M33="Yes",Matrix!$G33," ")</f>
        <v>Medium</v>
      </c>
      <c r="B224" s="22" t="str">
        <f>IF(Matrix!$M33="Yes",Matrix!$I33,"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224" s="22"/>
      <c r="D224" s="22"/>
      <c r="E224" s="22"/>
      <c r="F224" s="22"/>
      <c r="G224" s="22"/>
      <c r="H224" s="22" t="str">
        <f>IF(Matrix!$M33="Yes","Cloud or Back-end"," ")</f>
        <v>Cloud or Back-end</v>
      </c>
      <c r="M224" s="24"/>
      <c r="Q224" s="20"/>
    </row>
    <row r="225" spans="1:17" ht="195" x14ac:dyDescent="0.25">
      <c r="A225" s="22" t="str">
        <f>IF(Matrix!$M34="Yes",Matrix!$G34," ")</f>
        <v>Medium</v>
      </c>
      <c r="B225" s="22" t="str">
        <f>IF(Matrix!$M34="Yes",Matrix!$I34,"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225" s="22"/>
      <c r="D225" s="22"/>
      <c r="E225" s="22"/>
      <c r="F225" s="22"/>
      <c r="G225" s="22"/>
      <c r="H225" s="22" t="str">
        <f>IF(Matrix!$M34="Yes","Cloud or Back-end"," ")</f>
        <v>Cloud or Back-end</v>
      </c>
      <c r="M225" s="24"/>
      <c r="Q225" s="20"/>
    </row>
    <row r="226" spans="1:17" ht="75" x14ac:dyDescent="0.25">
      <c r="A226" s="22" t="str">
        <f>IF(Matrix!$M41="Yes",Matrix!$G41," ")</f>
        <v>Medium</v>
      </c>
      <c r="B226" s="22" t="str">
        <f>IF(Matrix!$M41="Yes",Matrix!$I41,"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226" s="22"/>
      <c r="D226" s="22"/>
      <c r="E226" s="22"/>
      <c r="F226" s="22"/>
      <c r="G226" s="22"/>
      <c r="H226" s="22" t="str">
        <f>IF(Matrix!$M41="Yes","Cloud or Back-end"," ")</f>
        <v>Cloud or Back-end</v>
      </c>
      <c r="M226" s="24"/>
      <c r="Q226" s="20"/>
    </row>
    <row r="227" spans="1:17" x14ac:dyDescent="0.25">
      <c r="A227" s="22" t="str">
        <f>IF(Matrix!$M43="Yes",Matrix!$G43," ")</f>
        <v xml:space="preserve"> </v>
      </c>
      <c r="B227" s="22" t="str">
        <f>IF(Matrix!$M43="Yes",Matrix!$I43," ")</f>
        <v xml:space="preserve"> </v>
      </c>
      <c r="C227" s="22"/>
      <c r="D227" s="22"/>
      <c r="E227" s="22"/>
      <c r="F227" s="22"/>
      <c r="G227" s="22"/>
      <c r="H227" s="22" t="str">
        <f>IF(Matrix!$M43="Yes","Cloud or Back-end"," ")</f>
        <v xml:space="preserve"> </v>
      </c>
      <c r="M227" s="24"/>
      <c r="Q227" s="20"/>
    </row>
    <row r="228" spans="1:17" ht="30" x14ac:dyDescent="0.25">
      <c r="A228" s="22" t="str">
        <f>IF(Matrix!$M47="Yes",Matrix!$G47," ")</f>
        <v>Medium</v>
      </c>
      <c r="B228" s="22" t="str">
        <f>IF(Matrix!$M47="Yes",Matrix!$I47," ")</f>
        <v>SII-080 (Protecting Firmware on Devices) - The vendor shall design security components that fail-secure to protect integrity of systems and data.</v>
      </c>
      <c r="C228" s="22"/>
      <c r="D228" s="22"/>
      <c r="E228" s="22"/>
      <c r="F228" s="22"/>
      <c r="G228" s="22"/>
      <c r="H228" s="22" t="str">
        <f>IF(Matrix!$M47="Yes","Cloud or Back-end"," ")</f>
        <v>Cloud or Back-end</v>
      </c>
      <c r="M228" s="24"/>
      <c r="Q228" s="20"/>
    </row>
    <row r="229" spans="1:17" ht="105" x14ac:dyDescent="0.25">
      <c r="A229" s="22" t="str">
        <f>IF(Matrix!$M49="Yes",Matrix!$G49," ")</f>
        <v>Medium</v>
      </c>
      <c r="B229" s="22" t="str">
        <f>IF(Matrix!$M49="Yes",Matrix!$I49,"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229" s="22"/>
      <c r="D229" s="22"/>
      <c r="E229" s="22"/>
      <c r="F229" s="22"/>
      <c r="G229" s="22"/>
      <c r="H229" s="22" t="str">
        <f>IF(Matrix!$M49="Yes","Cloud or Back-end"," ")</f>
        <v>Cloud or Back-end</v>
      </c>
      <c r="M229" s="24"/>
      <c r="Q229" s="20"/>
    </row>
    <row r="230" spans="1:17" ht="135" x14ac:dyDescent="0.25">
      <c r="A230" s="22" t="str">
        <f>IF(Matrix!$M53="Yes",Matrix!$G53," ")</f>
        <v>Medium</v>
      </c>
      <c r="B230" s="22" t="str">
        <f>IF(Matrix!$M53="Yes",Matrix!$I53,"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230" s="22"/>
      <c r="D230" s="22"/>
      <c r="E230" s="22"/>
      <c r="F230" s="22"/>
      <c r="G230" s="22"/>
      <c r="H230" s="22" t="str">
        <f>IF(Matrix!$M53="Yes","Cloud or Back-end"," ")</f>
        <v>Cloud or Back-end</v>
      </c>
      <c r="M230" s="24"/>
      <c r="Q230" s="20"/>
    </row>
    <row r="231" spans="1:17" ht="45" x14ac:dyDescent="0.25">
      <c r="A231" s="22" t="str">
        <f>IF(Matrix!$M54="Yes",Matrix!$G54," ")</f>
        <v>Medium</v>
      </c>
      <c r="B231" s="22" t="str">
        <f>IF(Matrix!$M54="Yes",Matrix!$I54," ")</f>
        <v>SII-140 (Vulnerability Management) - The vendor shall implement ongoing monitoring and protection against malicious code in production using a well governed process that addresses all entry and exit points in the system.</v>
      </c>
      <c r="C231" s="22"/>
      <c r="D231" s="22"/>
      <c r="E231" s="22"/>
      <c r="F231" s="22"/>
      <c r="G231" s="22"/>
      <c r="H231" s="22" t="str">
        <f>IF(Matrix!$M54="Yes","Cloud or Back-end"," ")</f>
        <v>Cloud or Back-end</v>
      </c>
      <c r="M231" s="24"/>
      <c r="Q231" s="20"/>
    </row>
    <row r="232" spans="1:17" ht="30" x14ac:dyDescent="0.25">
      <c r="A232" s="22" t="str">
        <f>IF(Matrix!$M55="Yes",Matrix!$G55," ")</f>
        <v>Medium</v>
      </c>
      <c r="B232" s="22" t="str">
        <f>IF(Matrix!$M55="Yes",Matrix!$I55," ")</f>
        <v>SII-150 (Vulnerability Management) - The vendor shall verify code according to best-practice coding standards</v>
      </c>
      <c r="C232" s="22"/>
      <c r="D232" s="22"/>
      <c r="E232" s="22"/>
      <c r="F232" s="22"/>
      <c r="G232" s="22"/>
      <c r="H232" s="22" t="str">
        <f>IF(Matrix!$M55="Yes","Cloud or Back-end"," ")</f>
        <v>Cloud or Back-end</v>
      </c>
      <c r="M232" s="24"/>
      <c r="Q232" s="20"/>
    </row>
    <row r="233" spans="1:17" ht="60" x14ac:dyDescent="0.25">
      <c r="A233" s="22" t="str">
        <f>IF(Matrix!$M56="Yes",Matrix!$G56," ")</f>
        <v>Medium</v>
      </c>
      <c r="B233" s="22" t="str">
        <f>IF(Matrix!$M56="Yes",Matrix!$I56," ")</f>
        <v>SII-170 (System and Information Integrity) - The vendor shall actively monitor resources such as NIST Common Vulnerabilities and Exposures (CVE), Bugtraq, for security alerts and advisories related to the telematics system’s components</v>
      </c>
      <c r="C233" s="22"/>
      <c r="D233" s="22"/>
      <c r="E233" s="22"/>
      <c r="F233" s="22"/>
      <c r="G233" s="22"/>
      <c r="H233" s="22" t="str">
        <f>IF(Matrix!$M56="Yes","Cloud or Back-end"," ")</f>
        <v>Cloud or Back-end</v>
      </c>
      <c r="M233" s="24"/>
      <c r="Q233" s="20"/>
    </row>
    <row r="234" spans="1:17" ht="105" x14ac:dyDescent="0.25">
      <c r="A234" s="22" t="str">
        <f>IF(Matrix!$M58="Yes",Matrix!$G58," ")</f>
        <v>Medium</v>
      </c>
      <c r="B234" s="22" t="str">
        <f>IF(Matrix!$M58="Yes",Matrix!$I58,"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234" s="22"/>
      <c r="D234" s="22"/>
      <c r="E234" s="22"/>
      <c r="F234" s="22"/>
      <c r="G234" s="22"/>
      <c r="H234" s="22" t="str">
        <f>IF(Matrix!$M58="Yes","Cloud or Back-end"," ")</f>
        <v>Cloud or Back-end</v>
      </c>
      <c r="M234" s="24"/>
      <c r="Q234" s="20"/>
    </row>
    <row r="235" spans="1:17" x14ac:dyDescent="0.25">
      <c r="A235" s="22" t="str">
        <f>IF(Matrix!$M45="Yes",Matrix!$G45," ")</f>
        <v xml:space="preserve"> </v>
      </c>
      <c r="B235" s="22" t="str">
        <f>IF(Matrix!$M45="Yes",Matrix!$I45," ")</f>
        <v xml:space="preserve"> </v>
      </c>
      <c r="C235" s="22"/>
      <c r="D235" s="22"/>
      <c r="E235" s="22"/>
      <c r="F235" s="22"/>
      <c r="G235" s="22"/>
      <c r="H235" s="22" t="str">
        <f>IF(Matrix!$M45="Yes","Cloud or Back-end"," ")</f>
        <v xml:space="preserve"> </v>
      </c>
      <c r="M235" s="24"/>
      <c r="Q235" s="20"/>
    </row>
    <row r="236" spans="1:17" ht="45" x14ac:dyDescent="0.25">
      <c r="A236" s="22" t="str">
        <f>IF(Matrix!$M48="Yes",Matrix!$G48," ")</f>
        <v>Low</v>
      </c>
      <c r="B236" s="22" t="str">
        <f>IF(Matrix!$M48="Yes",Matrix!$I48," ")</f>
        <v>SII-081 (Protecting Firmware on Devices) - The vendor shall utilize protective mechanisms to protect components from unauthorized runtime/volatile modification of code.</v>
      </c>
      <c r="C236" s="22"/>
      <c r="D236" s="22"/>
      <c r="E236" s="22"/>
      <c r="F236" s="22"/>
      <c r="G236" s="22"/>
      <c r="H236" s="22" t="str">
        <f>IF(Matrix!$M48="Yes","Cloud or Back-end"," ")</f>
        <v>Cloud or Back-end</v>
      </c>
      <c r="M236" s="24"/>
      <c r="Q236" s="20"/>
    </row>
    <row r="237" spans="1:17" ht="45" x14ac:dyDescent="0.25">
      <c r="A237" s="22" t="str">
        <f>IF(Matrix!$M52="Yes",Matrix!$G52," ")</f>
        <v>Low</v>
      </c>
      <c r="B237" s="22" t="str">
        <f>IF(Matrix!$M52="Yes",Matrix!$I52," ")</f>
        <v>SII-120 (Vulnerability Management) - The vendor shall have a vulnerability management process that includes steps to triage any found vulnerabilities and plan remediation.</v>
      </c>
      <c r="C237" s="22"/>
      <c r="D237" s="22"/>
      <c r="E237" s="22"/>
      <c r="F237" s="22"/>
      <c r="G237" s="22"/>
      <c r="H237" s="22" t="str">
        <f>IF(Matrix!$M52="Yes","Cloud or Back-end"," ")</f>
        <v>Cloud or Back-end</v>
      </c>
      <c r="M237" s="24"/>
      <c r="Q237" s="20"/>
    </row>
    <row r="238" spans="1:17" ht="30" hidden="1" x14ac:dyDescent="0.25">
      <c r="A238" s="22" t="str">
        <f>IF(Matrix!$M2="Yes",Matrix!$G2," ")</f>
        <v>Medium</v>
      </c>
      <c r="B238" s="22" t="str">
        <f>IF(Matrix!$M2="Yes",Matrix!$I2," ")</f>
        <v>AA-010 (Audit and Accountability) - The vendor's system shall record event and system logs</v>
      </c>
      <c r="C238" s="22"/>
      <c r="D238" s="22"/>
      <c r="E238" s="22"/>
      <c r="F238" s="22"/>
      <c r="G238" s="22"/>
      <c r="H238" s="22" t="str">
        <f>IF(Matrix!$M2="Yes","Cloud or Back-end"," ")</f>
        <v>Cloud or Back-end</v>
      </c>
      <c r="M238" s="24"/>
      <c r="Q238" s="20"/>
    </row>
    <row r="239" spans="1:17" ht="90" hidden="1" x14ac:dyDescent="0.25">
      <c r="A239" s="22" t="str">
        <f>IF(Matrix!$M3="Yes",Matrix!$G3," ")</f>
        <v>Medium</v>
      </c>
      <c r="B239" s="22" t="str">
        <f>IF(Matrix!$M3="Yes",Matrix!$I3,"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239" s="22"/>
      <c r="D239" s="22"/>
      <c r="E239" s="22"/>
      <c r="F239" s="22"/>
      <c r="G239" s="22"/>
      <c r="H239" s="22" t="str">
        <f>IF(Matrix!$M3="Yes","Cloud or Back-end"," ")</f>
        <v>Cloud or Back-end</v>
      </c>
      <c r="M239" s="24"/>
      <c r="Q239" s="20"/>
    </row>
    <row r="240" spans="1:17" hidden="1" x14ac:dyDescent="0.25">
      <c r="A240" s="22" t="str">
        <f>IF(Matrix!$M4="Yes",Matrix!$G4," ")</f>
        <v xml:space="preserve"> </v>
      </c>
      <c r="B240" s="22" t="str">
        <f>IF(Matrix!$M4="Yes",Matrix!$I4," ")</f>
        <v xml:space="preserve"> </v>
      </c>
      <c r="C240" s="22"/>
      <c r="D240" s="22"/>
      <c r="E240" s="22"/>
      <c r="F240" s="22"/>
      <c r="G240" s="22"/>
      <c r="H240" s="22" t="str">
        <f>IF(Matrix!$M4="Yes","Cloud or Back-end"," ")</f>
        <v xml:space="preserve"> </v>
      </c>
      <c r="M240" s="24"/>
      <c r="Q240" s="20"/>
    </row>
    <row r="241" spans="1:17" ht="30" hidden="1" x14ac:dyDescent="0.25">
      <c r="A241" s="22" t="str">
        <f>IF(Matrix!$M7="Yes",Matrix!$G7," ")</f>
        <v>Medium</v>
      </c>
      <c r="B241" s="22" t="str">
        <f>IF(Matrix!$M7="Yes",Matrix!$I7," ")</f>
        <v>AC-041 (Access Control) - Identifying information about the connected devices will not be made available without authentication first.</v>
      </c>
      <c r="C241" s="22"/>
      <c r="D241" s="22"/>
      <c r="E241" s="22"/>
      <c r="F241" s="22"/>
      <c r="G241" s="22"/>
      <c r="H241" s="22" t="str">
        <f>IF(Matrix!$M7="Yes","Cloud or Back-end"," ")</f>
        <v>Cloud or Back-end</v>
      </c>
      <c r="M241" s="24"/>
      <c r="Q241" s="20"/>
    </row>
    <row r="242" spans="1:17" hidden="1" x14ac:dyDescent="0.25">
      <c r="A242" s="22" t="str">
        <f>IF(Matrix!$M11="Yes",Matrix!$G11," ")</f>
        <v xml:space="preserve"> </v>
      </c>
      <c r="B242" s="22" t="str">
        <f>IF(Matrix!$M11="Yes",Matrix!$I11," ")</f>
        <v xml:space="preserve"> </v>
      </c>
      <c r="C242" s="22"/>
      <c r="D242" s="22"/>
      <c r="E242" s="22"/>
      <c r="F242" s="22"/>
      <c r="G242" s="22"/>
      <c r="H242" s="22" t="str">
        <f>IF(Matrix!$M11="Yes","Cloud or Back-end"," ")</f>
        <v xml:space="preserve"> </v>
      </c>
      <c r="M242" s="24"/>
      <c r="Q242" s="20"/>
    </row>
    <row r="243" spans="1:17" hidden="1" x14ac:dyDescent="0.25">
      <c r="A243" s="22" t="str">
        <f>IF(Matrix!$M12="Yes",Matrix!$G12," ")</f>
        <v xml:space="preserve"> </v>
      </c>
      <c r="B243" s="22" t="str">
        <f>IF(Matrix!$M12="Yes",Matrix!$I12," ")</f>
        <v xml:space="preserve"> </v>
      </c>
      <c r="C243" s="22"/>
      <c r="D243" s="22"/>
      <c r="E243" s="22"/>
      <c r="F243" s="22"/>
      <c r="G243" s="22"/>
      <c r="H243" s="22" t="str">
        <f>IF(Matrix!$M12="Yes","Cloud or Back-end"," ")</f>
        <v xml:space="preserve"> </v>
      </c>
      <c r="M243" s="24"/>
      <c r="Q243" s="20"/>
    </row>
    <row r="244" spans="1:17" ht="45" hidden="1" x14ac:dyDescent="0.25">
      <c r="A244" s="22" t="str">
        <f>IF(Matrix!$M13="Yes",Matrix!$G13," ")</f>
        <v>High</v>
      </c>
      <c r="B244" s="22" t="str">
        <f>IF(Matrix!$M13="Yes",Matrix!$I13," ")</f>
        <v>CM-020 (Configuration Management) - The vendor’s devices shall have all services used for troubleshooting disabled or properly protected from unauthorized access and use.</v>
      </c>
      <c r="C244" s="22"/>
      <c r="D244" s="22"/>
      <c r="E244" s="22"/>
      <c r="F244" s="22"/>
      <c r="G244" s="22"/>
      <c r="H244" s="22" t="str">
        <f>IF(Matrix!$M13="Yes","Cloud or Back-end"," ")</f>
        <v>Cloud or Back-end</v>
      </c>
      <c r="M244" s="24"/>
      <c r="Q244" s="20"/>
    </row>
    <row r="245" spans="1:17" hidden="1" x14ac:dyDescent="0.25">
      <c r="A245" s="22" t="str">
        <f>IF(Matrix!$M16="Yes",Matrix!$G16," ")</f>
        <v xml:space="preserve"> </v>
      </c>
      <c r="B245" s="22" t="str">
        <f>IF(Matrix!$M16="Yes",Matrix!$I16," ")</f>
        <v xml:space="preserve"> </v>
      </c>
      <c r="C245" s="22"/>
      <c r="D245" s="22"/>
      <c r="E245" s="22"/>
      <c r="F245" s="22"/>
      <c r="G245" s="22"/>
      <c r="H245" s="22" t="str">
        <f>IF(Matrix!$M16="Yes","Cloud or Back-end"," ")</f>
        <v xml:space="preserve"> </v>
      </c>
      <c r="M245" s="24"/>
      <c r="Q245" s="20"/>
    </row>
    <row r="246" spans="1:17" ht="30" hidden="1" x14ac:dyDescent="0.25">
      <c r="A246" s="22" t="str">
        <f>IF(Matrix!$M22="Yes",Matrix!$G22," ")</f>
        <v>Medium</v>
      </c>
      <c r="B246" s="22" t="str">
        <f>IF(Matrix!$M22="Yes",Matrix!$I22," ")</f>
        <v xml:space="preserve">P-020 (Planning) - The vendor shall have a documented Information Security Architecture (ISA) for the telematics system.  </v>
      </c>
      <c r="C246" s="22"/>
      <c r="D246" s="22"/>
      <c r="E246" s="22"/>
      <c r="F246" s="22"/>
      <c r="G246" s="22"/>
      <c r="H246" s="22" t="str">
        <f>IF(Matrix!$M22="Yes","Cloud or Back-end"," ")</f>
        <v>Cloud or Back-end</v>
      </c>
      <c r="M246" s="24"/>
      <c r="Q246" s="20"/>
    </row>
    <row r="247" spans="1:17" hidden="1" x14ac:dyDescent="0.25">
      <c r="A247" s="22" t="str">
        <f>IF(Matrix!$M36="Yes",Matrix!$G36," ")</f>
        <v xml:space="preserve"> </v>
      </c>
      <c r="B247" s="22" t="str">
        <f>IF(Matrix!$M36="Yes",Matrix!$I36," ")</f>
        <v xml:space="preserve"> </v>
      </c>
      <c r="C247" s="22"/>
      <c r="D247" s="22"/>
      <c r="E247" s="22"/>
      <c r="F247" s="22"/>
      <c r="G247" s="22"/>
      <c r="H247" s="22" t="str">
        <f>IF(Matrix!$M36="Yes","Cloud or Back-end"," ")</f>
        <v xml:space="preserve"> </v>
      </c>
      <c r="M247" s="24"/>
      <c r="Q247" s="20"/>
    </row>
    <row r="248" spans="1:17" hidden="1" x14ac:dyDescent="0.25">
      <c r="A248" s="22" t="str">
        <f>IF(Matrix!$M38="Yes",Matrix!$G38," ")</f>
        <v xml:space="preserve"> </v>
      </c>
      <c r="B248" s="22" t="str">
        <f>IF(Matrix!$M38="Yes",Matrix!$I38," ")</f>
        <v xml:space="preserve"> </v>
      </c>
      <c r="C248" s="22"/>
      <c r="D248" s="22"/>
      <c r="E248" s="22"/>
      <c r="F248" s="22"/>
      <c r="G248" s="22"/>
      <c r="H248" s="22" t="str">
        <f>IF(Matrix!$M38="Yes","Cloud or Back-end"," ")</f>
        <v xml:space="preserve"> </v>
      </c>
      <c r="M248" s="24"/>
      <c r="Q248" s="20"/>
    </row>
    <row r="249" spans="1:17" ht="180" hidden="1" x14ac:dyDescent="0.25">
      <c r="A249" s="22" t="str">
        <f>IF(Matrix!$M42="Yes",Matrix!$G42," ")</f>
        <v>Medium</v>
      </c>
      <c r="B249" s="22" t="str">
        <f>IF(Matrix!$M42="Yes",Matrix!$I42,"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249" s="22"/>
      <c r="D249" s="22"/>
      <c r="E249" s="22"/>
      <c r="F249" s="22"/>
      <c r="G249" s="22"/>
      <c r="H249" s="22" t="str">
        <f>IF(Matrix!$M42="Yes","Cloud or Back-end"," ")</f>
        <v>Cloud or Back-end</v>
      </c>
      <c r="M249" s="24"/>
      <c r="Q249" s="20"/>
    </row>
    <row r="250" spans="1:17" ht="90" hidden="1" x14ac:dyDescent="0.25">
      <c r="A250" s="22" t="str">
        <f>IF(Matrix!$M51="Yes",Matrix!$G51," ")</f>
        <v>Medium</v>
      </c>
      <c r="B250" s="22" t="str">
        <f>IF(Matrix!$M51="Yes",Matrix!$I51," ")</f>
        <v xml:space="preserve">SII-110 (Vulnerability Management) - The vendor conducts regular vulnerability scans of operating environment to verify software components in use have been patched according to remediation SLAs. 
</v>
      </c>
      <c r="C250" s="22"/>
      <c r="D250" s="22"/>
      <c r="E250" s="22"/>
      <c r="F250" s="22"/>
      <c r="G250" s="22"/>
      <c r="H250" s="22" t="str">
        <f>IF(Matrix!$M51="Yes","Cloud or Back-end"," ")</f>
        <v>Cloud or Back-end</v>
      </c>
      <c r="M250" s="24"/>
      <c r="Q250" s="20"/>
    </row>
    <row r="251" spans="1:17" ht="60" hidden="1" x14ac:dyDescent="0.25">
      <c r="A251" s="22" t="str">
        <f>IF(Matrix!$M57="Yes",Matrix!$G57," ")</f>
        <v>Medium</v>
      </c>
      <c r="B251" s="22" t="str">
        <f>IF(Matrix!$M57="Yes",Matrix!$I57,"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251" s="22"/>
      <c r="D251" s="22"/>
      <c r="E251" s="22"/>
      <c r="F251" s="22"/>
      <c r="G251" s="22"/>
      <c r="H251" s="22" t="str">
        <f>IF(Matrix!$M57="Yes","Cloud or Back-end"," ")</f>
        <v>Cloud or Back-end</v>
      </c>
      <c r="M251" s="24"/>
      <c r="Q251" s="20"/>
    </row>
  </sheetData>
  <autoFilter ref="A193:H251" xr:uid="{00000000-0009-0000-0000-000003000000}">
    <filterColumn colId="2" showButton="0"/>
    <filterColumn colId="3" showButton="0"/>
    <filterColumn colId="4" showButton="0"/>
    <filterColumn colId="7">
      <customFilters>
        <customFilter operator="notEqual" val=" "/>
      </customFilters>
    </filterColumn>
  </autoFilter>
  <sortState xmlns:xlrd2="http://schemas.microsoft.com/office/spreadsheetml/2017/richdata2" ref="A196:H251">
    <sortCondition ref="A195:A251" customList="High,Medium,Low"/>
  </sortState>
  <mergeCells count="29">
    <mergeCell ref="A1:G1"/>
    <mergeCell ref="A2:G2"/>
    <mergeCell ref="A3:G3"/>
    <mergeCell ref="A4:A5"/>
    <mergeCell ref="B4:B5"/>
    <mergeCell ref="C4:F4"/>
    <mergeCell ref="G4:G5"/>
    <mergeCell ref="H4:H5"/>
    <mergeCell ref="B65:H65"/>
    <mergeCell ref="B66:H66"/>
    <mergeCell ref="A67:A68"/>
    <mergeCell ref="B67:B68"/>
    <mergeCell ref="C67:F67"/>
    <mergeCell ref="G67:G68"/>
    <mergeCell ref="H67:H68"/>
    <mergeCell ref="B128:H128"/>
    <mergeCell ref="B129:H129"/>
    <mergeCell ref="A130:A131"/>
    <mergeCell ref="B130:B131"/>
    <mergeCell ref="C130:F130"/>
    <mergeCell ref="G130:G131"/>
    <mergeCell ref="H130:H131"/>
    <mergeCell ref="H193:H194"/>
    <mergeCell ref="A191:G191"/>
    <mergeCell ref="A192:G192"/>
    <mergeCell ref="A193:A194"/>
    <mergeCell ref="B193:B194"/>
    <mergeCell ref="C193:F193"/>
    <mergeCell ref="G193:G194"/>
  </mergeCells>
  <pageMargins left="0.7" right="0.7" top="0.75" bottom="0.75" header="0.3" footer="0.3"/>
  <pageSetup scale="6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67"/>
  <sheetViews>
    <sheetView workbookViewId="0">
      <selection activeCell="A8" sqref="A8:H8"/>
    </sheetView>
  </sheetViews>
  <sheetFormatPr defaultRowHeight="15" x14ac:dyDescent="0.25"/>
  <cols>
    <col min="1" max="1" width="11.28515625" style="20" bestFit="1" customWidth="1"/>
    <col min="2" max="2" width="70.28515625" style="20" customWidth="1"/>
    <col min="3" max="3" width="7" style="20" customWidth="1"/>
    <col min="4" max="6" width="7.7109375" style="24" customWidth="1"/>
    <col min="7" max="7" width="31.85546875" style="24" customWidth="1"/>
    <col min="8" max="8" width="28.42578125" style="20" bestFit="1" customWidth="1"/>
    <col min="9" max="9" width="9.140625" style="20"/>
    <col min="10" max="10" width="23.85546875" style="20" hidden="1" customWidth="1"/>
    <col min="11" max="11" width="71.5703125" style="20" hidden="1" customWidth="1"/>
    <col min="12" max="12" width="16.28515625" style="20" hidden="1" customWidth="1"/>
    <col min="13" max="13" width="8.5703125" style="20" hidden="1" customWidth="1"/>
    <col min="14" max="14" width="4.5703125" style="24" hidden="1" customWidth="1"/>
    <col min="15" max="15" width="11.28515625" style="24" hidden="1" customWidth="1"/>
    <col min="16" max="16" width="7.7109375" style="24" hidden="1" customWidth="1"/>
    <col min="17" max="17" width="31.85546875" style="24" customWidth="1"/>
    <col min="18" max="16384" width="9.140625" style="20"/>
  </cols>
  <sheetData>
    <row r="1" spans="1:15" s="19" customFormat="1" ht="21" x14ac:dyDescent="0.25">
      <c r="A1" s="76" t="s">
        <v>318</v>
      </c>
      <c r="B1" s="77"/>
      <c r="C1" s="77"/>
      <c r="D1" s="77"/>
      <c r="E1" s="77"/>
      <c r="F1" s="77"/>
      <c r="G1" s="77"/>
      <c r="H1" s="77"/>
    </row>
    <row r="2" spans="1:15" s="19" customFormat="1" ht="124.5" customHeight="1" x14ac:dyDescent="0.25">
      <c r="A2" s="81" t="s">
        <v>319</v>
      </c>
      <c r="B2" s="82"/>
      <c r="C2" s="82"/>
      <c r="D2" s="82"/>
      <c r="E2" s="82"/>
      <c r="F2" s="82"/>
      <c r="G2" s="82"/>
      <c r="H2" s="82"/>
    </row>
    <row r="3" spans="1:15" s="19" customFormat="1" ht="21" x14ac:dyDescent="0.25">
      <c r="A3" s="76" t="s">
        <v>243</v>
      </c>
      <c r="B3" s="77"/>
      <c r="C3" s="77"/>
      <c r="D3" s="77"/>
      <c r="E3" s="77"/>
      <c r="F3" s="77"/>
      <c r="G3" s="77"/>
      <c r="H3" s="77"/>
    </row>
    <row r="4" spans="1:15" s="19" customFormat="1" ht="54.75" customHeight="1" x14ac:dyDescent="0.25">
      <c r="A4" s="78" t="s">
        <v>308</v>
      </c>
      <c r="B4" s="80"/>
      <c r="C4" s="80"/>
      <c r="D4" s="80"/>
      <c r="E4" s="80"/>
      <c r="F4" s="80"/>
      <c r="G4" s="80"/>
      <c r="H4" s="83"/>
    </row>
    <row r="5" spans="1:15" ht="21" x14ac:dyDescent="0.25">
      <c r="A5" s="26"/>
      <c r="B5" s="76" t="s">
        <v>244</v>
      </c>
      <c r="C5" s="77"/>
      <c r="D5" s="77"/>
      <c r="E5" s="77"/>
      <c r="F5" s="77"/>
      <c r="G5" s="77"/>
      <c r="H5" s="77"/>
    </row>
    <row r="6" spans="1:15" ht="61.5" customHeight="1" x14ac:dyDescent="0.25">
      <c r="A6" s="25"/>
      <c r="B6" s="78" t="s">
        <v>314</v>
      </c>
      <c r="C6" s="80"/>
      <c r="D6" s="80"/>
      <c r="E6" s="80"/>
      <c r="F6" s="80"/>
      <c r="G6" s="80"/>
      <c r="H6" s="80"/>
    </row>
    <row r="7" spans="1:15" ht="21" x14ac:dyDescent="0.25">
      <c r="A7" s="76" t="s">
        <v>245</v>
      </c>
      <c r="B7" s="84"/>
      <c r="C7" s="84"/>
      <c r="D7" s="84"/>
      <c r="E7" s="84"/>
      <c r="F7" s="84"/>
      <c r="G7" s="84"/>
      <c r="H7" s="84"/>
    </row>
    <row r="8" spans="1:15" ht="57.75" customHeight="1" x14ac:dyDescent="0.25">
      <c r="A8" s="78" t="s">
        <v>315</v>
      </c>
      <c r="B8" s="79"/>
      <c r="C8" s="79"/>
      <c r="D8" s="79"/>
      <c r="E8" s="79"/>
      <c r="F8" s="79"/>
      <c r="G8" s="79"/>
      <c r="H8" s="79"/>
    </row>
    <row r="9" spans="1:15" ht="21" x14ac:dyDescent="0.25">
      <c r="A9" s="85" t="s">
        <v>270</v>
      </c>
      <c r="B9" s="86"/>
      <c r="C9" s="86"/>
      <c r="D9" s="86"/>
      <c r="E9" s="86"/>
      <c r="F9" s="86"/>
      <c r="G9" s="86"/>
      <c r="H9" s="87"/>
    </row>
    <row r="10" spans="1:15" ht="57.75" customHeight="1" x14ac:dyDescent="0.25">
      <c r="A10" s="88" t="s">
        <v>317</v>
      </c>
      <c r="B10" s="89"/>
      <c r="C10" s="89"/>
      <c r="D10" s="89"/>
      <c r="E10" s="89"/>
      <c r="F10" s="89"/>
      <c r="G10" s="89"/>
      <c r="H10" s="89"/>
    </row>
    <row r="11" spans="1:15" x14ac:dyDescent="0.25">
      <c r="A11" s="21" t="s">
        <v>217</v>
      </c>
      <c r="B11" s="21" t="s">
        <v>145</v>
      </c>
      <c r="C11" s="21" t="s">
        <v>301</v>
      </c>
      <c r="D11" s="21" t="s">
        <v>305</v>
      </c>
      <c r="E11" s="21" t="s">
        <v>302</v>
      </c>
      <c r="F11" s="21" t="s">
        <v>306</v>
      </c>
      <c r="G11" s="21" t="s">
        <v>304</v>
      </c>
      <c r="H11" s="21" t="s">
        <v>246</v>
      </c>
      <c r="K11"/>
      <c r="L11"/>
    </row>
    <row r="12" spans="1:15" s="23" customFormat="1" ht="30" x14ac:dyDescent="0.25">
      <c r="A12" s="22" t="str">
        <f>IF(Matrix!$J5="Yes",Matrix!$G5," ")</f>
        <v>High</v>
      </c>
      <c r="B12" s="22" t="str">
        <f>IF(Matrix!$J5="Yes",Matrix!$I5," ")</f>
        <v>AC-030 (Access Control) - The vendor's system shall employ authentication to prevent unauthorized access to telematics systems and data.</v>
      </c>
      <c r="C12" s="22"/>
      <c r="D12" s="22"/>
      <c r="E12" s="22"/>
      <c r="F12" s="22"/>
      <c r="G12" s="22"/>
      <c r="H12" s="22" t="str">
        <f>IF(Matrix!$J5="Yes","Mobile App"," ")</f>
        <v>Mobile App</v>
      </c>
    </row>
    <row r="13" spans="1:15" s="23" customFormat="1" ht="45" x14ac:dyDescent="0.25">
      <c r="A13" s="22" t="str">
        <f>IF(Matrix!$J14="Yes",Matrix!$G14," ")</f>
        <v>High</v>
      </c>
      <c r="B13" s="22" t="str">
        <f>IF(Matrix!$J14="Yes",Matrix!$I14," ")</f>
        <v>CM-030 (Configuration Management) - Vendor ensures that any and all interfaces used for testing or debug are unavailalbe in production builds of the devices</v>
      </c>
      <c r="C13" s="22"/>
      <c r="D13" s="22"/>
      <c r="E13" s="22"/>
      <c r="F13" s="22"/>
      <c r="G13" s="22"/>
      <c r="H13" s="22" t="str">
        <f>IF(Matrix!$J14="Yes","Mobile App"," ")</f>
        <v>Mobile App</v>
      </c>
      <c r="K13" s="34"/>
      <c r="L13" s="35"/>
      <c r="M13" s="36"/>
      <c r="N13"/>
      <c r="O13"/>
    </row>
    <row r="14" spans="1:15" s="23" customFormat="1" ht="45" x14ac:dyDescent="0.25">
      <c r="A14" s="22" t="str">
        <f>IF(Matrix!$J18="Yes",Matrix!$G18," ")</f>
        <v>High</v>
      </c>
      <c r="B14" s="22" t="str">
        <f>IF(Matrix!$J18="Yes",Matrix!$I18," ")</f>
        <v>IR-010 (Incidence Response) - The vendor shall have a documented incident response plan (IRP) in place which provides the carriers with a point of contact for components used within their telematics system</v>
      </c>
      <c r="C14" s="22"/>
      <c r="D14" s="22"/>
      <c r="E14" s="22"/>
      <c r="F14" s="22"/>
      <c r="G14" s="22"/>
      <c r="H14" s="22" t="str">
        <f>IF(Matrix!$J18="Yes","Mobile App"," ")</f>
        <v>Mobile App</v>
      </c>
      <c r="K14" s="37"/>
      <c r="L14" s="38"/>
      <c r="M14" s="39"/>
      <c r="N14"/>
      <c r="O14"/>
    </row>
    <row r="15" spans="1:15" s="23" customFormat="1" ht="45" x14ac:dyDescent="0.25">
      <c r="A15" s="22" t="str">
        <f>IF(Matrix!$J20="Yes",Matrix!$G20," ")</f>
        <v xml:space="preserve"> </v>
      </c>
      <c r="B15" s="22" t="str">
        <f>IF(Matrix!$J20="Yes",Matrix!$I20," ")</f>
        <v xml:space="preserve"> </v>
      </c>
      <c r="C15" s="22"/>
      <c r="D15" s="22"/>
      <c r="E15" s="22"/>
      <c r="F15" s="22"/>
      <c r="G15" s="22"/>
      <c r="H15" s="22" t="str">
        <f>IF(Matrix!$J20="Yes","Mobile App"," ")</f>
        <v xml:space="preserve"> </v>
      </c>
      <c r="K15" s="37"/>
      <c r="L15" s="38"/>
      <c r="M15" s="39"/>
      <c r="N15"/>
      <c r="O15"/>
    </row>
    <row r="16" spans="1:15" s="23" customFormat="1" ht="60" x14ac:dyDescent="0.25">
      <c r="A16" s="22" t="str">
        <f>IF(Matrix!$J23="Yes",Matrix!$G23," ")</f>
        <v xml:space="preserve"> </v>
      </c>
      <c r="B16" s="22" t="str">
        <f>IF(Matrix!$J23="Yes",Matrix!$I23," ")</f>
        <v xml:space="preserve"> </v>
      </c>
      <c r="C16" s="22"/>
      <c r="D16" s="22"/>
      <c r="E16" s="22"/>
      <c r="F16" s="22"/>
      <c r="G16" s="22"/>
      <c r="H16" s="22" t="str">
        <f>IF(Matrix!$J23="Yes","Mobile App"," ")</f>
        <v xml:space="preserve"> </v>
      </c>
      <c r="K16" s="37"/>
      <c r="L16" s="38"/>
      <c r="M16" s="39"/>
      <c r="N16"/>
      <c r="O16"/>
    </row>
    <row r="17" spans="1:15" s="23" customFormat="1" ht="30" x14ac:dyDescent="0.25">
      <c r="A17" s="22" t="str">
        <f>IF(Matrix!$J27="Yes",Matrix!$G27," ")</f>
        <v>High</v>
      </c>
      <c r="B17" s="22" t="str">
        <f>IF(Matrix!$J27="Yes",Matrix!$I27," ")</f>
        <v>SAA-010 (Security Management) - The vendor shall have an Information Security Management Plan (ISMP)</v>
      </c>
      <c r="C17" s="22"/>
      <c r="D17" s="22"/>
      <c r="E17" s="22"/>
      <c r="F17" s="22"/>
      <c r="G17" s="22"/>
      <c r="H17" s="22" t="str">
        <f>IF(Matrix!$J27="Yes","Mobile App"," ")</f>
        <v>Mobile App</v>
      </c>
      <c r="K17" s="37"/>
      <c r="L17" s="38"/>
      <c r="M17" s="39"/>
      <c r="N17"/>
      <c r="O17"/>
    </row>
    <row r="18" spans="1:15" s="23" customFormat="1" ht="90" x14ac:dyDescent="0.25">
      <c r="A18" s="22" t="str">
        <f>IF(Matrix!$J28="Yes",Matrix!$G28," ")</f>
        <v>High</v>
      </c>
      <c r="B18" s="22" t="str">
        <f>IF(Matrix!$J28="Yes",Matrix!$I28,"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8" s="22"/>
      <c r="D18" s="22"/>
      <c r="E18" s="22"/>
      <c r="F18" s="22"/>
      <c r="G18" s="22"/>
      <c r="H18" s="22" t="str">
        <f>IF(Matrix!$J28="Yes","Mobile App"," ")</f>
        <v>Mobile App</v>
      </c>
      <c r="K18" s="37"/>
      <c r="L18" s="38"/>
      <c r="M18" s="39"/>
      <c r="N18"/>
      <c r="O18"/>
    </row>
    <row r="19" spans="1:15" s="23" customFormat="1" ht="45" x14ac:dyDescent="0.25">
      <c r="A19" s="22" t="str">
        <f>IF(Matrix!$J30="Yes",Matrix!$G30," ")</f>
        <v>High</v>
      </c>
      <c r="B19" s="22" t="str">
        <f>IF(Matrix!$J30="Yes",Matrix!$I30," ")</f>
        <v>SCP-010 (Protecting Communications paths for systems) - Communication paths that traverse outside controlled boundaries must protect confidentiality and integrity of data</v>
      </c>
      <c r="C19" s="22"/>
      <c r="D19" s="22"/>
      <c r="E19" s="22"/>
      <c r="F19" s="22"/>
      <c r="G19" s="22"/>
      <c r="H19" s="22" t="str">
        <f>IF(Matrix!$J30="Yes","Mobile App"," ")</f>
        <v>Mobile App</v>
      </c>
      <c r="K19" s="37"/>
      <c r="L19" s="38"/>
      <c r="M19" s="39"/>
      <c r="N19"/>
      <c r="O19"/>
    </row>
    <row r="20" spans="1:15" s="23" customFormat="1" ht="105" x14ac:dyDescent="0.25">
      <c r="A20" s="22" t="str">
        <f>IF(Matrix!$J32="Yes",Matrix!$G32," ")</f>
        <v>High</v>
      </c>
      <c r="B20" s="22" t="str">
        <f>IF(Matrix!$J32="Yes",Matrix!$I32,"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20" s="22"/>
      <c r="D20" s="22"/>
      <c r="E20" s="22"/>
      <c r="F20" s="22"/>
      <c r="G20" s="22"/>
      <c r="H20" s="22" t="str">
        <f>IF(Matrix!$J32="Yes","Mobile App"," ")</f>
        <v>Mobile App</v>
      </c>
      <c r="K20" s="37"/>
      <c r="L20" s="38"/>
      <c r="M20" s="39"/>
      <c r="N20"/>
      <c r="O20"/>
    </row>
    <row r="21" spans="1:15" s="23" customFormat="1" ht="270" x14ac:dyDescent="0.25">
      <c r="A21" s="22" t="str">
        <f>IF(Matrix!$J37="Yes",Matrix!$G37," ")</f>
        <v>High</v>
      </c>
      <c r="B21" s="22" t="str">
        <f>IF(Matrix!$J37="Yes",Matrix!$I37,"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21" s="22"/>
      <c r="D21" s="22"/>
      <c r="E21" s="22"/>
      <c r="F21" s="22"/>
      <c r="G21" s="22"/>
      <c r="H21" s="22" t="str">
        <f>IF(Matrix!$J37="Yes","Mobile App"," ")</f>
        <v>Mobile App</v>
      </c>
      <c r="K21" s="37"/>
      <c r="L21" s="38"/>
      <c r="M21" s="39"/>
      <c r="N21"/>
      <c r="O21"/>
    </row>
    <row r="22" spans="1:15" s="23" customFormat="1" x14ac:dyDescent="0.25">
      <c r="A22" s="22" t="str">
        <f>IF(Matrix!$J39="Yes",Matrix!$G39," ")</f>
        <v xml:space="preserve"> </v>
      </c>
      <c r="B22" s="22" t="str">
        <f>IF(Matrix!$J39="Yes",Matrix!$I39," ")</f>
        <v xml:space="preserve"> </v>
      </c>
      <c r="C22" s="22"/>
      <c r="D22" s="22"/>
      <c r="E22" s="22"/>
      <c r="F22" s="22"/>
      <c r="G22" s="22"/>
      <c r="H22" s="22" t="str">
        <f>IF(Matrix!$J39="Yes","Mobile App"," ")</f>
        <v xml:space="preserve"> </v>
      </c>
      <c r="K22" s="37"/>
      <c r="L22" s="38"/>
      <c r="M22" s="39"/>
      <c r="N22"/>
      <c r="O22"/>
    </row>
    <row r="23" spans="1:15" s="23" customFormat="1" ht="90" x14ac:dyDescent="0.25">
      <c r="A23" s="22" t="str">
        <f>IF(Matrix!$J40="Yes",Matrix!$G40," ")</f>
        <v>High</v>
      </c>
      <c r="B23" s="22" t="str">
        <f>IF(Matrix!$J40="Yes",Matrix!$I40,"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23" s="22"/>
      <c r="D23" s="22"/>
      <c r="E23" s="22"/>
      <c r="F23" s="22"/>
      <c r="G23" s="22"/>
      <c r="H23" s="22" t="str">
        <f>IF(Matrix!$J40="Yes","Mobile App"," ")</f>
        <v>Mobile App</v>
      </c>
      <c r="K23" s="37"/>
      <c r="L23" s="38"/>
      <c r="M23" s="39"/>
      <c r="N23"/>
      <c r="O23"/>
    </row>
    <row r="24" spans="1:15" s="23" customFormat="1" x14ac:dyDescent="0.25">
      <c r="A24" s="22" t="str">
        <f>IF(Matrix!$J44="Yes",Matrix!$G44," ")</f>
        <v xml:space="preserve"> </v>
      </c>
      <c r="B24" s="22" t="str">
        <f>IF(Matrix!$J44="Yes",Matrix!$I44," ")</f>
        <v xml:space="preserve"> </v>
      </c>
      <c r="C24" s="22"/>
      <c r="D24" s="22"/>
      <c r="E24" s="22"/>
      <c r="F24" s="22"/>
      <c r="G24" s="22"/>
      <c r="H24" s="22" t="str">
        <f>IF(Matrix!$J44="Yes","Mobile App"," ")</f>
        <v xml:space="preserve"> </v>
      </c>
      <c r="K24" s="37"/>
      <c r="L24" s="38"/>
      <c r="M24" s="39"/>
      <c r="N24"/>
      <c r="O24"/>
    </row>
    <row r="25" spans="1:15" s="23" customFormat="1" ht="75" x14ac:dyDescent="0.25">
      <c r="A25" s="22" t="str">
        <f>IF(Matrix!$J46="Yes",Matrix!$G46," ")</f>
        <v>High</v>
      </c>
      <c r="B25" s="22" t="str">
        <f>IF(Matrix!$J46="Yes",Matrix!$I46,"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25" s="22"/>
      <c r="D25" s="22"/>
      <c r="E25" s="22"/>
      <c r="F25" s="22"/>
      <c r="G25" s="22"/>
      <c r="H25" s="22" t="str">
        <f>IF(Matrix!$J46="Yes","Mobile App"," ")</f>
        <v>Mobile App</v>
      </c>
      <c r="K25" s="37"/>
      <c r="L25" s="38"/>
      <c r="M25" s="39"/>
      <c r="N25"/>
      <c r="O25"/>
    </row>
    <row r="26" spans="1:15" s="23" customFormat="1" x14ac:dyDescent="0.25">
      <c r="A26" s="22" t="str">
        <f>IF(Matrix!$J50="Yes",Matrix!$G50," ")</f>
        <v xml:space="preserve"> </v>
      </c>
      <c r="B26" s="22" t="str">
        <f>IF(Matrix!$J50="Yes",Matrix!$I50," ")</f>
        <v xml:space="preserve"> </v>
      </c>
      <c r="C26" s="22"/>
      <c r="D26" s="22"/>
      <c r="E26" s="22"/>
      <c r="F26" s="22"/>
      <c r="G26" s="22"/>
      <c r="H26" s="22" t="str">
        <f>IF(Matrix!$J50="Yes","Mobile App"," ")</f>
        <v xml:space="preserve"> </v>
      </c>
      <c r="K26" s="37"/>
      <c r="L26" s="38"/>
      <c r="M26" s="39"/>
      <c r="N26"/>
      <c r="O26"/>
    </row>
    <row r="27" spans="1:15" s="23" customFormat="1" x14ac:dyDescent="0.25">
      <c r="A27" s="22" t="str">
        <f>IF(Matrix!$J2="Yes",Matrix!$G2," ")</f>
        <v xml:space="preserve"> </v>
      </c>
      <c r="B27" s="22" t="str">
        <f>IF(Matrix!$J2="Yes",Matrix!$I2," ")</f>
        <v xml:space="preserve"> </v>
      </c>
      <c r="C27" s="22"/>
      <c r="D27" s="22"/>
      <c r="E27" s="22"/>
      <c r="F27" s="22"/>
      <c r="G27" s="22"/>
      <c r="H27" s="22" t="str">
        <f>IF(Matrix!$J2="Yes","Mobile App"," ")</f>
        <v xml:space="preserve"> </v>
      </c>
      <c r="K27" s="37"/>
      <c r="L27" s="38"/>
      <c r="M27" s="39"/>
      <c r="N27"/>
      <c r="O27"/>
    </row>
    <row r="28" spans="1:15" s="23" customFormat="1" ht="45" x14ac:dyDescent="0.25">
      <c r="A28" s="22" t="str">
        <f>IF(Matrix!$J6="Yes",Matrix!$G6," ")</f>
        <v>Medium</v>
      </c>
      <c r="B28" s="22" t="str">
        <f>IF(Matrix!$J6="Yes",Matrix!$I6," ")</f>
        <v>AC-040 (Access Control) - The vendor shall identify all instances where the telematics system includes actions that cannot support access authentication and/or execute with elevated privileges</v>
      </c>
      <c r="C28" s="22"/>
      <c r="D28" s="22"/>
      <c r="E28" s="22"/>
      <c r="F28" s="22"/>
      <c r="G28" s="22"/>
      <c r="H28" s="22" t="str">
        <f>IF(Matrix!$J6="Yes","Mobile App"," ")</f>
        <v>Mobile App</v>
      </c>
      <c r="K28" s="37"/>
      <c r="L28" s="38"/>
      <c r="M28" s="39"/>
      <c r="N28"/>
      <c r="O28"/>
    </row>
    <row r="29" spans="1:15" s="23" customFormat="1" ht="30" x14ac:dyDescent="0.25">
      <c r="A29" s="22" t="str">
        <f>IF(Matrix!$J8="Yes",Matrix!$G8," ")</f>
        <v>Medium</v>
      </c>
      <c r="B29" s="22" t="str">
        <f>IF(Matrix!$J8="Yes",Matrix!$I8," ")</f>
        <v>AC-050 (Access Control) - All remote access methods and possible remote actions to/on telematics system shall be documented.</v>
      </c>
      <c r="C29" s="22"/>
      <c r="D29" s="22"/>
      <c r="E29" s="22"/>
      <c r="F29" s="22"/>
      <c r="G29" s="22"/>
      <c r="H29" s="22" t="str">
        <f>IF(Matrix!$J8="Yes","Mobile App"," ")</f>
        <v>Mobile App</v>
      </c>
      <c r="K29" s="37"/>
      <c r="L29" s="38"/>
      <c r="M29" s="39"/>
      <c r="N29"/>
      <c r="O29"/>
    </row>
    <row r="30" spans="1:15" s="23" customFormat="1" x14ac:dyDescent="0.25">
      <c r="A30" s="22" t="str">
        <f>IF(Matrix!$J10="Yes",Matrix!$G10," ")</f>
        <v xml:space="preserve"> </v>
      </c>
      <c r="B30" s="22" t="str">
        <f>IF(Matrix!$J10="Yes",Matrix!$I10," ")</f>
        <v xml:space="preserve"> </v>
      </c>
      <c r="C30" s="22"/>
      <c r="D30" s="22"/>
      <c r="E30" s="22"/>
      <c r="F30" s="22"/>
      <c r="G30" s="22"/>
      <c r="H30" s="22" t="str">
        <f>IF(Matrix!$J10="Yes","Mobile App"," ")</f>
        <v xml:space="preserve"> </v>
      </c>
      <c r="K30" s="40"/>
      <c r="L30" s="41"/>
      <c r="M30" s="42"/>
      <c r="N30"/>
      <c r="O30"/>
    </row>
    <row r="31" spans="1:15" s="23" customFormat="1" ht="45" x14ac:dyDescent="0.25">
      <c r="A31" s="22" t="str">
        <f>IF(Matrix!$J15="Yes",Matrix!$G15," ")</f>
        <v>Medium</v>
      </c>
      <c r="B31" s="22" t="str">
        <f>IF(Matrix!$J15="Yes",Matrix!$I15," ")</f>
        <v>IA-010 (Identification and Authentication) - All remote hosts of the vendor's system shall be configured to uniquely identify and authenticate all other remote hosts of the system and/or any other interfacing systems.</v>
      </c>
      <c r="C31" s="22"/>
      <c r="D31" s="22"/>
      <c r="E31" s="22"/>
      <c r="F31" s="22"/>
      <c r="G31" s="22"/>
      <c r="H31" s="22" t="str">
        <f>IF(Matrix!$J15="Yes","Mobile App"," ")</f>
        <v>Mobile App</v>
      </c>
      <c r="K31"/>
      <c r="L31"/>
      <c r="M31"/>
      <c r="N31"/>
      <c r="O31"/>
    </row>
    <row r="32" spans="1:15" s="23" customFormat="1" ht="45" x14ac:dyDescent="0.25">
      <c r="A32" s="22" t="str">
        <f>IF(Matrix!$J17="Yes",Matrix!$G17," ")</f>
        <v>Medium</v>
      </c>
      <c r="B32" s="22" t="str">
        <f>IF(Matrix!$J17="Yes",Matrix!$I17," ")</f>
        <v>IA-030 (Identification and Authentication) - Cryptographic modules used in the vendors system shall be compliant with Federal Information Processing Standards (FIPS) 140-2: Level 1.</v>
      </c>
      <c r="C32" s="22"/>
      <c r="D32" s="22"/>
      <c r="E32" s="22"/>
      <c r="F32" s="22"/>
      <c r="G32" s="22"/>
      <c r="H32" s="22" t="str">
        <f>IF(Matrix!$J17="Yes","Mobile App"," ")</f>
        <v>Mobile App</v>
      </c>
      <c r="K32"/>
      <c r="L32"/>
      <c r="M32"/>
      <c r="N32"/>
      <c r="O32"/>
    </row>
    <row r="33" spans="1:15" s="23" customFormat="1" ht="60" x14ac:dyDescent="0.25">
      <c r="A33" s="22" t="str">
        <f>IF(Matrix!$J19="Yes",Matrix!$G19," ")</f>
        <v>Medium</v>
      </c>
      <c r="B33" s="22" t="str">
        <f>IF(Matrix!$J19="Yes",Matrix!$I19," ")</f>
        <v>M-010 (Maintenance) - The vendor shall have procedures in place to ensure that components outside of the carrier’s direct control are not updated or modified without prior coordination and approval by an organization-defined individual or role</v>
      </c>
      <c r="C33" s="22"/>
      <c r="D33" s="22"/>
      <c r="E33" s="22"/>
      <c r="F33" s="22"/>
      <c r="G33" s="22"/>
      <c r="H33" s="22" t="str">
        <f>IF(Matrix!$J19="Yes","Mobile App"," ")</f>
        <v>Mobile App</v>
      </c>
      <c r="K33"/>
      <c r="L33"/>
      <c r="M33"/>
      <c r="N33"/>
      <c r="O33"/>
    </row>
    <row r="34" spans="1:15" s="23" customFormat="1" x14ac:dyDescent="0.25">
      <c r="A34" s="22" t="str">
        <f>IF(Matrix!$J21="Yes",Matrix!$G21," ")</f>
        <v xml:space="preserve"> </v>
      </c>
      <c r="B34" s="22" t="str">
        <f>IF(Matrix!$J21="Yes",Matrix!$I21," ")</f>
        <v xml:space="preserve"> </v>
      </c>
      <c r="C34" s="22"/>
      <c r="D34" s="22"/>
      <c r="E34" s="22"/>
      <c r="F34" s="22"/>
      <c r="G34" s="22"/>
      <c r="H34" s="22" t="str">
        <f>IF(Matrix!$J21="Yes","Mobile App"," ")</f>
        <v xml:space="preserve"> </v>
      </c>
      <c r="K34"/>
      <c r="L34"/>
      <c r="M34"/>
      <c r="N34"/>
      <c r="O34"/>
    </row>
    <row r="35" spans="1:15" s="23" customFormat="1" ht="60" x14ac:dyDescent="0.25">
      <c r="A35" s="22" t="str">
        <f>IF(Matrix!$J24="Yes",Matrix!$G24," ")</f>
        <v>Medium</v>
      </c>
      <c r="B35" s="22" t="str">
        <f>IF(Matrix!$J24="Yes",Matrix!$I24," ")</f>
        <v>PS-010 (Personnel Security) - The vendor shall have personnel security policies &amp; procedures, position risk categorization, personnel screening, personnel termination, personnel transfer, access agreements &amp; third party personnel security.</v>
      </c>
      <c r="C35" s="22"/>
      <c r="D35" s="22"/>
      <c r="E35" s="22"/>
      <c r="F35" s="22"/>
      <c r="G35" s="22"/>
      <c r="H35" s="22" t="str">
        <f>IF(Matrix!$J24="Yes","Mobile App"," ")</f>
        <v>Mobile App</v>
      </c>
      <c r="K35"/>
      <c r="L35"/>
      <c r="M35"/>
      <c r="N35"/>
      <c r="O35"/>
    </row>
    <row r="36" spans="1:15" s="23" customFormat="1" ht="75" x14ac:dyDescent="0.25">
      <c r="A36" s="22" t="str">
        <f>IF(Matrix!$J25="Yes",Matrix!$G25," ")</f>
        <v>Medium</v>
      </c>
      <c r="B36" s="22" t="str">
        <f>IF(Matrix!$J25="Yes",Matrix!$I25,"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36" s="22"/>
      <c r="D36" s="22"/>
      <c r="E36" s="22"/>
      <c r="F36" s="22"/>
      <c r="G36" s="22"/>
      <c r="H36" s="22" t="str">
        <f>IF(Matrix!$J25="Yes","Mobile App"," ")</f>
        <v>Mobile App</v>
      </c>
      <c r="K36"/>
      <c r="L36"/>
      <c r="M36"/>
      <c r="N36"/>
      <c r="O36"/>
    </row>
    <row r="37" spans="1:15" s="23" customFormat="1" ht="30" x14ac:dyDescent="0.25">
      <c r="A37" s="22" t="str">
        <f>IF(Matrix!$J26="Yes",Matrix!$G26," ")</f>
        <v>Medium</v>
      </c>
      <c r="B37" s="22" t="str">
        <f>IF(Matrix!$J26="Yes",Matrix!$I26," ")</f>
        <v>RA-020 (Risk Assessment) - The vendor shall use the results of risk assessments to influence systems development and processes.</v>
      </c>
      <c r="C37" s="22"/>
      <c r="D37" s="22"/>
      <c r="E37" s="22"/>
      <c r="F37" s="22"/>
      <c r="G37" s="22"/>
      <c r="H37" s="22" t="str">
        <f>IF(Matrix!$J26="Yes","Mobile App"," ")</f>
        <v>Mobile App</v>
      </c>
      <c r="K37"/>
      <c r="L37"/>
      <c r="M37"/>
      <c r="N37"/>
      <c r="O37"/>
    </row>
    <row r="38" spans="1:15" s="23" customFormat="1" ht="75" x14ac:dyDescent="0.25">
      <c r="A38" s="22" t="str">
        <f>IF(Matrix!$J29="Yes",Matrix!$G29," ")</f>
        <v>Medium</v>
      </c>
      <c r="B38" s="22" t="str">
        <f>IF(Matrix!$J29="Yes",Matrix!$I29,"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38" s="22"/>
      <c r="D38" s="22"/>
      <c r="E38" s="22"/>
      <c r="F38" s="22"/>
      <c r="G38" s="22"/>
      <c r="H38" s="22" t="str">
        <f>IF(Matrix!$J29="Yes","Mobile App"," ")</f>
        <v>Mobile App</v>
      </c>
      <c r="K38"/>
      <c r="L38"/>
      <c r="M38"/>
      <c r="N38"/>
      <c r="O38"/>
    </row>
    <row r="39" spans="1:15" s="23" customFormat="1" ht="45" x14ac:dyDescent="0.25">
      <c r="A39" s="22" t="str">
        <f>IF(Matrix!$J31="Yes",Matrix!$G31," ")</f>
        <v>Medium</v>
      </c>
      <c r="B39" s="22" t="str">
        <f>IF(Matrix!$J31="Yes",Matrix!$I31," ")</f>
        <v>SCP-011 (Protecting Communication paths for systems) - Communication path cryptographic protections must not use identities, keys or shared secrets which are common across multiple deployed devices</v>
      </c>
      <c r="C39" s="22"/>
      <c r="D39" s="22"/>
      <c r="E39" s="22"/>
      <c r="F39" s="22"/>
      <c r="G39" s="22"/>
      <c r="H39" s="22" t="str">
        <f>IF(Matrix!$J31="Yes","Mobile App"," ")</f>
        <v>Mobile App</v>
      </c>
      <c r="K39"/>
      <c r="L39"/>
      <c r="M39"/>
      <c r="N39"/>
      <c r="O39"/>
    </row>
    <row r="40" spans="1:15" s="23" customFormat="1" ht="90" x14ac:dyDescent="0.25">
      <c r="A40" s="22" t="str">
        <f>IF(Matrix!$J33="Yes",Matrix!$G33," ")</f>
        <v>Medium</v>
      </c>
      <c r="B40" s="22" t="str">
        <f>IF(Matrix!$J33="Yes",Matrix!$I33,"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40" s="22"/>
      <c r="D40" s="22"/>
      <c r="E40" s="22"/>
      <c r="F40" s="22"/>
      <c r="G40" s="22"/>
      <c r="H40" s="22" t="str">
        <f>IF(Matrix!$J33="Yes","Mobile App"," ")</f>
        <v>Mobile App</v>
      </c>
      <c r="K40"/>
      <c r="L40"/>
      <c r="M40"/>
      <c r="N40"/>
      <c r="O40"/>
    </row>
    <row r="41" spans="1:15" s="23" customFormat="1" ht="195" x14ac:dyDescent="0.25">
      <c r="A41" s="22" t="str">
        <f>IF(Matrix!$J34="Yes",Matrix!$G34," ")</f>
        <v>Medium</v>
      </c>
      <c r="B41" s="22" t="str">
        <f>IF(Matrix!$J34="Yes",Matrix!$I34,"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41" s="22"/>
      <c r="D41" s="22"/>
      <c r="E41" s="22"/>
      <c r="F41" s="22"/>
      <c r="G41" s="22"/>
      <c r="H41" s="22" t="str">
        <f>IF(Matrix!$J34="Yes","Mobile App"," ")</f>
        <v>Mobile App</v>
      </c>
      <c r="K41"/>
      <c r="L41"/>
      <c r="M41"/>
      <c r="N41"/>
      <c r="O41"/>
    </row>
    <row r="42" spans="1:15" s="23" customFormat="1" ht="75" x14ac:dyDescent="0.25">
      <c r="A42" s="22" t="str">
        <f>IF(Matrix!$J41="Yes",Matrix!$G41," ")</f>
        <v>Medium</v>
      </c>
      <c r="B42" s="22" t="str">
        <f>IF(Matrix!$J41="Yes",Matrix!$I41,"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42" s="22"/>
      <c r="D42" s="22"/>
      <c r="E42" s="22"/>
      <c r="F42" s="22"/>
      <c r="G42" s="22"/>
      <c r="H42" s="22" t="str">
        <f>IF(Matrix!$J41="Yes","Mobile App"," ")</f>
        <v>Mobile App</v>
      </c>
      <c r="K42"/>
      <c r="L42"/>
      <c r="M42"/>
      <c r="N42"/>
      <c r="O42"/>
    </row>
    <row r="43" spans="1:15" s="23" customFormat="1" ht="45" x14ac:dyDescent="0.25">
      <c r="A43" s="22" t="str">
        <f>IF(Matrix!$J43="Yes",Matrix!$G43," ")</f>
        <v>Medium</v>
      </c>
      <c r="B43" s="22" t="str">
        <f>IF(Matrix!$J43="Yes",Matrix!$I43," ")</f>
        <v>SII-030 (Protecting Firmware on Devices) - The vendor shall use digitally signed software on telematics devices and prohibit execution of unsigned or invalidly signed software.</v>
      </c>
      <c r="C43" s="22"/>
      <c r="D43" s="22"/>
      <c r="E43" s="22"/>
      <c r="F43" s="22"/>
      <c r="G43" s="22"/>
      <c r="H43" s="22" t="str">
        <f>IF(Matrix!$J43="Yes","Mobile App"," ")</f>
        <v>Mobile App</v>
      </c>
      <c r="K43"/>
      <c r="L43"/>
      <c r="M43"/>
      <c r="N43"/>
      <c r="O43"/>
    </row>
    <row r="44" spans="1:15" s="23" customFormat="1" ht="30" x14ac:dyDescent="0.25">
      <c r="A44" s="22" t="str">
        <f>IF(Matrix!$J47="Yes",Matrix!$G47," ")</f>
        <v>Medium</v>
      </c>
      <c r="B44" s="22" t="str">
        <f>IF(Matrix!$J47="Yes",Matrix!$I47," ")</f>
        <v>SII-080 (Protecting Firmware on Devices) - The vendor shall design security components that fail-secure to protect integrity of systems and data.</v>
      </c>
      <c r="C44" s="22"/>
      <c r="D44" s="22"/>
      <c r="E44" s="22"/>
      <c r="F44" s="22"/>
      <c r="G44" s="22"/>
      <c r="H44" s="22" t="str">
        <f>IF(Matrix!$J47="Yes","Mobile App"," ")</f>
        <v>Mobile App</v>
      </c>
      <c r="K44"/>
      <c r="L44"/>
      <c r="M44"/>
      <c r="N44"/>
      <c r="O44"/>
    </row>
    <row r="45" spans="1:15" s="23" customFormat="1" ht="105" x14ac:dyDescent="0.25">
      <c r="A45" s="22" t="str">
        <f>IF(Matrix!$J49="Yes",Matrix!$G49," ")</f>
        <v>Medium</v>
      </c>
      <c r="B45" s="22" t="str">
        <f>IF(Matrix!$J49="Yes",Matrix!$I49,"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45" s="22"/>
      <c r="D45" s="22"/>
      <c r="E45" s="22"/>
      <c r="F45" s="22"/>
      <c r="G45" s="22"/>
      <c r="H45" s="22" t="str">
        <f>IF(Matrix!$J49="Yes","Mobile App"," ")</f>
        <v>Mobile App</v>
      </c>
      <c r="K45"/>
      <c r="L45"/>
      <c r="M45"/>
      <c r="N45"/>
      <c r="O45"/>
    </row>
    <row r="46" spans="1:15" s="23" customFormat="1" ht="135" x14ac:dyDescent="0.25">
      <c r="A46" s="22" t="str">
        <f>IF(Matrix!$J53="Yes",Matrix!$G53," ")</f>
        <v>Medium</v>
      </c>
      <c r="B46" s="22" t="str">
        <f>IF(Matrix!$J53="Yes",Matrix!$I53,"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46" s="22"/>
      <c r="D46" s="22"/>
      <c r="E46" s="22"/>
      <c r="F46" s="22"/>
      <c r="G46" s="22"/>
      <c r="H46" s="22" t="str">
        <f>IF(Matrix!$J53="Yes","Mobile App"," ")</f>
        <v>Mobile App</v>
      </c>
      <c r="K46"/>
      <c r="L46"/>
      <c r="M46"/>
      <c r="N46"/>
      <c r="O46"/>
    </row>
    <row r="47" spans="1:15" s="23" customFormat="1" ht="45" x14ac:dyDescent="0.25">
      <c r="A47" s="22" t="str">
        <f>IF(Matrix!$J54="Yes",Matrix!$G54," ")</f>
        <v>Medium</v>
      </c>
      <c r="B47" s="22" t="str">
        <f>IF(Matrix!$J54="Yes",Matrix!$I54," ")</f>
        <v>SII-140 (Vulnerability Management) - The vendor shall implement ongoing monitoring and protection against malicious code in production using a well governed process that addresses all entry and exit points in the system.</v>
      </c>
      <c r="C47" s="22"/>
      <c r="D47" s="22"/>
      <c r="E47" s="22"/>
      <c r="F47" s="22"/>
      <c r="G47" s="22"/>
      <c r="H47" s="22" t="str">
        <f>IF(Matrix!$J54="Yes","Mobile App"," ")</f>
        <v>Mobile App</v>
      </c>
      <c r="K47"/>
      <c r="L47"/>
      <c r="M47"/>
      <c r="N47"/>
      <c r="O47"/>
    </row>
    <row r="48" spans="1:15" s="23" customFormat="1" ht="30" x14ac:dyDescent="0.25">
      <c r="A48" s="22" t="str">
        <f>IF(Matrix!$J55="Yes",Matrix!$G55," ")</f>
        <v>Medium</v>
      </c>
      <c r="B48" s="22" t="str">
        <f>IF(Matrix!$J55="Yes",Matrix!$I55," ")</f>
        <v>SII-150 (Vulnerability Management) - The vendor shall verify code according to best-practice coding standards</v>
      </c>
      <c r="C48" s="22"/>
      <c r="D48" s="22"/>
      <c r="E48" s="22"/>
      <c r="F48" s="22"/>
      <c r="G48" s="22"/>
      <c r="H48" s="22" t="str">
        <f>IF(Matrix!$J55="Yes","Mobile App"," ")</f>
        <v>Mobile App</v>
      </c>
      <c r="K48"/>
      <c r="L48"/>
      <c r="M48"/>
      <c r="N48"/>
      <c r="O48"/>
    </row>
    <row r="49" spans="1:17" s="23" customFormat="1" ht="60" x14ac:dyDescent="0.25">
      <c r="A49" s="22" t="str">
        <f>IF(Matrix!$J56="Yes",Matrix!$G56," ")</f>
        <v>Medium</v>
      </c>
      <c r="B49" s="22" t="str">
        <f>IF(Matrix!$J56="Yes",Matrix!$I56," ")</f>
        <v>SII-170 (System and Information Integrity) - The vendor shall actively monitor resources such as NIST Common Vulnerabilities and Exposures (CVE), Bugtraq, for security alerts and advisories related to the telematics system’s components</v>
      </c>
      <c r="C49" s="22"/>
      <c r="D49" s="22"/>
      <c r="E49" s="22"/>
      <c r="F49" s="22"/>
      <c r="G49" s="22"/>
      <c r="H49" s="22" t="str">
        <f>IF(Matrix!$J56="Yes","Mobile App"," ")</f>
        <v>Mobile App</v>
      </c>
      <c r="K49"/>
      <c r="L49"/>
      <c r="M49"/>
      <c r="N49"/>
      <c r="O49"/>
    </row>
    <row r="50" spans="1:17" s="23" customFormat="1" ht="105" x14ac:dyDescent="0.25">
      <c r="A50" s="22" t="str">
        <f>IF(Matrix!$J58="Yes",Matrix!$G58," ")</f>
        <v>Medium</v>
      </c>
      <c r="B50" s="22" t="str">
        <f>IF(Matrix!$J58="Yes",Matrix!$I58,"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50" s="22"/>
      <c r="D50" s="22"/>
      <c r="E50" s="22"/>
      <c r="F50" s="22"/>
      <c r="G50" s="22"/>
      <c r="H50" s="22" t="str">
        <f>IF(Matrix!$J58="Yes","Mobile App"," ")</f>
        <v>Mobile App</v>
      </c>
      <c r="K50"/>
      <c r="L50"/>
      <c r="M50"/>
      <c r="N50"/>
      <c r="O50"/>
    </row>
    <row r="51" spans="1:17" s="23" customFormat="1" x14ac:dyDescent="0.25">
      <c r="A51" s="22" t="str">
        <f>IF(Matrix!$J45="Yes",Matrix!$G45," ")</f>
        <v xml:space="preserve"> </v>
      </c>
      <c r="B51" s="22" t="str">
        <f>IF(Matrix!$J45="Yes",Matrix!$I45," ")</f>
        <v xml:space="preserve"> </v>
      </c>
      <c r="C51" s="22"/>
      <c r="D51" s="22"/>
      <c r="E51" s="22"/>
      <c r="F51" s="22"/>
      <c r="G51" s="22"/>
      <c r="H51" s="22" t="str">
        <f>IF(Matrix!$J45="Yes","Mobile App"," ")</f>
        <v xml:space="preserve"> </v>
      </c>
      <c r="K51"/>
      <c r="L51"/>
      <c r="M51"/>
      <c r="N51"/>
      <c r="O51"/>
    </row>
    <row r="52" spans="1:17" s="23" customFormat="1" ht="45" x14ac:dyDescent="0.25">
      <c r="A52" s="22" t="str">
        <f>IF(Matrix!$J48="Yes",Matrix!$G48," ")</f>
        <v>Low</v>
      </c>
      <c r="B52" s="22" t="str">
        <f>IF(Matrix!$J48="Yes",Matrix!$I48," ")</f>
        <v>SII-081 (Protecting Firmware on Devices) - The vendor shall utilize protective mechanisms to protect components from unauthorized runtime/volatile modification of code.</v>
      </c>
      <c r="C52" s="22"/>
      <c r="D52" s="22"/>
      <c r="E52" s="22"/>
      <c r="F52" s="22"/>
      <c r="G52" s="22"/>
      <c r="H52" s="22" t="str">
        <f>IF(Matrix!$J48="Yes","Mobile App"," ")</f>
        <v>Mobile App</v>
      </c>
      <c r="K52"/>
      <c r="L52"/>
      <c r="M52"/>
      <c r="N52"/>
      <c r="O52"/>
    </row>
    <row r="53" spans="1:17" s="23" customFormat="1" ht="45" x14ac:dyDescent="0.25">
      <c r="A53" s="22" t="str">
        <f>IF(Matrix!$J52="Yes",Matrix!$G52," ")</f>
        <v>Low</v>
      </c>
      <c r="B53" s="22" t="str">
        <f>IF(Matrix!$J52="Yes",Matrix!$I52," ")</f>
        <v>SII-120 (Vulnerability Management) - The vendor shall have a vulnerability management process that includes steps to triage any found vulnerabilities and plan remediation.</v>
      </c>
      <c r="C53" s="22"/>
      <c r="D53" s="22"/>
      <c r="E53" s="22"/>
      <c r="F53" s="22"/>
      <c r="G53" s="22"/>
      <c r="H53" s="22" t="str">
        <f>IF(Matrix!$J52="Yes","Mobile App"," ")</f>
        <v>Mobile App</v>
      </c>
      <c r="K53"/>
      <c r="L53"/>
      <c r="M53"/>
      <c r="N53"/>
      <c r="O53"/>
    </row>
    <row r="54" spans="1:17" s="23" customFormat="1" ht="75" x14ac:dyDescent="0.25">
      <c r="A54" s="22" t="str">
        <f>IF(Matrix!$K4="Yes",Matrix!$G4," ")</f>
        <v>High</v>
      </c>
      <c r="B54" s="22" t="str">
        <f>IF(Matrix!$K4="Yes",Matrix!$I4,"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54" s="22"/>
      <c r="D54" s="22"/>
      <c r="E54" s="22"/>
      <c r="F54" s="22"/>
      <c r="G54" s="22"/>
      <c r="H54" s="22" t="str">
        <f>IF(Matrix!$K4="Yes","Physical In-Cab Device"," ")</f>
        <v>Physical In-Cab Device</v>
      </c>
      <c r="I54" s="20"/>
      <c r="J54" s="20"/>
      <c r="K54"/>
      <c r="L54"/>
      <c r="M54"/>
      <c r="N54"/>
      <c r="O54"/>
      <c r="P54" s="24"/>
      <c r="Q54" s="20"/>
    </row>
    <row r="55" spans="1:17" s="23" customFormat="1" ht="30" x14ac:dyDescent="0.25">
      <c r="A55" s="22" t="str">
        <f>IF(Matrix!$K5="Yes",Matrix!$G5," ")</f>
        <v>High</v>
      </c>
      <c r="B55" s="22" t="str">
        <f>IF(Matrix!$K5="Yes",Matrix!$I5," ")</f>
        <v>AC-030 (Access Control) - The vendor's system shall employ authentication to prevent unauthorized access to telematics systems and data.</v>
      </c>
      <c r="C55" s="22"/>
      <c r="D55" s="22"/>
      <c r="E55" s="22"/>
      <c r="F55" s="22"/>
      <c r="G55" s="22"/>
      <c r="H55" s="22" t="str">
        <f>IF(Matrix!$K5="Yes","Physical In-Cab Device"," ")</f>
        <v>Physical In-Cab Device</v>
      </c>
      <c r="I55" s="20"/>
      <c r="J55" s="20"/>
      <c r="K55"/>
      <c r="L55"/>
      <c r="M55"/>
      <c r="N55"/>
      <c r="O55"/>
      <c r="P55" s="24"/>
      <c r="Q55" s="20"/>
    </row>
    <row r="56" spans="1:17" s="23" customFormat="1" ht="45" x14ac:dyDescent="0.25">
      <c r="A56" s="22" t="str">
        <f>IF(Matrix!$K13="Yes",Matrix!$G13," ")</f>
        <v>High</v>
      </c>
      <c r="B56" s="22" t="str">
        <f>IF(Matrix!$K13="Yes",Matrix!$I13," ")</f>
        <v>CM-020 (Configuration Management) - The vendor’s devices shall have all services used for troubleshooting disabled or properly protected from unauthorized access and use.</v>
      </c>
      <c r="C56" s="22"/>
      <c r="D56" s="22"/>
      <c r="E56" s="22"/>
      <c r="F56" s="22"/>
      <c r="G56" s="22"/>
      <c r="H56" s="22" t="str">
        <f>IF(Matrix!$K13="Yes","Physical In-Cab Device"," ")</f>
        <v>Physical In-Cab Device</v>
      </c>
      <c r="I56" s="20"/>
      <c r="J56" s="20"/>
      <c r="K56"/>
      <c r="L56"/>
      <c r="M56"/>
      <c r="N56"/>
      <c r="O56"/>
      <c r="P56" s="24"/>
      <c r="Q56" s="20"/>
    </row>
    <row r="57" spans="1:17" s="23" customFormat="1" ht="45" x14ac:dyDescent="0.25">
      <c r="A57" s="22" t="str">
        <f>IF(Matrix!$K14="Yes",Matrix!$G14," ")</f>
        <v>High</v>
      </c>
      <c r="B57" s="22" t="str">
        <f>IF(Matrix!$K14="Yes",Matrix!$I14," ")</f>
        <v>CM-030 (Configuration Management) - Vendor ensures that any and all interfaces used for testing or debug are unavailalbe in production builds of the devices</v>
      </c>
      <c r="C57" s="22"/>
      <c r="D57" s="22"/>
      <c r="E57" s="22"/>
      <c r="F57" s="22"/>
      <c r="G57" s="22"/>
      <c r="H57" s="22" t="str">
        <f>IF(Matrix!$K14="Yes","Physical In-Cab Device"," ")</f>
        <v>Physical In-Cab Device</v>
      </c>
      <c r="I57" s="20"/>
      <c r="J57" s="20"/>
      <c r="K57"/>
      <c r="L57"/>
      <c r="M57"/>
      <c r="N57"/>
      <c r="O57"/>
      <c r="P57" s="24"/>
      <c r="Q57" s="20"/>
    </row>
    <row r="58" spans="1:17" s="23" customFormat="1" ht="45" x14ac:dyDescent="0.25">
      <c r="A58" s="22" t="str">
        <f>IF(Matrix!$K18="Yes",Matrix!$G18," ")</f>
        <v>High</v>
      </c>
      <c r="B58" s="22" t="str">
        <f>IF(Matrix!$K18="Yes",Matrix!$I18," ")</f>
        <v>IR-010 (Incidence Response) - The vendor shall have a documented incident response plan (IRP) in place which provides the carriers with a point of contact for components used within their telematics system</v>
      </c>
      <c r="C58" s="22"/>
      <c r="D58" s="22"/>
      <c r="E58" s="22"/>
      <c r="F58" s="22"/>
      <c r="G58" s="22"/>
      <c r="H58" s="22" t="str">
        <f>IF(Matrix!$K18="Yes","Physical In-Cab Device"," ")</f>
        <v>Physical In-Cab Device</v>
      </c>
      <c r="I58" s="20"/>
      <c r="J58" s="20"/>
      <c r="K58"/>
      <c r="L58"/>
      <c r="M58"/>
      <c r="N58"/>
      <c r="O58"/>
      <c r="P58" s="24"/>
      <c r="Q58" s="20"/>
    </row>
    <row r="59" spans="1:17" s="23" customFormat="1" x14ac:dyDescent="0.25">
      <c r="A59" s="22" t="str">
        <f>IF(Matrix!$K23="Yes",Matrix!$G23," ")</f>
        <v xml:space="preserve"> </v>
      </c>
      <c r="B59" s="22" t="str">
        <f>IF(Matrix!$K23="Yes",Matrix!$I23," ")</f>
        <v xml:space="preserve"> </v>
      </c>
      <c r="C59" s="22"/>
      <c r="D59" s="22"/>
      <c r="E59" s="22"/>
      <c r="F59" s="22"/>
      <c r="G59" s="22"/>
      <c r="H59" s="22" t="str">
        <f>IF(Matrix!$K23="Yes","Physical In-Cab Device"," ")</f>
        <v xml:space="preserve"> </v>
      </c>
      <c r="I59" s="20"/>
      <c r="J59" s="20"/>
      <c r="K59"/>
      <c r="L59"/>
      <c r="M59"/>
      <c r="N59"/>
      <c r="O59"/>
      <c r="P59" s="24"/>
      <c r="Q59" s="20"/>
    </row>
    <row r="60" spans="1:17" s="23" customFormat="1" ht="30" x14ac:dyDescent="0.25">
      <c r="A60" s="22" t="str">
        <f>IF(Matrix!$K27="Yes",Matrix!$G27," ")</f>
        <v>High</v>
      </c>
      <c r="B60" s="22" t="str">
        <f>IF(Matrix!$K27="Yes",Matrix!$I27," ")</f>
        <v>SAA-010 (Security Management) - The vendor shall have an Information Security Management Plan (ISMP)</v>
      </c>
      <c r="C60" s="22"/>
      <c r="D60" s="22"/>
      <c r="E60" s="22"/>
      <c r="F60" s="22"/>
      <c r="G60" s="22"/>
      <c r="H60" s="22" t="str">
        <f>IF(Matrix!$K27="Yes","Physical In-Cab Device"," ")</f>
        <v>Physical In-Cab Device</v>
      </c>
      <c r="I60" s="20"/>
      <c r="J60" s="20"/>
      <c r="K60"/>
      <c r="L60"/>
      <c r="M60"/>
      <c r="N60"/>
      <c r="O60"/>
      <c r="P60" s="24"/>
      <c r="Q60" s="20"/>
    </row>
    <row r="61" spans="1:17" s="23" customFormat="1" ht="90" x14ac:dyDescent="0.25">
      <c r="A61" s="22" t="str">
        <f>IF(Matrix!$K28="Yes",Matrix!$G28," ")</f>
        <v>High</v>
      </c>
      <c r="B61" s="22" t="str">
        <f>IF(Matrix!$K28="Yes",Matrix!$I28,"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61" s="22"/>
      <c r="D61" s="22"/>
      <c r="E61" s="22"/>
      <c r="F61" s="22"/>
      <c r="G61" s="22"/>
      <c r="H61" s="22" t="str">
        <f>IF(Matrix!$K28="Yes","Physical In-Cab Device"," ")</f>
        <v>Physical In-Cab Device</v>
      </c>
      <c r="I61" s="20"/>
      <c r="J61" s="20"/>
      <c r="K61"/>
      <c r="L61"/>
      <c r="M61"/>
      <c r="N61"/>
      <c r="O61"/>
      <c r="P61" s="24"/>
      <c r="Q61" s="20"/>
    </row>
    <row r="62" spans="1:17" s="23" customFormat="1" ht="45" x14ac:dyDescent="0.25">
      <c r="A62" s="22" t="str">
        <f>IF(Matrix!$K30="Yes",Matrix!$G30," ")</f>
        <v>High</v>
      </c>
      <c r="B62" s="22" t="str">
        <f>IF(Matrix!$K30="Yes",Matrix!$I30," ")</f>
        <v>SCP-010 (Protecting Communications paths for systems) - Communication paths that traverse outside controlled boundaries must protect confidentiality and integrity of data</v>
      </c>
      <c r="C62" s="22"/>
      <c r="D62" s="22"/>
      <c r="E62" s="22"/>
      <c r="F62" s="22"/>
      <c r="G62" s="22"/>
      <c r="H62" s="22" t="str">
        <f>IF(Matrix!$K30="Yes","Physical In-Cab Device"," ")</f>
        <v>Physical In-Cab Device</v>
      </c>
      <c r="I62" s="20"/>
      <c r="J62" s="20"/>
      <c r="K62"/>
      <c r="L62"/>
      <c r="M62"/>
      <c r="N62"/>
      <c r="O62"/>
      <c r="P62" s="24"/>
      <c r="Q62" s="20"/>
    </row>
    <row r="63" spans="1:17" s="23" customFormat="1" ht="105" x14ac:dyDescent="0.25">
      <c r="A63" s="22" t="str">
        <f>IF(Matrix!$K32="Yes",Matrix!$G32," ")</f>
        <v>High</v>
      </c>
      <c r="B63" s="22" t="str">
        <f>IF(Matrix!$K32="Yes",Matrix!$I32,"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63" s="22"/>
      <c r="D63" s="22"/>
      <c r="E63" s="22"/>
      <c r="F63" s="22"/>
      <c r="G63" s="22"/>
      <c r="H63" s="22" t="str">
        <f>IF(Matrix!$K32="Yes","Physical In-Cab Device"," ")</f>
        <v>Physical In-Cab Device</v>
      </c>
      <c r="I63" s="20"/>
      <c r="J63" s="20"/>
      <c r="K63"/>
      <c r="L63"/>
      <c r="M63"/>
      <c r="N63"/>
      <c r="O63"/>
      <c r="P63" s="24"/>
      <c r="Q63" s="20"/>
    </row>
    <row r="64" spans="1:17" s="23" customFormat="1" ht="45" x14ac:dyDescent="0.25">
      <c r="A64" s="22" t="str">
        <f>IF(Matrix!$K36="Yes",Matrix!$G36," ")</f>
        <v>High</v>
      </c>
      <c r="B64" s="22" t="str">
        <f>IF(Matrix!$K36="Yes",Matrix!$I36," ")</f>
        <v>SCP-060 (Protecting Vehicle Network Escalation from Devices) - The vendor shall enforce controls integrated into the telematics device to limit the possible commands and data transmitted to the vehicle network.</v>
      </c>
      <c r="C64" s="22"/>
      <c r="D64" s="22"/>
      <c r="E64" s="22"/>
      <c r="F64" s="22"/>
      <c r="G64" s="22"/>
      <c r="H64" s="22" t="str">
        <f>IF(Matrix!$K36="Yes","Physical In-Cab Device"," ")</f>
        <v>Physical In-Cab Device</v>
      </c>
      <c r="I64" s="20"/>
      <c r="J64" s="20"/>
      <c r="K64"/>
      <c r="L64"/>
      <c r="M64"/>
      <c r="N64"/>
      <c r="O64"/>
      <c r="P64" s="24"/>
      <c r="Q64" s="20"/>
    </row>
    <row r="65" spans="1:17" s="23" customFormat="1" x14ac:dyDescent="0.25">
      <c r="A65" s="22" t="str">
        <f>IF(Matrix!$K39="Yes",Matrix!$G39," ")</f>
        <v xml:space="preserve"> </v>
      </c>
      <c r="B65" s="22" t="str">
        <f>IF(Matrix!$K39="Yes",Matrix!$I39," ")</f>
        <v xml:space="preserve"> </v>
      </c>
      <c r="C65" s="22"/>
      <c r="D65" s="22"/>
      <c r="E65" s="22"/>
      <c r="F65" s="22"/>
      <c r="G65" s="22"/>
      <c r="H65" s="22" t="str">
        <f>IF(Matrix!$K39="Yes","Physical In-Cab Device"," ")</f>
        <v xml:space="preserve"> </v>
      </c>
      <c r="I65" s="20"/>
      <c r="J65" s="20"/>
      <c r="K65"/>
      <c r="L65"/>
      <c r="M65"/>
      <c r="N65"/>
      <c r="O65"/>
      <c r="P65" s="24"/>
      <c r="Q65" s="20"/>
    </row>
    <row r="66" spans="1:17" s="23" customFormat="1" ht="90" x14ac:dyDescent="0.25">
      <c r="A66" s="22" t="str">
        <f>IF(Matrix!$K40="Yes",Matrix!$G40," ")</f>
        <v>High</v>
      </c>
      <c r="B66" s="22" t="str">
        <f>IF(Matrix!$K40="Yes",Matrix!$I40,"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66" s="22"/>
      <c r="D66" s="22"/>
      <c r="E66" s="22"/>
      <c r="F66" s="22"/>
      <c r="G66" s="22"/>
      <c r="H66" s="22" t="str">
        <f>IF(Matrix!$K40="Yes","Physical In-Cab Device"," ")</f>
        <v>Physical In-Cab Device</v>
      </c>
      <c r="I66" s="20"/>
      <c r="J66" s="20"/>
      <c r="K66"/>
      <c r="L66"/>
      <c r="M66"/>
      <c r="N66"/>
      <c r="O66"/>
      <c r="P66" s="24"/>
      <c r="Q66" s="20"/>
    </row>
    <row r="67" spans="1:17" s="23" customFormat="1" ht="75" x14ac:dyDescent="0.25">
      <c r="A67" s="22" t="str">
        <f>IF(Matrix!$K44="Yes",Matrix!$G44," ")</f>
        <v>High</v>
      </c>
      <c r="B67" s="22" t="str">
        <f>IF(Matrix!$K44="Yes",Matrix!$I44,"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67" s="22"/>
      <c r="D67" s="22"/>
      <c r="E67" s="22"/>
      <c r="F67" s="22"/>
      <c r="G67" s="22"/>
      <c r="H67" s="22" t="str">
        <f>IF(Matrix!$K44="Yes","Physical In-Cab Device"," ")</f>
        <v>Physical In-Cab Device</v>
      </c>
      <c r="I67" s="20"/>
      <c r="J67" s="20"/>
      <c r="K67"/>
      <c r="L67"/>
      <c r="M67"/>
      <c r="N67"/>
      <c r="O67"/>
      <c r="P67" s="24"/>
      <c r="Q67" s="20"/>
    </row>
    <row r="68" spans="1:17" s="23" customFormat="1" ht="75" x14ac:dyDescent="0.25">
      <c r="A68" s="22" t="str">
        <f>IF(Matrix!$K46="Yes",Matrix!$G46," ")</f>
        <v>High</v>
      </c>
      <c r="B68" s="22" t="str">
        <f>IF(Matrix!$K46="Yes",Matrix!$I46,"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68" s="22"/>
      <c r="D68" s="22"/>
      <c r="E68" s="22"/>
      <c r="F68" s="22"/>
      <c r="G68" s="22"/>
      <c r="H68" s="22" t="str">
        <f>IF(Matrix!$K46="Yes","Physical In-Cab Device"," ")</f>
        <v>Physical In-Cab Device</v>
      </c>
      <c r="I68" s="20"/>
      <c r="J68" s="20"/>
      <c r="K68"/>
      <c r="L68"/>
      <c r="M68"/>
      <c r="N68"/>
      <c r="O68"/>
      <c r="P68" s="24"/>
      <c r="Q68" s="20"/>
    </row>
    <row r="69" spans="1:17" x14ac:dyDescent="0.25">
      <c r="A69" s="22" t="str">
        <f>IF(Matrix!$K50="Yes",Matrix!$G50," ")</f>
        <v xml:space="preserve"> </v>
      </c>
      <c r="B69" s="22" t="str">
        <f>IF(Matrix!$K50="Yes",Matrix!$I50," ")</f>
        <v xml:space="preserve"> </v>
      </c>
      <c r="C69" s="22"/>
      <c r="D69" s="22"/>
      <c r="E69" s="22"/>
      <c r="F69" s="22"/>
      <c r="G69" s="22"/>
      <c r="H69" s="22" t="str">
        <f>IF(Matrix!$K50="Yes","Physical In-Cab Device"," ")</f>
        <v xml:space="preserve"> </v>
      </c>
      <c r="K69"/>
      <c r="L69"/>
      <c r="M69"/>
      <c r="N69"/>
      <c r="O69"/>
      <c r="Q69" s="20"/>
    </row>
    <row r="70" spans="1:17" x14ac:dyDescent="0.25">
      <c r="A70" s="22" t="str">
        <f>IF(Matrix!$K2="Yes",Matrix!$G2," ")</f>
        <v xml:space="preserve"> </v>
      </c>
      <c r="B70" s="22" t="str">
        <f>IF(Matrix!$K2="Yes",Matrix!$I2," ")</f>
        <v xml:space="preserve"> </v>
      </c>
      <c r="C70" s="22"/>
      <c r="D70" s="22"/>
      <c r="E70" s="22"/>
      <c r="F70" s="22"/>
      <c r="G70" s="22"/>
      <c r="H70" s="22" t="str">
        <f>IF(Matrix!$K2="Yes","Physical In-Cab Device"," ")</f>
        <v xml:space="preserve"> </v>
      </c>
      <c r="K70"/>
      <c r="L70"/>
      <c r="M70"/>
      <c r="N70"/>
      <c r="O70"/>
      <c r="Q70" s="20"/>
    </row>
    <row r="71" spans="1:17" ht="90" x14ac:dyDescent="0.25">
      <c r="A71" s="22" t="str">
        <f>IF(Matrix!$K3="Yes",Matrix!$G3," ")</f>
        <v>Medium</v>
      </c>
      <c r="B71" s="22" t="str">
        <f>IF(Matrix!$K3="Yes",Matrix!$I3,"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71" s="22"/>
      <c r="D71" s="22"/>
      <c r="E71" s="22"/>
      <c r="F71" s="22"/>
      <c r="G71" s="22"/>
      <c r="H71" s="22" t="str">
        <f>IF(Matrix!$K3="Yes","Physical In-Cab Device"," ")</f>
        <v>Physical In-Cab Device</v>
      </c>
      <c r="K71"/>
      <c r="L71"/>
      <c r="M71"/>
      <c r="N71"/>
      <c r="O71"/>
      <c r="Q71" s="20"/>
    </row>
    <row r="72" spans="1:17" ht="45" x14ac:dyDescent="0.25">
      <c r="A72" s="22" t="str">
        <f>IF(Matrix!$K6="Yes",Matrix!$G6," ")</f>
        <v>Medium</v>
      </c>
      <c r="B72" s="22" t="str">
        <f>IF(Matrix!$K6="Yes",Matrix!$I6," ")</f>
        <v>AC-040 (Access Control) - The vendor shall identify all instances where the telematics system includes actions that cannot support access authentication and/or execute with elevated privileges</v>
      </c>
      <c r="C72" s="22"/>
      <c r="D72" s="22"/>
      <c r="E72" s="22"/>
      <c r="F72" s="22"/>
      <c r="G72" s="22"/>
      <c r="H72" s="22" t="str">
        <f>IF(Matrix!$K6="Yes","Physical In-Cab Device"," ")</f>
        <v>Physical In-Cab Device</v>
      </c>
      <c r="K72"/>
      <c r="L72"/>
      <c r="M72"/>
      <c r="N72"/>
      <c r="O72"/>
      <c r="Q72" s="20"/>
    </row>
    <row r="73" spans="1:17" ht="30" x14ac:dyDescent="0.25">
      <c r="A73" s="22" t="str">
        <f>IF(Matrix!$K7="Yes",Matrix!$G7," ")</f>
        <v>Medium</v>
      </c>
      <c r="B73" s="22" t="str">
        <f>IF(Matrix!$K7="Yes",Matrix!$I7," ")</f>
        <v>AC-041 (Access Control) - Identifying information about the connected devices will not be made available without authentication first.</v>
      </c>
      <c r="C73" s="22"/>
      <c r="D73" s="22"/>
      <c r="E73" s="22"/>
      <c r="F73" s="22"/>
      <c r="G73" s="22"/>
      <c r="H73" s="22" t="str">
        <f>IF(Matrix!$K7="Yes","Physical In-Cab Device"," ")</f>
        <v>Physical In-Cab Device</v>
      </c>
      <c r="K73"/>
      <c r="L73"/>
      <c r="M73"/>
      <c r="N73"/>
      <c r="O73"/>
      <c r="Q73" s="20"/>
    </row>
    <row r="74" spans="1:17" ht="30" x14ac:dyDescent="0.25">
      <c r="A74" s="22" t="str">
        <f>IF(Matrix!$K8="Yes",Matrix!$G8," ")</f>
        <v>Medium</v>
      </c>
      <c r="B74" s="22" t="str">
        <f>IF(Matrix!$K8="Yes",Matrix!$I8," ")</f>
        <v>AC-050 (Access Control) - All remote access methods and possible remote actions to/on telematics system shall be documented.</v>
      </c>
      <c r="C74" s="22"/>
      <c r="D74" s="22"/>
      <c r="E74" s="22"/>
      <c r="F74" s="22"/>
      <c r="G74" s="22"/>
      <c r="H74" s="22" t="str">
        <f>IF(Matrix!$K8="Yes","Physical In-Cab Device"," ")</f>
        <v>Physical In-Cab Device</v>
      </c>
      <c r="K74"/>
      <c r="L74"/>
      <c r="M74"/>
      <c r="N74"/>
      <c r="O74"/>
      <c r="Q74" s="20"/>
    </row>
    <row r="75" spans="1:17" x14ac:dyDescent="0.25">
      <c r="A75" s="22" t="str">
        <f>IF(Matrix!$K10="Yes",Matrix!$G10," ")</f>
        <v xml:space="preserve"> </v>
      </c>
      <c r="B75" s="22" t="str">
        <f>IF(Matrix!$K10="Yes",Matrix!$I10," ")</f>
        <v xml:space="preserve"> </v>
      </c>
      <c r="C75" s="22"/>
      <c r="D75" s="22"/>
      <c r="E75" s="22"/>
      <c r="F75" s="22"/>
      <c r="G75" s="22"/>
      <c r="H75" s="22" t="str">
        <f>IF(Matrix!$K10="Yes","Physical In-Cab Device"," ")</f>
        <v xml:space="preserve"> </v>
      </c>
      <c r="K75"/>
      <c r="L75"/>
      <c r="M75"/>
      <c r="N75"/>
      <c r="O75"/>
      <c r="Q75" s="20"/>
    </row>
    <row r="76" spans="1:17" ht="60" x14ac:dyDescent="0.25">
      <c r="A76" s="22" t="str">
        <f>IF(Matrix!$K11="Yes",Matrix!$G11," ")</f>
        <v>Medium</v>
      </c>
      <c r="B76" s="22" t="str">
        <f>IF(Matrix!$K11="Yes",Matrix!$I11," ")</f>
        <v>AC-080 (Device-Local Authentication) - All authentication offered on device-local interfaces shall expect credentials which are unique to each device instance and uncorrelated to any and all public information about the device.</v>
      </c>
      <c r="C76" s="22"/>
      <c r="D76" s="22"/>
      <c r="E76" s="22"/>
      <c r="F76" s="22"/>
      <c r="G76" s="22"/>
      <c r="H76" s="22" t="str">
        <f>IF(Matrix!$K11="Yes","Physical In-Cab Device"," ")</f>
        <v>Physical In-Cab Device</v>
      </c>
      <c r="K76"/>
      <c r="L76"/>
      <c r="M76"/>
      <c r="N76"/>
      <c r="O76"/>
      <c r="Q76" s="20"/>
    </row>
    <row r="77" spans="1:17" ht="75" x14ac:dyDescent="0.25">
      <c r="A77" s="22" t="str">
        <f>IF(Matrix!$K12="Yes",Matrix!$G12," ")</f>
        <v>Medium</v>
      </c>
      <c r="B77" s="22" t="str">
        <f>IF(Matrix!$K12="Yes",Matrix!$I12,"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77" s="22"/>
      <c r="D77" s="22"/>
      <c r="E77" s="22"/>
      <c r="F77" s="22"/>
      <c r="G77" s="22"/>
      <c r="H77" s="22" t="str">
        <f>IF(Matrix!$K12="Yes","Physical In-Cab Device"," ")</f>
        <v>Physical In-Cab Device</v>
      </c>
      <c r="K77"/>
      <c r="L77"/>
      <c r="M77"/>
      <c r="N77"/>
      <c r="O77"/>
      <c r="Q77" s="20"/>
    </row>
    <row r="78" spans="1:17" ht="45" x14ac:dyDescent="0.25">
      <c r="A78" s="22" t="str">
        <f>IF(Matrix!$K15="Yes",Matrix!$G15," ")</f>
        <v>Medium</v>
      </c>
      <c r="B78" s="22" t="str">
        <f>IF(Matrix!$K15="Yes",Matrix!$I15," ")</f>
        <v>IA-010 (Identification and Authentication) - All remote hosts of the vendor's system shall be configured to uniquely identify and authenticate all other remote hosts of the system and/or any other interfacing systems.</v>
      </c>
      <c r="C78" s="22"/>
      <c r="D78" s="22"/>
      <c r="E78" s="22"/>
      <c r="F78" s="22"/>
      <c r="G78" s="22"/>
      <c r="H78" s="22" t="str">
        <f>IF(Matrix!$K15="Yes","Physical In-Cab Device"," ")</f>
        <v>Physical In-Cab Device</v>
      </c>
      <c r="K78"/>
      <c r="L78"/>
      <c r="M78"/>
      <c r="N78"/>
      <c r="O78"/>
      <c r="Q78" s="20"/>
    </row>
    <row r="79" spans="1:17" ht="135" x14ac:dyDescent="0.25">
      <c r="A79" s="22" t="str">
        <f>IF(Matrix!$K16="Yes",Matrix!$G16," ")</f>
        <v>Medium</v>
      </c>
      <c r="B79" s="22" t="str">
        <f>IF(Matrix!$K16="Yes",Matrix!$I16,"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79" s="22"/>
      <c r="D79" s="22"/>
      <c r="E79" s="22"/>
      <c r="F79" s="22"/>
      <c r="G79" s="22"/>
      <c r="H79" s="22" t="str">
        <f>IF(Matrix!$K16="Yes","Physical In-Cab Device"," ")</f>
        <v>Physical In-Cab Device</v>
      </c>
      <c r="K79"/>
      <c r="L79"/>
      <c r="M79"/>
      <c r="N79"/>
      <c r="O79"/>
      <c r="Q79" s="20"/>
    </row>
    <row r="80" spans="1:17" ht="45" x14ac:dyDescent="0.25">
      <c r="A80" s="22" t="str">
        <f>IF(Matrix!$K17="Yes",Matrix!$G17," ")</f>
        <v>Medium</v>
      </c>
      <c r="B80" s="22" t="str">
        <f>IF(Matrix!$K17="Yes",Matrix!$I17," ")</f>
        <v>IA-030 (Identification and Authentication) - Cryptographic modules used in the vendors system shall be compliant with Federal Information Processing Standards (FIPS) 140-2: Level 1.</v>
      </c>
      <c r="C80" s="22"/>
      <c r="D80" s="22"/>
      <c r="E80" s="22"/>
      <c r="F80" s="22"/>
      <c r="G80" s="22"/>
      <c r="H80" s="22" t="str">
        <f>IF(Matrix!$K17="Yes","Physical In-Cab Device"," ")</f>
        <v>Physical In-Cab Device</v>
      </c>
      <c r="K80"/>
      <c r="L80"/>
      <c r="M80"/>
      <c r="N80"/>
      <c r="O80"/>
      <c r="Q80" s="20"/>
    </row>
    <row r="81" spans="1:17" ht="60" x14ac:dyDescent="0.25">
      <c r="A81" s="22" t="str">
        <f>IF(Matrix!$K19="Yes",Matrix!$G19," ")</f>
        <v>Medium</v>
      </c>
      <c r="B81" s="22" t="str">
        <f>IF(Matrix!$K19="Yes",Matrix!$I19," ")</f>
        <v>M-010 (Maintenance) - The vendor shall have procedures in place to ensure that components outside of the carrier’s direct control are not updated or modified without prior coordination and approval by an organization-defined individual or role</v>
      </c>
      <c r="C81" s="22"/>
      <c r="D81" s="22"/>
      <c r="E81" s="22"/>
      <c r="F81" s="22"/>
      <c r="G81" s="22"/>
      <c r="H81" s="22" t="str">
        <f>IF(Matrix!$K19="Yes","Physical In-Cab Device"," ")</f>
        <v>Physical In-Cab Device</v>
      </c>
      <c r="K81"/>
      <c r="L81"/>
      <c r="M81"/>
      <c r="N81"/>
      <c r="O81"/>
      <c r="Q81" s="20"/>
    </row>
    <row r="82" spans="1:17" x14ac:dyDescent="0.25">
      <c r="A82" s="22" t="str">
        <f>IF(Matrix!$K21="Yes",Matrix!$G21," ")</f>
        <v xml:space="preserve"> </v>
      </c>
      <c r="B82" s="22" t="str">
        <f>IF(Matrix!$K21="Yes",Matrix!$I21," ")</f>
        <v xml:space="preserve"> </v>
      </c>
      <c r="C82" s="22"/>
      <c r="D82" s="22"/>
      <c r="E82" s="22"/>
      <c r="F82" s="22"/>
      <c r="G82" s="22"/>
      <c r="H82" s="22" t="str">
        <f>IF(Matrix!$K21="Yes","Physical In-Cab Device"," ")</f>
        <v xml:space="preserve"> </v>
      </c>
      <c r="K82"/>
      <c r="L82"/>
      <c r="M82"/>
      <c r="N82"/>
      <c r="O82"/>
      <c r="Q82" s="20"/>
    </row>
    <row r="83" spans="1:17" ht="60" x14ac:dyDescent="0.25">
      <c r="A83" s="22" t="str">
        <f>IF(Matrix!$K24="Yes",Matrix!$G24," ")</f>
        <v>Medium</v>
      </c>
      <c r="B83" s="22" t="str">
        <f>IF(Matrix!$K24="Yes",Matrix!$I24," ")</f>
        <v>PS-010 (Personnel Security) - The vendor shall have personnel security policies &amp; procedures, position risk categorization, personnel screening, personnel termination, personnel transfer, access agreements &amp; third party personnel security.</v>
      </c>
      <c r="C83" s="22"/>
      <c r="D83" s="22"/>
      <c r="E83" s="22"/>
      <c r="F83" s="22"/>
      <c r="G83" s="22"/>
      <c r="H83" s="22" t="str">
        <f>IF(Matrix!$K24="Yes","Physical In-Cab Device"," ")</f>
        <v>Physical In-Cab Device</v>
      </c>
      <c r="K83"/>
      <c r="L83"/>
      <c r="M83"/>
      <c r="N83"/>
      <c r="O83"/>
      <c r="Q83" s="20"/>
    </row>
    <row r="84" spans="1:17" ht="75" x14ac:dyDescent="0.25">
      <c r="A84" s="22" t="str">
        <f>IF(Matrix!$K25="Yes",Matrix!$G25," ")</f>
        <v>Medium</v>
      </c>
      <c r="B84" s="22" t="str">
        <f>IF(Matrix!$K25="Yes",Matrix!$I25,"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84" s="22"/>
      <c r="D84" s="22"/>
      <c r="E84" s="22"/>
      <c r="F84" s="22"/>
      <c r="G84" s="22"/>
      <c r="H84" s="22" t="str">
        <f>IF(Matrix!$K25="Yes","Physical In-Cab Device"," ")</f>
        <v>Physical In-Cab Device</v>
      </c>
      <c r="K84"/>
      <c r="L84"/>
      <c r="M84"/>
      <c r="N84"/>
      <c r="O84"/>
      <c r="Q84" s="20"/>
    </row>
    <row r="85" spans="1:17" ht="30" x14ac:dyDescent="0.25">
      <c r="A85" s="22" t="str">
        <f>IF(Matrix!$K26="Yes",Matrix!$G26," ")</f>
        <v>Medium</v>
      </c>
      <c r="B85" s="22" t="str">
        <f>IF(Matrix!$K26="Yes",Matrix!$I26," ")</f>
        <v>RA-020 (Risk Assessment) - The vendor shall use the results of risk assessments to influence systems development and processes.</v>
      </c>
      <c r="C85" s="22"/>
      <c r="D85" s="22"/>
      <c r="E85" s="22"/>
      <c r="F85" s="22"/>
      <c r="G85" s="22"/>
      <c r="H85" s="22" t="str">
        <f>IF(Matrix!$K26="Yes","Physical In-Cab Device"," ")</f>
        <v>Physical In-Cab Device</v>
      </c>
      <c r="K85"/>
      <c r="L85"/>
      <c r="M85"/>
      <c r="N85"/>
      <c r="O85"/>
      <c r="Q85" s="20"/>
    </row>
    <row r="86" spans="1:17" ht="75" x14ac:dyDescent="0.25">
      <c r="A86" s="22" t="str">
        <f>IF(Matrix!$K29="Yes",Matrix!$G29," ")</f>
        <v>Medium</v>
      </c>
      <c r="B86" s="22" t="str">
        <f>IF(Matrix!$K29="Yes",Matrix!$I29,"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86" s="22"/>
      <c r="D86" s="22"/>
      <c r="E86" s="22"/>
      <c r="F86" s="22"/>
      <c r="G86" s="22"/>
      <c r="H86" s="22" t="str">
        <f>IF(Matrix!$K29="Yes","Physical In-Cab Device"," ")</f>
        <v>Physical In-Cab Device</v>
      </c>
      <c r="K86"/>
      <c r="L86"/>
      <c r="M86"/>
      <c r="N86"/>
      <c r="O86"/>
      <c r="Q86" s="20"/>
    </row>
    <row r="87" spans="1:17" ht="45" x14ac:dyDescent="0.25">
      <c r="A87" s="22" t="str">
        <f>IF(Matrix!$K31="Yes",Matrix!$G31," ")</f>
        <v>Medium</v>
      </c>
      <c r="B87" s="22" t="str">
        <f>IF(Matrix!$K31="Yes",Matrix!$I31," ")</f>
        <v>SCP-011 (Protecting Communication paths for systems) - Communication path cryptographic protections must not use identities, keys or shared secrets which are common across multiple deployed devices</v>
      </c>
      <c r="C87" s="22"/>
      <c r="D87" s="22"/>
      <c r="E87" s="22"/>
      <c r="F87" s="22"/>
      <c r="G87" s="22"/>
      <c r="H87" s="22" t="str">
        <f>IF(Matrix!$K31="Yes","Physical In-Cab Device"," ")</f>
        <v>Physical In-Cab Device</v>
      </c>
      <c r="K87"/>
      <c r="L87"/>
      <c r="M87"/>
      <c r="N87"/>
      <c r="O87"/>
      <c r="Q87" s="20"/>
    </row>
    <row r="88" spans="1:17" ht="90" x14ac:dyDescent="0.25">
      <c r="A88" s="22" t="str">
        <f>IF(Matrix!$K33="Yes",Matrix!$G33," ")</f>
        <v>Medium</v>
      </c>
      <c r="B88" s="22" t="str">
        <f>IF(Matrix!$K33="Yes",Matrix!$I33,"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88" s="22"/>
      <c r="D88" s="22"/>
      <c r="E88" s="22"/>
      <c r="F88" s="22"/>
      <c r="G88" s="22"/>
      <c r="H88" s="22" t="str">
        <f>IF(Matrix!$K33="Yes","Physical In-Cab Device"," ")</f>
        <v>Physical In-Cab Device</v>
      </c>
      <c r="K88"/>
      <c r="L88"/>
      <c r="M88"/>
      <c r="N88"/>
      <c r="O88"/>
      <c r="Q88" s="20"/>
    </row>
    <row r="89" spans="1:17" ht="195" x14ac:dyDescent="0.25">
      <c r="A89" s="22" t="str">
        <f>IF(Matrix!$K34="Yes",Matrix!$G34," ")</f>
        <v>Medium</v>
      </c>
      <c r="B89" s="22" t="str">
        <f>IF(Matrix!$K34="Yes",Matrix!$I34,"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89" s="22"/>
      <c r="D89" s="22"/>
      <c r="E89" s="22"/>
      <c r="F89" s="22"/>
      <c r="G89" s="22"/>
      <c r="H89" s="22" t="str">
        <f>IF(Matrix!$K34="Yes","Physical In-Cab Device"," ")</f>
        <v>Physical In-Cab Device</v>
      </c>
      <c r="K89"/>
      <c r="L89"/>
      <c r="M89"/>
      <c r="N89"/>
      <c r="O89"/>
      <c r="Q89" s="20"/>
    </row>
    <row r="90" spans="1:17" ht="75" x14ac:dyDescent="0.25">
      <c r="A90" s="22" t="str">
        <f>IF(Matrix!$K38="Yes",Matrix!$G38," ")</f>
        <v>Medium</v>
      </c>
      <c r="B90" s="22" t="str">
        <f>IF(Matrix!$K38="Yes",Matrix!$I38,"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C90" s="22"/>
      <c r="D90" s="22"/>
      <c r="E90" s="22"/>
      <c r="F90" s="22"/>
      <c r="G90" s="22"/>
      <c r="H90" s="22" t="str">
        <f>IF(Matrix!$K38="Yes","Physical In-Cab Device"," ")</f>
        <v>Physical In-Cab Device</v>
      </c>
      <c r="K90"/>
      <c r="L90"/>
      <c r="M90"/>
      <c r="N90"/>
      <c r="O90"/>
      <c r="Q90" s="20"/>
    </row>
    <row r="91" spans="1:17" ht="75" x14ac:dyDescent="0.25">
      <c r="A91" s="22" t="str">
        <f>IF(Matrix!$K41="Yes",Matrix!$G41," ")</f>
        <v>Medium</v>
      </c>
      <c r="B91" s="22" t="str">
        <f>IF(Matrix!$K41="Yes",Matrix!$I41,"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91" s="22"/>
      <c r="D91" s="22"/>
      <c r="E91" s="22"/>
      <c r="F91" s="22"/>
      <c r="G91" s="22"/>
      <c r="H91" s="22" t="str">
        <f>IF(Matrix!$K41="Yes","Physical In-Cab Device"," ")</f>
        <v>Physical In-Cab Device</v>
      </c>
      <c r="K91"/>
      <c r="L91"/>
      <c r="M91"/>
      <c r="N91"/>
      <c r="O91"/>
      <c r="Q91" s="20"/>
    </row>
    <row r="92" spans="1:17" ht="45" x14ac:dyDescent="0.25">
      <c r="A92" s="22" t="str">
        <f>IF(Matrix!$K43="Yes",Matrix!$G43," ")</f>
        <v>Medium</v>
      </c>
      <c r="B92" s="22" t="str">
        <f>IF(Matrix!$K43="Yes",Matrix!$I43," ")</f>
        <v>SII-030 (Protecting Firmware on Devices) - The vendor shall use digitally signed software on telematics devices and prohibit execution of unsigned or invalidly signed software.</v>
      </c>
      <c r="C92" s="22"/>
      <c r="D92" s="22"/>
      <c r="E92" s="22"/>
      <c r="F92" s="22"/>
      <c r="G92" s="22"/>
      <c r="H92" s="22" t="str">
        <f>IF(Matrix!$K43="Yes","Physical In-Cab Device"," ")</f>
        <v>Physical In-Cab Device</v>
      </c>
      <c r="K92"/>
      <c r="L92"/>
      <c r="M92"/>
      <c r="N92"/>
      <c r="O92"/>
      <c r="Q92" s="20"/>
    </row>
    <row r="93" spans="1:17" ht="30" x14ac:dyDescent="0.25">
      <c r="A93" s="22" t="str">
        <f>IF(Matrix!$K47="Yes",Matrix!$G47," ")</f>
        <v>Medium</v>
      </c>
      <c r="B93" s="22" t="str">
        <f>IF(Matrix!$K47="Yes",Matrix!$I47," ")</f>
        <v>SII-080 (Protecting Firmware on Devices) - The vendor shall design security components that fail-secure to protect integrity of systems and data.</v>
      </c>
      <c r="C93" s="22"/>
      <c r="D93" s="22"/>
      <c r="E93" s="22"/>
      <c r="F93" s="22"/>
      <c r="G93" s="22"/>
      <c r="H93" s="22" t="str">
        <f>IF(Matrix!$K47="Yes","Physical In-Cab Device"," ")</f>
        <v>Physical In-Cab Device</v>
      </c>
      <c r="K93"/>
      <c r="L93"/>
      <c r="M93"/>
      <c r="N93"/>
      <c r="O93"/>
      <c r="Q93" s="20"/>
    </row>
    <row r="94" spans="1:17" ht="105" x14ac:dyDescent="0.25">
      <c r="A94" s="22" t="str">
        <f>IF(Matrix!$K49="Yes",Matrix!$G49," ")</f>
        <v>Medium</v>
      </c>
      <c r="B94" s="22" t="str">
        <f>IF(Matrix!$K49="Yes",Matrix!$I49,"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94" s="22"/>
      <c r="D94" s="22"/>
      <c r="E94" s="22"/>
      <c r="F94" s="22"/>
      <c r="G94" s="22"/>
      <c r="H94" s="22" t="str">
        <f>IF(Matrix!$K49="Yes","Physical In-Cab Device"," ")</f>
        <v>Physical In-Cab Device</v>
      </c>
      <c r="K94"/>
      <c r="L94"/>
      <c r="M94"/>
      <c r="N94"/>
      <c r="O94"/>
      <c r="Q94" s="20"/>
    </row>
    <row r="95" spans="1:17" ht="135" x14ac:dyDescent="0.25">
      <c r="A95" s="22" t="str">
        <f>IF(Matrix!$K53="Yes",Matrix!$G53," ")</f>
        <v>Medium</v>
      </c>
      <c r="B95" s="22" t="str">
        <f>IF(Matrix!$K53="Yes",Matrix!$I53,"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95" s="22"/>
      <c r="D95" s="22"/>
      <c r="E95" s="22"/>
      <c r="F95" s="22"/>
      <c r="G95" s="22"/>
      <c r="H95" s="22" t="str">
        <f>IF(Matrix!$K53="Yes","Physical In-Cab Device"," ")</f>
        <v>Physical In-Cab Device</v>
      </c>
      <c r="K95"/>
      <c r="L95"/>
      <c r="M95"/>
      <c r="N95"/>
      <c r="O95"/>
      <c r="Q95" s="20"/>
    </row>
    <row r="96" spans="1:17" ht="45" x14ac:dyDescent="0.25">
      <c r="A96" s="22" t="str">
        <f>IF(Matrix!$K54="Yes",Matrix!$G54," ")</f>
        <v>Medium</v>
      </c>
      <c r="B96" s="22" t="str">
        <f>IF(Matrix!$K54="Yes",Matrix!$I54," ")</f>
        <v>SII-140 (Vulnerability Management) - The vendor shall implement ongoing monitoring and protection against malicious code in production using a well governed process that addresses all entry and exit points in the system.</v>
      </c>
      <c r="C96" s="22"/>
      <c r="D96" s="22"/>
      <c r="E96" s="22"/>
      <c r="F96" s="22"/>
      <c r="G96" s="22"/>
      <c r="H96" s="22" t="str">
        <f>IF(Matrix!$K54="Yes","Physical In-Cab Device"," ")</f>
        <v>Physical In-Cab Device</v>
      </c>
      <c r="K96"/>
      <c r="L96"/>
      <c r="M96"/>
      <c r="N96"/>
      <c r="O96"/>
      <c r="Q96" s="20"/>
    </row>
    <row r="97" spans="1:17" ht="30" x14ac:dyDescent="0.25">
      <c r="A97" s="22" t="str">
        <f>IF(Matrix!$K55="Yes",Matrix!$G55," ")</f>
        <v>Medium</v>
      </c>
      <c r="B97" s="22" t="str">
        <f>IF(Matrix!$K55="Yes",Matrix!$I55," ")</f>
        <v>SII-150 (Vulnerability Management) - The vendor shall verify code according to best-practice coding standards</v>
      </c>
      <c r="C97" s="22"/>
      <c r="D97" s="22"/>
      <c r="E97" s="22"/>
      <c r="F97" s="22"/>
      <c r="G97" s="22"/>
      <c r="H97" s="22" t="str">
        <f>IF(Matrix!$K55="Yes","Physical In-Cab Device"," ")</f>
        <v>Physical In-Cab Device</v>
      </c>
      <c r="K97"/>
      <c r="L97"/>
      <c r="M97"/>
      <c r="N97"/>
      <c r="O97"/>
      <c r="Q97" s="20"/>
    </row>
    <row r="98" spans="1:17" ht="60" x14ac:dyDescent="0.25">
      <c r="A98" s="22" t="str">
        <f>IF(Matrix!$K56="Yes",Matrix!$G56," ")</f>
        <v>Medium</v>
      </c>
      <c r="B98" s="22" t="str">
        <f>IF(Matrix!$K56="Yes",Matrix!$I56," ")</f>
        <v>SII-170 (System and Information Integrity) - The vendor shall actively monitor resources such as NIST Common Vulnerabilities and Exposures (CVE), Bugtraq, for security alerts and advisories related to the telematics system’s components</v>
      </c>
      <c r="C98" s="22"/>
      <c r="D98" s="22"/>
      <c r="E98" s="22"/>
      <c r="F98" s="22"/>
      <c r="G98" s="22"/>
      <c r="H98" s="22" t="str">
        <f>IF(Matrix!$K56="Yes","Physical In-Cab Device"," ")</f>
        <v>Physical In-Cab Device</v>
      </c>
      <c r="K98"/>
      <c r="L98"/>
      <c r="M98"/>
      <c r="N98"/>
      <c r="O98"/>
      <c r="Q98" s="20"/>
    </row>
    <row r="99" spans="1:17" ht="105" x14ac:dyDescent="0.25">
      <c r="A99" s="22" t="str">
        <f>IF(Matrix!$K58="Yes",Matrix!$G58," ")</f>
        <v>Medium</v>
      </c>
      <c r="B99" s="22" t="str">
        <f>IF(Matrix!$K58="Yes",Matrix!$I58,"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99" s="22"/>
      <c r="D99" s="22"/>
      <c r="E99" s="22"/>
      <c r="F99" s="22"/>
      <c r="G99" s="22"/>
      <c r="H99" s="22" t="str">
        <f>IF(Matrix!$K58="Yes","Physical In-Cab Device"," ")</f>
        <v>Physical In-Cab Device</v>
      </c>
      <c r="K99"/>
      <c r="L99"/>
      <c r="M99"/>
      <c r="N99"/>
      <c r="O99"/>
      <c r="Q99" s="20"/>
    </row>
    <row r="100" spans="1:17" ht="45" x14ac:dyDescent="0.25">
      <c r="A100" s="22" t="str">
        <f>IF(Matrix!$K45="Yes",Matrix!$G45," ")</f>
        <v>Low</v>
      </c>
      <c r="B100" s="22" t="str">
        <f>IF(Matrix!$K45="Yes",Matrix!$I45," ")</f>
        <v>SII-060 (Protecting Firmware on Devices) - The vendor shall provide a means (and document the process) for customers to verify the firmware in their devices.</v>
      </c>
      <c r="C100" s="22"/>
      <c r="D100" s="22"/>
      <c r="E100" s="22"/>
      <c r="F100" s="22"/>
      <c r="G100" s="22"/>
      <c r="H100" s="22" t="str">
        <f>IF(Matrix!$K45="Yes","Physical In-Cab Device"," ")</f>
        <v>Physical In-Cab Device</v>
      </c>
      <c r="K100"/>
      <c r="L100"/>
      <c r="M100"/>
      <c r="N100"/>
      <c r="O100"/>
      <c r="Q100" s="20"/>
    </row>
    <row r="101" spans="1:17" ht="45" x14ac:dyDescent="0.25">
      <c r="A101" s="22" t="str">
        <f>IF(Matrix!$K48="Yes",Matrix!$G48," ")</f>
        <v>Low</v>
      </c>
      <c r="B101" s="22" t="str">
        <f>IF(Matrix!$K48="Yes",Matrix!$I48," ")</f>
        <v>SII-081 (Protecting Firmware on Devices) - The vendor shall utilize protective mechanisms to protect components from unauthorized runtime/volatile modification of code.</v>
      </c>
      <c r="C101" s="22"/>
      <c r="D101" s="22"/>
      <c r="E101" s="22"/>
      <c r="F101" s="22"/>
      <c r="G101" s="22"/>
      <c r="H101" s="22" t="str">
        <f>IF(Matrix!$K48="Yes","Physical In-Cab Device"," ")</f>
        <v>Physical In-Cab Device</v>
      </c>
      <c r="K101"/>
      <c r="L101"/>
      <c r="M101"/>
      <c r="N101"/>
      <c r="O101"/>
      <c r="Q101" s="20"/>
    </row>
    <row r="102" spans="1:17" ht="45" x14ac:dyDescent="0.25">
      <c r="A102" s="22" t="str">
        <f>IF(Matrix!$K52="Yes",Matrix!$G52," ")</f>
        <v>Low</v>
      </c>
      <c r="B102" s="22" t="str">
        <f>IF(Matrix!$K52="Yes",Matrix!$I52," ")</f>
        <v>SII-120 (Vulnerability Management) - The vendor shall have a vulnerability management process that includes steps to triage any found vulnerabilities and plan remediation.</v>
      </c>
      <c r="C102" s="22"/>
      <c r="D102" s="22"/>
      <c r="E102" s="22"/>
      <c r="F102" s="22"/>
      <c r="G102" s="22"/>
      <c r="H102" s="22" t="str">
        <f>IF(Matrix!$K52="Yes","Physical In-Cab Device"," ")</f>
        <v>Physical In-Cab Device</v>
      </c>
      <c r="K102"/>
      <c r="L102"/>
      <c r="M102"/>
      <c r="N102"/>
      <c r="O102"/>
      <c r="Q102" s="20"/>
    </row>
    <row r="103" spans="1:17" ht="45" x14ac:dyDescent="0.25">
      <c r="A103" s="22" t="str">
        <f>IF(Matrix!$L14="Yes",Matrix!$G14," ")</f>
        <v>High</v>
      </c>
      <c r="B103" s="22" t="str">
        <f>IF(Matrix!$L14="Yes",Matrix!$I14," ")</f>
        <v>CM-030 (Configuration Management) - Vendor ensures that any and all interfaces used for testing or debug are unavailalbe in production builds of the devices</v>
      </c>
      <c r="C103" s="22"/>
      <c r="D103" s="22"/>
      <c r="E103" s="22"/>
      <c r="F103" s="22"/>
      <c r="G103" s="22"/>
      <c r="H103" s="22" t="str">
        <f>IF(Matrix!$L14="Yes","Connectivity/Communications"," ")</f>
        <v>Connectivity/Communications</v>
      </c>
      <c r="K103"/>
      <c r="L103"/>
      <c r="M103"/>
      <c r="N103"/>
      <c r="O103"/>
      <c r="Q103" s="20"/>
    </row>
    <row r="104" spans="1:17" ht="45" x14ac:dyDescent="0.25">
      <c r="A104" s="22" t="str">
        <f>IF(Matrix!$L18="Yes",Matrix!$G18," ")</f>
        <v>High</v>
      </c>
      <c r="B104" s="22" t="str">
        <f>IF(Matrix!$L18="Yes",Matrix!$I18," ")</f>
        <v>IR-010 (Incidence Response) - The vendor shall have a documented incident response plan (IRP) in place which provides the carriers with a point of contact for components used within their telematics system</v>
      </c>
      <c r="C104" s="22"/>
      <c r="D104" s="22"/>
      <c r="E104" s="22"/>
      <c r="F104" s="22"/>
      <c r="G104" s="22"/>
      <c r="H104" s="22" t="str">
        <f>IF(Matrix!$L18="Yes","Connectivity/Communications"," ")</f>
        <v>Connectivity/Communications</v>
      </c>
      <c r="K104"/>
      <c r="L104"/>
      <c r="M104"/>
      <c r="N104"/>
      <c r="O104"/>
      <c r="Q104" s="20"/>
    </row>
    <row r="105" spans="1:17" x14ac:dyDescent="0.25">
      <c r="A105" s="22" t="str">
        <f>IF(Matrix!$L20="Yes",Matrix!$G20," ")</f>
        <v xml:space="preserve"> </v>
      </c>
      <c r="B105" s="22" t="str">
        <f>IF(Matrix!$L20="Yes",Matrix!$I20," ")</f>
        <v xml:space="preserve"> </v>
      </c>
      <c r="C105" s="22"/>
      <c r="D105" s="22"/>
      <c r="E105" s="22"/>
      <c r="F105" s="22"/>
      <c r="G105" s="22"/>
      <c r="H105" s="22" t="str">
        <f>IF(Matrix!$L20="Yes","Connectivity/Communications"," ")</f>
        <v xml:space="preserve"> </v>
      </c>
      <c r="K105"/>
      <c r="L105"/>
      <c r="M105"/>
      <c r="N105"/>
      <c r="O105"/>
      <c r="Q105" s="20"/>
    </row>
    <row r="106" spans="1:17" x14ac:dyDescent="0.25">
      <c r="A106" s="22" t="str">
        <f>IF(Matrix!$L23="Yes",Matrix!$G23," ")</f>
        <v xml:space="preserve"> </v>
      </c>
      <c r="B106" s="22" t="str">
        <f>IF(Matrix!$L23="Yes",Matrix!$I23," ")</f>
        <v xml:space="preserve"> </v>
      </c>
      <c r="C106" s="22"/>
      <c r="D106" s="22"/>
      <c r="E106" s="22"/>
      <c r="F106" s="22"/>
      <c r="G106" s="22"/>
      <c r="H106" s="22" t="str">
        <f>IF(Matrix!$L23="Yes","Connectivity/Communications"," ")</f>
        <v xml:space="preserve"> </v>
      </c>
      <c r="K106"/>
      <c r="L106"/>
      <c r="M106"/>
      <c r="N106"/>
      <c r="O106"/>
      <c r="Q106" s="20"/>
    </row>
    <row r="107" spans="1:17" ht="30" x14ac:dyDescent="0.25">
      <c r="A107" s="22" t="str">
        <f>IF(Matrix!$L27="Yes",Matrix!$G27," ")</f>
        <v>High</v>
      </c>
      <c r="B107" s="22" t="str">
        <f>IF(Matrix!$L27="Yes",Matrix!$I27," ")</f>
        <v>SAA-010 (Security Management) - The vendor shall have an Information Security Management Plan (ISMP)</v>
      </c>
      <c r="C107" s="22"/>
      <c r="D107" s="22"/>
      <c r="E107" s="22"/>
      <c r="F107" s="22"/>
      <c r="G107" s="22"/>
      <c r="H107" s="22" t="str">
        <f>IF(Matrix!$L27="Yes","Connectivity/Communications"," ")</f>
        <v>Connectivity/Communications</v>
      </c>
      <c r="K107"/>
      <c r="L107"/>
      <c r="M107"/>
      <c r="N107"/>
      <c r="O107"/>
      <c r="Q107" s="20"/>
    </row>
    <row r="108" spans="1:17" ht="90" x14ac:dyDescent="0.25">
      <c r="A108" s="22" t="str">
        <f>IF(Matrix!$L28="Yes",Matrix!$G28," ")</f>
        <v>High</v>
      </c>
      <c r="B108" s="22" t="str">
        <f>IF(Matrix!$L28="Yes",Matrix!$I28,"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08" s="22"/>
      <c r="D108" s="22"/>
      <c r="E108" s="22"/>
      <c r="F108" s="22"/>
      <c r="G108" s="22"/>
      <c r="H108" s="22" t="str">
        <f>IF(Matrix!$L28="Yes","Connectivity/Communications"," ")</f>
        <v>Connectivity/Communications</v>
      </c>
      <c r="K108"/>
      <c r="L108"/>
      <c r="M108"/>
      <c r="N108"/>
      <c r="O108"/>
      <c r="Q108" s="20"/>
    </row>
    <row r="109" spans="1:17" ht="45" x14ac:dyDescent="0.25">
      <c r="A109" s="22" t="str">
        <f>IF(Matrix!$L30="Yes",Matrix!$G30," ")</f>
        <v>High</v>
      </c>
      <c r="B109" s="22" t="str">
        <f>IF(Matrix!$L30="Yes",Matrix!$I30," ")</f>
        <v>SCP-010 (Protecting Communications paths for systems) - Communication paths that traverse outside controlled boundaries must protect confidentiality and integrity of data</v>
      </c>
      <c r="C109" s="22"/>
      <c r="D109" s="22"/>
      <c r="E109" s="22"/>
      <c r="F109" s="22"/>
      <c r="G109" s="22"/>
      <c r="H109" s="22" t="str">
        <f>IF(Matrix!$L30="Yes","Connectivity/Communications"," ")</f>
        <v>Connectivity/Communications</v>
      </c>
      <c r="K109"/>
      <c r="L109"/>
      <c r="M109"/>
      <c r="N109"/>
      <c r="O109"/>
      <c r="Q109" s="20"/>
    </row>
    <row r="110" spans="1:17" ht="105" x14ac:dyDescent="0.25">
      <c r="A110" s="22" t="str">
        <f>IF(Matrix!$L32="Yes",Matrix!$G32," ")</f>
        <v>High</v>
      </c>
      <c r="B110" s="22" t="str">
        <f>IF(Matrix!$L32="Yes",Matrix!$I32,"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10" s="22"/>
      <c r="D110" s="22"/>
      <c r="E110" s="22"/>
      <c r="F110" s="22"/>
      <c r="G110" s="22"/>
      <c r="H110" s="22" t="str">
        <f>IF(Matrix!$L32="Yes","Connectivity/Communications"," ")</f>
        <v>Connectivity/Communications</v>
      </c>
      <c r="K110"/>
      <c r="L110"/>
      <c r="M110"/>
      <c r="N110"/>
      <c r="O110"/>
      <c r="Q110" s="20"/>
    </row>
    <row r="111" spans="1:17" ht="45" x14ac:dyDescent="0.25">
      <c r="A111" s="22" t="str">
        <f>IF(Matrix!$L36="Yes",Matrix!$G36," ")</f>
        <v>High</v>
      </c>
      <c r="B111" s="22" t="str">
        <f>IF(Matrix!$L36="Yes",Matrix!$I36," ")</f>
        <v>SCP-060 (Protecting Vehicle Network Escalation from Devices) - The vendor shall enforce controls integrated into the telematics device to limit the possible commands and data transmitted to the vehicle network.</v>
      </c>
      <c r="C111" s="22"/>
      <c r="D111" s="22"/>
      <c r="E111" s="22"/>
      <c r="F111" s="22"/>
      <c r="G111" s="22"/>
      <c r="H111" s="22" t="str">
        <f>IF(Matrix!$L36="Yes","Connectivity/Communications"," ")</f>
        <v>Connectivity/Communications</v>
      </c>
      <c r="K111"/>
      <c r="L111"/>
      <c r="M111"/>
      <c r="N111"/>
      <c r="O111"/>
      <c r="Q111" s="20"/>
    </row>
    <row r="112" spans="1:17" ht="270" x14ac:dyDescent="0.25">
      <c r="A112" s="22" t="str">
        <f>IF(Matrix!$L37="Yes",Matrix!$G37," ")</f>
        <v>High</v>
      </c>
      <c r="B112" s="22" t="str">
        <f>IF(Matrix!$L37="Yes",Matrix!$I37,"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12" s="22"/>
      <c r="D112" s="22"/>
      <c r="E112" s="22"/>
      <c r="F112" s="22"/>
      <c r="G112" s="22"/>
      <c r="H112" s="22" t="str">
        <f>IF(Matrix!$L37="Yes","Connectivity/Communications"," ")</f>
        <v>Connectivity/Communications</v>
      </c>
      <c r="K112"/>
      <c r="L112"/>
      <c r="M112"/>
      <c r="N112"/>
      <c r="O112"/>
      <c r="Q112" s="20"/>
    </row>
    <row r="113" spans="1:17" x14ac:dyDescent="0.25">
      <c r="A113" s="22" t="str">
        <f>IF(Matrix!$L39="Yes",Matrix!$G39," ")</f>
        <v xml:space="preserve"> </v>
      </c>
      <c r="B113" s="22" t="str">
        <f>IF(Matrix!$L39="Yes",Matrix!$I39," ")</f>
        <v xml:space="preserve"> </v>
      </c>
      <c r="C113" s="22"/>
      <c r="D113" s="22"/>
      <c r="E113" s="22"/>
      <c r="F113" s="22"/>
      <c r="G113" s="22"/>
      <c r="H113" s="22" t="str">
        <f>IF(Matrix!$L39="Yes","Connectivity/Communications"," ")</f>
        <v xml:space="preserve"> </v>
      </c>
      <c r="K113"/>
      <c r="L113"/>
      <c r="M113"/>
      <c r="N113"/>
      <c r="O113"/>
      <c r="Q113" s="20"/>
    </row>
    <row r="114" spans="1:17" ht="90" x14ac:dyDescent="0.25">
      <c r="A114" s="22" t="str">
        <f>IF(Matrix!$L40="Yes",Matrix!$G40," ")</f>
        <v>High</v>
      </c>
      <c r="B114" s="22" t="str">
        <f>IF(Matrix!$L40="Yes",Matrix!$I40,"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14" s="22"/>
      <c r="D114" s="22"/>
      <c r="E114" s="22"/>
      <c r="F114" s="22"/>
      <c r="G114" s="22"/>
      <c r="H114" s="22" t="str">
        <f>IF(Matrix!$L40="Yes","Connectivity/Communications"," ")</f>
        <v>Connectivity/Communications</v>
      </c>
      <c r="K114"/>
      <c r="L114"/>
      <c r="M114"/>
      <c r="N114"/>
      <c r="O114"/>
      <c r="Q114" s="20"/>
    </row>
    <row r="115" spans="1:17" ht="75" x14ac:dyDescent="0.25">
      <c r="A115" s="22" t="str">
        <f>IF(Matrix!$L44="Yes",Matrix!$G44," ")</f>
        <v>High</v>
      </c>
      <c r="B115" s="22" t="str">
        <f>IF(Matrix!$L44="Yes",Matrix!$I44,"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15" s="22"/>
      <c r="D115" s="22"/>
      <c r="E115" s="22"/>
      <c r="F115" s="22"/>
      <c r="G115" s="22"/>
      <c r="H115" s="22" t="str">
        <f>IF(Matrix!$L44="Yes","Connectivity/Communications"," ")</f>
        <v>Connectivity/Communications</v>
      </c>
      <c r="K115"/>
      <c r="L115"/>
      <c r="M115"/>
      <c r="N115"/>
      <c r="O115"/>
      <c r="Q115" s="20"/>
    </row>
    <row r="116" spans="1:17" ht="75" x14ac:dyDescent="0.25">
      <c r="A116" s="22" t="str">
        <f>IF(Matrix!$L46="Yes",Matrix!$G46," ")</f>
        <v>High</v>
      </c>
      <c r="B116" s="22" t="str">
        <f>IF(Matrix!$L46="Yes",Matrix!$I46,"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16" s="22"/>
      <c r="D116" s="22"/>
      <c r="E116" s="22"/>
      <c r="F116" s="22"/>
      <c r="G116" s="22"/>
      <c r="H116" s="22" t="str">
        <f>IF(Matrix!$L46="Yes","Connectivity/Communications"," ")</f>
        <v>Connectivity/Communications</v>
      </c>
      <c r="K116"/>
      <c r="L116"/>
      <c r="M116"/>
      <c r="N116"/>
      <c r="O116"/>
      <c r="Q116" s="20"/>
    </row>
    <row r="117" spans="1:17" x14ac:dyDescent="0.25">
      <c r="A117" s="22" t="str">
        <f>IF(Matrix!$L50="Yes",Matrix!$G50," ")</f>
        <v xml:space="preserve"> </v>
      </c>
      <c r="B117" s="22" t="str">
        <f>IF(Matrix!$L50="Yes",Matrix!$I50," ")</f>
        <v xml:space="preserve"> </v>
      </c>
      <c r="C117" s="22"/>
      <c r="D117" s="22"/>
      <c r="E117" s="22"/>
      <c r="F117" s="22"/>
      <c r="G117" s="22"/>
      <c r="H117" s="22" t="str">
        <f>IF(Matrix!$L50="Yes","Connectivity/Communications"," ")</f>
        <v xml:space="preserve"> </v>
      </c>
      <c r="K117"/>
      <c r="L117"/>
      <c r="M117"/>
      <c r="N117"/>
      <c r="O117"/>
      <c r="Q117" s="20"/>
    </row>
    <row r="118" spans="1:17" ht="30" x14ac:dyDescent="0.25">
      <c r="A118" s="22" t="str">
        <f>IF(Matrix!$L8="Yes",Matrix!$G8," ")</f>
        <v>Medium</v>
      </c>
      <c r="B118" s="22" t="str">
        <f>IF(Matrix!$L8="Yes",Matrix!$I8," ")</f>
        <v>AC-050 (Access Control) - All remote access methods and possible remote actions to/on telematics system shall be documented.</v>
      </c>
      <c r="C118" s="22"/>
      <c r="D118" s="22"/>
      <c r="E118" s="22"/>
      <c r="F118" s="22"/>
      <c r="G118" s="22"/>
      <c r="H118" s="22" t="str">
        <f>IF(Matrix!$L8="Yes","Connectivity/Communications"," ")</f>
        <v>Connectivity/Communications</v>
      </c>
      <c r="K118"/>
      <c r="L118"/>
      <c r="M118"/>
      <c r="N118"/>
      <c r="O118"/>
      <c r="Q118" s="20"/>
    </row>
    <row r="119" spans="1:17" ht="45" x14ac:dyDescent="0.25">
      <c r="A119" s="22" t="str">
        <f>IF(Matrix!$L9="Yes",Matrix!$G9," ")</f>
        <v>Medium</v>
      </c>
      <c r="B119" s="22" t="str">
        <f>IF(Matrix!$L9="Yes",Matrix!$I9," ")</f>
        <v>AC-060 (Access Control) - For all components of the system, the vendor shall provide a listing of all wireless communications interfaces of the system and specify how the interfaces can be configured and/or disabled.</v>
      </c>
      <c r="C119" s="22"/>
      <c r="D119" s="22"/>
      <c r="E119" s="22"/>
      <c r="F119" s="22"/>
      <c r="G119" s="22"/>
      <c r="H119" s="22" t="str">
        <f>IF(Matrix!$L9="Yes","Connectivity/Communications"," ")</f>
        <v>Connectivity/Communications</v>
      </c>
      <c r="K119"/>
      <c r="L119"/>
      <c r="M119"/>
      <c r="N119"/>
      <c r="O119"/>
      <c r="Q119" s="20"/>
    </row>
    <row r="120" spans="1:17" x14ac:dyDescent="0.25">
      <c r="A120" s="22" t="str">
        <f>IF(Matrix!$L10="Yes",Matrix!$G10," ")</f>
        <v xml:space="preserve"> </v>
      </c>
      <c r="B120" s="22" t="str">
        <f>IF(Matrix!$L10="Yes",Matrix!$I10," ")</f>
        <v xml:space="preserve"> </v>
      </c>
      <c r="C120" s="22"/>
      <c r="D120" s="22"/>
      <c r="E120" s="22"/>
      <c r="F120" s="22"/>
      <c r="G120" s="22"/>
      <c r="H120" s="22" t="str">
        <f>IF(Matrix!$L10="Yes","Connectivity/Communications"," ")</f>
        <v xml:space="preserve"> </v>
      </c>
      <c r="K120"/>
      <c r="L120"/>
      <c r="M120"/>
      <c r="N120"/>
      <c r="O120"/>
      <c r="Q120" s="20"/>
    </row>
    <row r="121" spans="1:17" ht="45" x14ac:dyDescent="0.25">
      <c r="A121" s="22" t="str">
        <f>IF(Matrix!$L15="Yes",Matrix!$G15," ")</f>
        <v>Medium</v>
      </c>
      <c r="B121" s="22" t="str">
        <f>IF(Matrix!$L15="Yes",Matrix!$I15," ")</f>
        <v>IA-010 (Identification and Authentication) - All remote hosts of the vendor's system shall be configured to uniquely identify and authenticate all other remote hosts of the system and/or any other interfacing systems.</v>
      </c>
      <c r="C121" s="22"/>
      <c r="D121" s="22"/>
      <c r="E121" s="22"/>
      <c r="F121" s="22"/>
      <c r="G121" s="22"/>
      <c r="H121" s="22" t="str">
        <f>IF(Matrix!$L15="Yes","Connectivity/Communications"," ")</f>
        <v>Connectivity/Communications</v>
      </c>
      <c r="K121"/>
      <c r="L121"/>
      <c r="M121"/>
      <c r="N121"/>
      <c r="O121"/>
      <c r="Q121" s="20"/>
    </row>
    <row r="122" spans="1:17" ht="45" x14ac:dyDescent="0.25">
      <c r="A122" s="22" t="str">
        <f>IF(Matrix!$L17="Yes",Matrix!$G17," ")</f>
        <v>Medium</v>
      </c>
      <c r="B122" s="22" t="str">
        <f>IF(Matrix!$L17="Yes",Matrix!$I17," ")</f>
        <v>IA-030 (Identification and Authentication) - Cryptographic modules used in the vendors system shall be compliant with Federal Information Processing Standards (FIPS) 140-2: Level 1.</v>
      </c>
      <c r="C122" s="22"/>
      <c r="D122" s="22"/>
      <c r="E122" s="22"/>
      <c r="F122" s="22"/>
      <c r="G122" s="22"/>
      <c r="H122" s="22" t="str">
        <f>IF(Matrix!$L17="Yes","Connectivity/Communications"," ")</f>
        <v>Connectivity/Communications</v>
      </c>
      <c r="K122"/>
      <c r="L122"/>
      <c r="M122"/>
      <c r="N122"/>
      <c r="O122"/>
      <c r="Q122" s="20"/>
    </row>
    <row r="123" spans="1:17" ht="60" x14ac:dyDescent="0.25">
      <c r="A123" s="22" t="str">
        <f>IF(Matrix!$L19="Yes",Matrix!$G19," ")</f>
        <v>Medium</v>
      </c>
      <c r="B123" s="22" t="str">
        <f>IF(Matrix!$L19="Yes",Matrix!$I19," ")</f>
        <v>M-010 (Maintenance) - The vendor shall have procedures in place to ensure that components outside of the carrier’s direct control are not updated or modified without prior coordination and approval by an organization-defined individual or role</v>
      </c>
      <c r="C123" s="22"/>
      <c r="D123" s="22"/>
      <c r="E123" s="22"/>
      <c r="F123" s="22"/>
      <c r="G123" s="22"/>
      <c r="H123" s="22" t="str">
        <f>IF(Matrix!$L19="Yes","Connectivity/Communications"," ")</f>
        <v>Connectivity/Communications</v>
      </c>
      <c r="K123"/>
      <c r="L123"/>
      <c r="M123"/>
      <c r="N123"/>
      <c r="O123"/>
      <c r="Q123" s="20"/>
    </row>
    <row r="124" spans="1:17" x14ac:dyDescent="0.25">
      <c r="A124" s="22" t="str">
        <f>IF(Matrix!$L21="Yes",Matrix!$G21," ")</f>
        <v xml:space="preserve"> </v>
      </c>
      <c r="B124" s="22" t="str">
        <f>IF(Matrix!$L21="Yes",Matrix!$I21," ")</f>
        <v xml:space="preserve"> </v>
      </c>
      <c r="C124" s="22"/>
      <c r="D124" s="22"/>
      <c r="E124" s="22"/>
      <c r="F124" s="22"/>
      <c r="G124" s="22"/>
      <c r="H124" s="22" t="str">
        <f>IF(Matrix!$L21="Yes","Connectivity/Communications"," ")</f>
        <v xml:space="preserve"> </v>
      </c>
      <c r="K124"/>
      <c r="L124"/>
      <c r="M124"/>
      <c r="N124"/>
      <c r="O124"/>
      <c r="Q124" s="20"/>
    </row>
    <row r="125" spans="1:17" ht="60" x14ac:dyDescent="0.25">
      <c r="A125" s="22" t="str">
        <f>IF(Matrix!$L24="Yes",Matrix!$G24," ")</f>
        <v>Medium</v>
      </c>
      <c r="B125" s="22" t="str">
        <f>IF(Matrix!$L24="Yes",Matrix!$I24," ")</f>
        <v>PS-010 (Personnel Security) - The vendor shall have personnel security policies &amp; procedures, position risk categorization, personnel screening, personnel termination, personnel transfer, access agreements &amp; third party personnel security.</v>
      </c>
      <c r="C125" s="22"/>
      <c r="D125" s="22"/>
      <c r="E125" s="22"/>
      <c r="F125" s="22"/>
      <c r="G125" s="22"/>
      <c r="H125" s="22" t="str">
        <f>IF(Matrix!$L24="Yes","Connectivity/Communications"," ")</f>
        <v>Connectivity/Communications</v>
      </c>
      <c r="K125"/>
      <c r="L125"/>
      <c r="M125"/>
      <c r="N125"/>
      <c r="O125"/>
      <c r="Q125" s="20"/>
    </row>
    <row r="126" spans="1:17" ht="75" x14ac:dyDescent="0.25">
      <c r="A126" s="22" t="str">
        <f>IF(Matrix!$L25="Yes",Matrix!$G25," ")</f>
        <v>Medium</v>
      </c>
      <c r="B126" s="22" t="str">
        <f>IF(Matrix!$L25="Yes",Matrix!$I25,"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26" s="22"/>
      <c r="D126" s="22"/>
      <c r="E126" s="22"/>
      <c r="F126" s="22"/>
      <c r="G126" s="22"/>
      <c r="H126" s="22" t="str">
        <f>IF(Matrix!$L25="Yes","Connectivity/Communications"," ")</f>
        <v>Connectivity/Communications</v>
      </c>
      <c r="K126"/>
      <c r="L126"/>
      <c r="M126"/>
      <c r="N126"/>
      <c r="O126"/>
      <c r="Q126" s="20"/>
    </row>
    <row r="127" spans="1:17" ht="30" x14ac:dyDescent="0.25">
      <c r="A127" s="22" t="str">
        <f>IF(Matrix!$L26="Yes",Matrix!$G26," ")</f>
        <v>Medium</v>
      </c>
      <c r="B127" s="22" t="str">
        <f>IF(Matrix!$L26="Yes",Matrix!$I26," ")</f>
        <v>RA-020 (Risk Assessment) - The vendor shall use the results of risk assessments to influence systems development and processes.</v>
      </c>
      <c r="C127" s="22"/>
      <c r="D127" s="22"/>
      <c r="E127" s="22"/>
      <c r="F127" s="22"/>
      <c r="G127" s="22"/>
      <c r="H127" s="22" t="str">
        <f>IF(Matrix!$L26="Yes","Connectivity/Communications"," ")</f>
        <v>Connectivity/Communications</v>
      </c>
      <c r="K127"/>
      <c r="L127"/>
      <c r="M127"/>
      <c r="N127"/>
      <c r="O127"/>
      <c r="Q127" s="20"/>
    </row>
    <row r="128" spans="1:17" ht="75" x14ac:dyDescent="0.25">
      <c r="A128" s="22" t="str">
        <f>IF(Matrix!$L29="Yes",Matrix!$G29," ")</f>
        <v>Medium</v>
      </c>
      <c r="B128" s="22" t="str">
        <f>IF(Matrix!$L29="Yes",Matrix!$I29,"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28" s="22"/>
      <c r="D128" s="22"/>
      <c r="E128" s="22"/>
      <c r="F128" s="22"/>
      <c r="G128" s="22"/>
      <c r="H128" s="22" t="str">
        <f>IF(Matrix!$L29="Yes","Connectivity/Communications"," ")</f>
        <v>Connectivity/Communications</v>
      </c>
      <c r="K128"/>
      <c r="L128"/>
      <c r="M128"/>
      <c r="N128"/>
      <c r="O128"/>
      <c r="Q128" s="20"/>
    </row>
    <row r="129" spans="1:17" ht="45" x14ac:dyDescent="0.25">
      <c r="A129" s="22" t="str">
        <f>IF(Matrix!$L31="Yes",Matrix!$G31," ")</f>
        <v>Medium</v>
      </c>
      <c r="B129" s="22" t="str">
        <f>IF(Matrix!$L31="Yes",Matrix!$I31," ")</f>
        <v>SCP-011 (Protecting Communication paths for systems) - Communication path cryptographic protections must not use identities, keys or shared secrets which are common across multiple deployed devices</v>
      </c>
      <c r="C129" s="22"/>
      <c r="D129" s="22"/>
      <c r="E129" s="22"/>
      <c r="F129" s="22"/>
      <c r="G129" s="22"/>
      <c r="H129" s="22" t="str">
        <f>IF(Matrix!$L31="Yes","Connectivity/Communications"," ")</f>
        <v>Connectivity/Communications</v>
      </c>
      <c r="K129"/>
      <c r="L129"/>
      <c r="M129"/>
      <c r="N129"/>
      <c r="O129"/>
      <c r="Q129" s="20"/>
    </row>
    <row r="130" spans="1:17" ht="90" x14ac:dyDescent="0.25">
      <c r="A130" s="22" t="str">
        <f>IF(Matrix!$L33="Yes",Matrix!$G33," ")</f>
        <v>Medium</v>
      </c>
      <c r="B130" s="22" t="str">
        <f>IF(Matrix!$L33="Yes",Matrix!$I33,"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30" s="22"/>
      <c r="D130" s="22"/>
      <c r="E130" s="22"/>
      <c r="F130" s="22"/>
      <c r="G130" s="22"/>
      <c r="H130" s="22" t="str">
        <f>IF(Matrix!$L33="Yes","Connectivity/Communications"," ")</f>
        <v>Connectivity/Communications</v>
      </c>
      <c r="K130"/>
      <c r="L130"/>
      <c r="M130"/>
      <c r="N130"/>
      <c r="O130"/>
      <c r="Q130" s="20"/>
    </row>
    <row r="131" spans="1:17" ht="195" x14ac:dyDescent="0.25">
      <c r="A131" s="22" t="str">
        <f>IF(Matrix!$L34="Yes",Matrix!$G34," ")</f>
        <v>Medium</v>
      </c>
      <c r="B131" s="22" t="str">
        <f>IF(Matrix!$L34="Yes",Matrix!$I34,"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31" s="22"/>
      <c r="D131" s="22"/>
      <c r="E131" s="22"/>
      <c r="F131" s="22"/>
      <c r="G131" s="22"/>
      <c r="H131" s="22" t="str">
        <f>IF(Matrix!$L34="Yes","Connectivity/Communications"," ")</f>
        <v>Connectivity/Communications</v>
      </c>
      <c r="K131"/>
      <c r="L131"/>
      <c r="M131"/>
      <c r="N131"/>
      <c r="O131"/>
      <c r="Q131" s="20"/>
    </row>
    <row r="132" spans="1:17" ht="75" x14ac:dyDescent="0.25">
      <c r="A132" s="22" t="str">
        <f>IF(Matrix!$L41="Yes",Matrix!$G41," ")</f>
        <v>Medium</v>
      </c>
      <c r="B132" s="22" t="str">
        <f>IF(Matrix!$L41="Yes",Matrix!$I41,"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32" s="22"/>
      <c r="D132" s="22"/>
      <c r="E132" s="22"/>
      <c r="F132" s="22"/>
      <c r="G132" s="22"/>
      <c r="H132" s="22" t="str">
        <f>IF(Matrix!$L41="Yes","Connectivity/Communications"," ")</f>
        <v>Connectivity/Communications</v>
      </c>
      <c r="K132"/>
      <c r="L132"/>
      <c r="M132"/>
      <c r="N132"/>
      <c r="O132"/>
      <c r="Q132" s="20"/>
    </row>
    <row r="133" spans="1:17" ht="45" x14ac:dyDescent="0.25">
      <c r="A133" s="22" t="str">
        <f>IF(Matrix!$L43="Yes",Matrix!$G43," ")</f>
        <v>Medium</v>
      </c>
      <c r="B133" s="22" t="str">
        <f>IF(Matrix!$L43="Yes",Matrix!$I43," ")</f>
        <v>SII-030 (Protecting Firmware on Devices) - The vendor shall use digitally signed software on telematics devices and prohibit execution of unsigned or invalidly signed software.</v>
      </c>
      <c r="C133" s="22"/>
      <c r="D133" s="22"/>
      <c r="E133" s="22"/>
      <c r="F133" s="22"/>
      <c r="G133" s="22"/>
      <c r="H133" s="22" t="str">
        <f>IF(Matrix!$L43="Yes","Connectivity/Communications"," ")</f>
        <v>Connectivity/Communications</v>
      </c>
      <c r="K133"/>
      <c r="L133"/>
      <c r="M133"/>
      <c r="N133"/>
      <c r="O133"/>
      <c r="Q133" s="20"/>
    </row>
    <row r="134" spans="1:17" ht="30" x14ac:dyDescent="0.25">
      <c r="A134" s="22" t="str">
        <f>IF(Matrix!$L47="Yes",Matrix!$G47," ")</f>
        <v>Medium</v>
      </c>
      <c r="B134" s="22" t="str">
        <f>IF(Matrix!$L47="Yes",Matrix!$I47," ")</f>
        <v>SII-080 (Protecting Firmware on Devices) - The vendor shall design security components that fail-secure to protect integrity of systems and data.</v>
      </c>
      <c r="C134" s="22"/>
      <c r="D134" s="22"/>
      <c r="E134" s="22"/>
      <c r="F134" s="22"/>
      <c r="G134" s="22"/>
      <c r="H134" s="22" t="str">
        <f>IF(Matrix!$L47="Yes","Connectivity/Communications"," ")</f>
        <v>Connectivity/Communications</v>
      </c>
      <c r="K134"/>
      <c r="L134"/>
      <c r="M134"/>
      <c r="N134"/>
      <c r="O134"/>
      <c r="Q134" s="20"/>
    </row>
    <row r="135" spans="1:17" ht="105" x14ac:dyDescent="0.25">
      <c r="A135" s="22" t="str">
        <f>IF(Matrix!$L49="Yes",Matrix!$G49," ")</f>
        <v>Medium</v>
      </c>
      <c r="B135" s="22" t="str">
        <f>IF(Matrix!$L49="Yes",Matrix!$I49,"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35" s="22"/>
      <c r="D135" s="22"/>
      <c r="E135" s="22"/>
      <c r="F135" s="22"/>
      <c r="G135" s="22"/>
      <c r="H135" s="22" t="str">
        <f>IF(Matrix!$L49="Yes","Connectivity/Communications"," ")</f>
        <v>Connectivity/Communications</v>
      </c>
      <c r="K135"/>
      <c r="L135"/>
      <c r="M135"/>
      <c r="N135"/>
      <c r="O135"/>
      <c r="Q135" s="20"/>
    </row>
    <row r="136" spans="1:17" ht="135" x14ac:dyDescent="0.25">
      <c r="A136" s="22" t="str">
        <f>IF(Matrix!$L53="Yes",Matrix!$G53," ")</f>
        <v>Medium</v>
      </c>
      <c r="B136" s="22" t="str">
        <f>IF(Matrix!$L53="Yes",Matrix!$I53,"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36" s="22"/>
      <c r="D136" s="22"/>
      <c r="E136" s="22"/>
      <c r="F136" s="22"/>
      <c r="G136" s="22"/>
      <c r="H136" s="22" t="str">
        <f>IF(Matrix!$L53="Yes","Connectivity/Communications"," ")</f>
        <v>Connectivity/Communications</v>
      </c>
      <c r="K136"/>
      <c r="L136"/>
      <c r="M136"/>
      <c r="N136"/>
      <c r="O136"/>
      <c r="Q136" s="20"/>
    </row>
    <row r="137" spans="1:17" ht="45" x14ac:dyDescent="0.25">
      <c r="A137" s="22" t="str">
        <f>IF(Matrix!$L54="Yes",Matrix!$G54," ")</f>
        <v>Medium</v>
      </c>
      <c r="B137" s="22" t="str">
        <f>IF(Matrix!$L54="Yes",Matrix!$I54," ")</f>
        <v>SII-140 (Vulnerability Management) - The vendor shall implement ongoing monitoring and protection against malicious code in production using a well governed process that addresses all entry and exit points in the system.</v>
      </c>
      <c r="C137" s="22"/>
      <c r="D137" s="22"/>
      <c r="E137" s="22"/>
      <c r="F137" s="22"/>
      <c r="G137" s="22"/>
      <c r="H137" s="22" t="str">
        <f>IF(Matrix!$L54="Yes","Connectivity/Communications"," ")</f>
        <v>Connectivity/Communications</v>
      </c>
      <c r="K137"/>
      <c r="L137"/>
      <c r="M137"/>
      <c r="N137"/>
      <c r="O137"/>
      <c r="Q137" s="20"/>
    </row>
    <row r="138" spans="1:17" ht="30" x14ac:dyDescent="0.25">
      <c r="A138" s="22" t="str">
        <f>IF(Matrix!$L55="Yes",Matrix!$G55," ")</f>
        <v>Medium</v>
      </c>
      <c r="B138" s="22" t="str">
        <f>IF(Matrix!$L55="Yes",Matrix!$I55," ")</f>
        <v>SII-150 (Vulnerability Management) - The vendor shall verify code according to best-practice coding standards</v>
      </c>
      <c r="C138" s="22"/>
      <c r="D138" s="22"/>
      <c r="E138" s="22"/>
      <c r="F138" s="22"/>
      <c r="G138" s="22"/>
      <c r="H138" s="22" t="str">
        <f>IF(Matrix!$L55="Yes","Connectivity/Communications"," ")</f>
        <v>Connectivity/Communications</v>
      </c>
      <c r="K138"/>
      <c r="L138"/>
      <c r="M138"/>
      <c r="N138"/>
      <c r="O138"/>
      <c r="Q138" s="20"/>
    </row>
    <row r="139" spans="1:17" ht="60" x14ac:dyDescent="0.25">
      <c r="A139" s="22" t="str">
        <f>IF(Matrix!$L56="Yes",Matrix!$G56," ")</f>
        <v>Medium</v>
      </c>
      <c r="B139" s="22" t="str">
        <f>IF(Matrix!$L56="Yes",Matrix!$I56," ")</f>
        <v>SII-170 (System and Information Integrity) - The vendor shall actively monitor resources such as NIST Common Vulnerabilities and Exposures (CVE), Bugtraq, for security alerts and advisories related to the telematics system’s components</v>
      </c>
      <c r="C139" s="22"/>
      <c r="D139" s="22"/>
      <c r="E139" s="22"/>
      <c r="F139" s="22"/>
      <c r="G139" s="22"/>
      <c r="H139" s="22" t="str">
        <f>IF(Matrix!$L56="Yes","Connectivity/Communications"," ")</f>
        <v>Connectivity/Communications</v>
      </c>
      <c r="K139"/>
      <c r="L139"/>
      <c r="M139"/>
      <c r="N139"/>
      <c r="O139"/>
      <c r="Q139" s="20"/>
    </row>
    <row r="140" spans="1:17" ht="105" x14ac:dyDescent="0.25">
      <c r="A140" s="22" t="str">
        <f>IF(Matrix!$L58="Yes",Matrix!$G58," ")</f>
        <v>Medium</v>
      </c>
      <c r="B140" s="22" t="str">
        <f>IF(Matrix!$L58="Yes",Matrix!$I58,"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40" s="22"/>
      <c r="D140" s="22"/>
      <c r="E140" s="22"/>
      <c r="F140" s="22"/>
      <c r="G140" s="22"/>
      <c r="H140" s="22" t="str">
        <f>IF(Matrix!$L58="Yes","Connectivity/Communications"," ")</f>
        <v>Connectivity/Communications</v>
      </c>
      <c r="K140"/>
      <c r="L140"/>
      <c r="M140"/>
      <c r="N140"/>
      <c r="O140"/>
      <c r="Q140" s="20"/>
    </row>
    <row r="141" spans="1:17" ht="45" x14ac:dyDescent="0.25">
      <c r="A141" s="22" t="str">
        <f>IF(Matrix!$L45="Yes",Matrix!$G45," ")</f>
        <v>Low</v>
      </c>
      <c r="B141" s="22" t="str">
        <f>IF(Matrix!$L45="Yes",Matrix!$I45," ")</f>
        <v>SII-060 (Protecting Firmware on Devices) - The vendor shall provide a means (and document the process) for customers to verify the firmware in their devices.</v>
      </c>
      <c r="C141" s="22"/>
      <c r="D141" s="22"/>
      <c r="E141" s="22"/>
      <c r="F141" s="22"/>
      <c r="G141" s="22"/>
      <c r="H141" s="22" t="str">
        <f>IF(Matrix!$L45="Yes","Connectivity/Communications"," ")</f>
        <v>Connectivity/Communications</v>
      </c>
      <c r="K141"/>
      <c r="L141"/>
      <c r="M141"/>
      <c r="N141"/>
      <c r="O141"/>
      <c r="Q141" s="20"/>
    </row>
    <row r="142" spans="1:17" ht="45" x14ac:dyDescent="0.25">
      <c r="A142" s="22" t="str">
        <f>IF(Matrix!$L48="Yes",Matrix!$G48," ")</f>
        <v>Low</v>
      </c>
      <c r="B142" s="22" t="str">
        <f>IF(Matrix!$L48="Yes",Matrix!$I48," ")</f>
        <v>SII-081 (Protecting Firmware on Devices) - The vendor shall utilize protective mechanisms to protect components from unauthorized runtime/volatile modification of code.</v>
      </c>
      <c r="C142" s="22"/>
      <c r="D142" s="22"/>
      <c r="E142" s="22"/>
      <c r="F142" s="22"/>
      <c r="G142" s="22"/>
      <c r="H142" s="22" t="str">
        <f>IF(Matrix!$L48="Yes","Connectivity/Communications"," ")</f>
        <v>Connectivity/Communications</v>
      </c>
      <c r="K142"/>
      <c r="L142"/>
      <c r="M142"/>
      <c r="N142"/>
      <c r="O142"/>
      <c r="Q142" s="20"/>
    </row>
    <row r="143" spans="1:17" ht="45" x14ac:dyDescent="0.25">
      <c r="A143" s="22" t="str">
        <f>IF(Matrix!$L52="Yes",Matrix!$G52," ")</f>
        <v>Low</v>
      </c>
      <c r="B143" s="22" t="str">
        <f>IF(Matrix!$L52="Yes",Matrix!$I52," ")</f>
        <v>SII-120 (Vulnerability Management) - The vendor shall have a vulnerability management process that includes steps to triage any found vulnerabilities and plan remediation.</v>
      </c>
      <c r="C143" s="22"/>
      <c r="D143" s="22"/>
      <c r="E143" s="22"/>
      <c r="F143" s="22"/>
      <c r="G143" s="22"/>
      <c r="H143" s="22" t="str">
        <f>IF(Matrix!$L52="Yes","Connectivity/Communications"," ")</f>
        <v>Connectivity/Communications</v>
      </c>
      <c r="K143"/>
      <c r="L143"/>
      <c r="M143"/>
      <c r="N143"/>
      <c r="O143"/>
      <c r="Q143" s="20"/>
    </row>
    <row r="144" spans="1:17" ht="30" x14ac:dyDescent="0.25">
      <c r="A144" s="22" t="str">
        <f>IF(Matrix!$M5="Yes",Matrix!$G5," ")</f>
        <v>High</v>
      </c>
      <c r="B144" s="22" t="str">
        <f>IF(Matrix!$M5="Yes",Matrix!$I5," ")</f>
        <v>AC-030 (Access Control) - The vendor's system shall employ authentication to prevent unauthorized access to telematics systems and data.</v>
      </c>
      <c r="C144" s="22"/>
      <c r="D144" s="22"/>
      <c r="E144" s="22"/>
      <c r="F144" s="22"/>
      <c r="G144" s="22"/>
      <c r="H144" s="22" t="str">
        <f>IF(Matrix!$M5="Yes","Cloud or Back-end"," ")</f>
        <v>Cloud or Back-end</v>
      </c>
      <c r="K144"/>
      <c r="L144"/>
      <c r="M144"/>
      <c r="N144"/>
      <c r="O144"/>
      <c r="Q144" s="20"/>
    </row>
    <row r="145" spans="1:17" ht="45" x14ac:dyDescent="0.25">
      <c r="A145" s="22" t="str">
        <f>IF(Matrix!$M14="Yes",Matrix!$G14," ")</f>
        <v>High</v>
      </c>
      <c r="B145" s="22" t="str">
        <f>IF(Matrix!$M14="Yes",Matrix!$I14," ")</f>
        <v>CM-030 (Configuration Management) - Vendor ensures that any and all interfaces used for testing or debug are unavailalbe in production builds of the devices</v>
      </c>
      <c r="C145" s="22"/>
      <c r="D145" s="22"/>
      <c r="E145" s="22"/>
      <c r="F145" s="22"/>
      <c r="G145" s="22"/>
      <c r="H145" s="22" t="str">
        <f>IF(Matrix!$M14="Yes","Cloud or Back-end"," ")</f>
        <v>Cloud or Back-end</v>
      </c>
      <c r="K145"/>
      <c r="L145"/>
      <c r="M145"/>
      <c r="N145"/>
      <c r="O145"/>
      <c r="Q145" s="20"/>
    </row>
    <row r="146" spans="1:17" ht="45" x14ac:dyDescent="0.25">
      <c r="A146" s="22" t="str">
        <f>IF(Matrix!$M18="Yes",Matrix!$G18," ")</f>
        <v>High</v>
      </c>
      <c r="B146" s="22" t="str">
        <f>IF(Matrix!$M18="Yes",Matrix!$I18," ")</f>
        <v>IR-010 (Incidence Response) - The vendor shall have a documented incident response plan (IRP) in place which provides the carriers with a point of contact for components used within their telematics system</v>
      </c>
      <c r="C146" s="22"/>
      <c r="D146" s="22"/>
      <c r="E146" s="22"/>
      <c r="F146" s="22"/>
      <c r="G146" s="22"/>
      <c r="H146" s="22" t="str">
        <f>IF(Matrix!$M18="Yes","Cloud or Back-end"," ")</f>
        <v>Cloud or Back-end</v>
      </c>
      <c r="K146"/>
      <c r="L146"/>
      <c r="M146"/>
      <c r="N146"/>
      <c r="O146"/>
      <c r="Q146" s="20"/>
    </row>
    <row r="147" spans="1:17" ht="45" x14ac:dyDescent="0.25">
      <c r="A147" s="22" t="str">
        <f>IF(Matrix!$M20="Yes",Matrix!$G20," ")</f>
        <v>High</v>
      </c>
      <c r="B147" s="22" t="str">
        <f>IF(Matrix!$M20="Yes",Matrix!$I20," ")</f>
        <v>M-020 (Maintenance) - The vendor shall have procedures in place to test backup restoration processes of their own systems and their own facilities on at least an annual basis.</v>
      </c>
      <c r="C147" s="22"/>
      <c r="D147" s="22"/>
      <c r="E147" s="22"/>
      <c r="F147" s="22"/>
      <c r="G147" s="22"/>
      <c r="H147" s="22" t="str">
        <f>IF(Matrix!$M20="Yes","Cloud or Back-end"," ")</f>
        <v>Cloud or Back-end</v>
      </c>
      <c r="K147"/>
      <c r="L147"/>
      <c r="M147"/>
      <c r="N147"/>
      <c r="O147"/>
      <c r="Q147" s="20"/>
    </row>
    <row r="148" spans="1:17" ht="60" x14ac:dyDescent="0.25">
      <c r="A148" s="22" t="str">
        <f>IF(Matrix!$M23="Yes",Matrix!$G23," ")</f>
        <v>High</v>
      </c>
      <c r="B148" s="22" t="str">
        <f>IF(Matrix!$M23="Yes",Matrix!$I23," ")</f>
        <v>P-030 (Planning) - The vendor shall provide interfaces to their backend using the Open Telematics API -- enabling carriers to have failover to other providers to  avoid interruptions due to single point of failure in provider telematics services.</v>
      </c>
      <c r="C148" s="22"/>
      <c r="D148" s="22"/>
      <c r="E148" s="22"/>
      <c r="F148" s="22"/>
      <c r="G148" s="22"/>
      <c r="H148" s="22" t="str">
        <f>IF(Matrix!$M23="Yes","Cloud or Back-end"," ")</f>
        <v>Cloud or Back-end</v>
      </c>
      <c r="K148"/>
      <c r="L148"/>
      <c r="M148"/>
      <c r="N148"/>
      <c r="O148"/>
      <c r="Q148" s="20"/>
    </row>
    <row r="149" spans="1:17" ht="30" x14ac:dyDescent="0.25">
      <c r="A149" s="22" t="str">
        <f>IF(Matrix!$M27="Yes",Matrix!$G27," ")</f>
        <v>High</v>
      </c>
      <c r="B149" s="22" t="str">
        <f>IF(Matrix!$M27="Yes",Matrix!$I27," ")</f>
        <v>SAA-010 (Security Management) - The vendor shall have an Information Security Management Plan (ISMP)</v>
      </c>
      <c r="C149" s="22"/>
      <c r="D149" s="22"/>
      <c r="E149" s="22"/>
      <c r="F149" s="22"/>
      <c r="G149" s="22"/>
      <c r="H149" s="22" t="str">
        <f>IF(Matrix!$M27="Yes","Cloud or Back-end"," ")</f>
        <v>Cloud or Back-end</v>
      </c>
      <c r="K149"/>
      <c r="L149"/>
      <c r="M149"/>
      <c r="N149"/>
      <c r="O149"/>
      <c r="Q149" s="20"/>
    </row>
    <row r="150" spans="1:17" ht="90" x14ac:dyDescent="0.25">
      <c r="A150" s="22" t="str">
        <f>IF(Matrix!$M28="Yes",Matrix!$G28," ")</f>
        <v>High</v>
      </c>
      <c r="B150" s="22" t="str">
        <f>IF(Matrix!$M28="Yes",Matrix!$I28,"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50" s="22"/>
      <c r="D150" s="22"/>
      <c r="E150" s="22"/>
      <c r="F150" s="22"/>
      <c r="G150" s="22"/>
      <c r="H150" s="22" t="str">
        <f>IF(Matrix!$M28="Yes","Cloud or Back-end"," ")</f>
        <v>Cloud or Back-end</v>
      </c>
      <c r="K150"/>
      <c r="L150"/>
      <c r="M150"/>
      <c r="N150"/>
      <c r="O150"/>
      <c r="Q150" s="20"/>
    </row>
    <row r="151" spans="1:17" ht="45" x14ac:dyDescent="0.25">
      <c r="A151" s="22" t="str">
        <f>IF(Matrix!$M30="Yes",Matrix!$G30," ")</f>
        <v>High</v>
      </c>
      <c r="B151" s="22" t="str">
        <f>IF(Matrix!$M30="Yes",Matrix!$I30," ")</f>
        <v>SCP-010 (Protecting Communications paths for systems) - Communication paths that traverse outside controlled boundaries must protect confidentiality and integrity of data</v>
      </c>
      <c r="C151" s="22"/>
      <c r="D151" s="22"/>
      <c r="E151" s="22"/>
      <c r="F151" s="22"/>
      <c r="G151" s="22"/>
      <c r="H151" s="22" t="str">
        <f>IF(Matrix!$M30="Yes","Cloud or Back-end"," ")</f>
        <v>Cloud or Back-end</v>
      </c>
      <c r="K151"/>
      <c r="L151"/>
      <c r="M151"/>
      <c r="N151"/>
      <c r="O151"/>
      <c r="Q151" s="20"/>
    </row>
    <row r="152" spans="1:17" ht="105" x14ac:dyDescent="0.25">
      <c r="A152" s="22" t="str">
        <f>IF(Matrix!$M32="Yes",Matrix!$G32," ")</f>
        <v>High</v>
      </c>
      <c r="B152" s="22" t="str">
        <f>IF(Matrix!$M32="Yes",Matrix!$I32,"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52" s="22"/>
      <c r="D152" s="22"/>
      <c r="E152" s="22"/>
      <c r="F152" s="22"/>
      <c r="G152" s="22"/>
      <c r="H152" s="22" t="str">
        <f>IF(Matrix!$M32="Yes","Cloud or Back-end"," ")</f>
        <v>Cloud or Back-end</v>
      </c>
      <c r="K152"/>
      <c r="L152"/>
      <c r="M152"/>
      <c r="N152"/>
      <c r="O152"/>
      <c r="Q152" s="20"/>
    </row>
    <row r="153" spans="1:17" ht="60" x14ac:dyDescent="0.25">
      <c r="A153" s="22" t="str">
        <f>IF(Matrix!$M35="Yes",Matrix!$G35," ")</f>
        <v>High</v>
      </c>
      <c r="B153" s="22" t="str">
        <f>IF(Matrix!$M35="Yes",Matrix!$I35," ")</f>
        <v>SCP-050 (Protecting Data in the Backend) - All customer-related data logically segmented (e.g. encrypted with segmented keys) such that it is possible to produce all data related to one customer without inadvertently exposing any data of any others</v>
      </c>
      <c r="C153" s="22"/>
      <c r="D153" s="22"/>
      <c r="E153" s="22"/>
      <c r="F153" s="22"/>
      <c r="G153" s="22"/>
      <c r="H153" s="22" t="str">
        <f>IF(Matrix!$M35="Yes","Cloud or Back-end"," ")</f>
        <v>Cloud or Back-end</v>
      </c>
      <c r="K153"/>
      <c r="L153"/>
      <c r="M153"/>
      <c r="N153"/>
      <c r="O153"/>
      <c r="Q153" s="20"/>
    </row>
    <row r="154" spans="1:17" ht="270" x14ac:dyDescent="0.25">
      <c r="A154" s="22" t="str">
        <f>IF(Matrix!$M37="Yes",Matrix!$G37," ")</f>
        <v>High</v>
      </c>
      <c r="B154" s="22" t="str">
        <f>IF(Matrix!$M37="Yes",Matrix!$I37,"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54" s="22"/>
      <c r="D154" s="22"/>
      <c r="E154" s="22"/>
      <c r="F154" s="22"/>
      <c r="G154" s="22"/>
      <c r="H154" s="22" t="str">
        <f>IF(Matrix!$M37="Yes","Cloud or Back-end"," ")</f>
        <v>Cloud or Back-end</v>
      </c>
      <c r="K154"/>
      <c r="L154"/>
      <c r="M154"/>
      <c r="N154"/>
      <c r="O154"/>
      <c r="Q154" s="20"/>
    </row>
    <row r="155" spans="1:17" ht="60" x14ac:dyDescent="0.25">
      <c r="A155" s="22" t="str">
        <f>IF(Matrix!$M39="Yes",Matrix!$G39," ")</f>
        <v>High</v>
      </c>
      <c r="B155" s="22" t="str">
        <f>IF(Matrix!$M39="Yes",Matrix!$I39," ")</f>
        <v>SCP-110 (System and Communication Protocols) - The vendor’s system shall provide a means to download unstructured customer data in an industry-standard format (Open Telematics API). This download will occur over secured communication protocols.</v>
      </c>
      <c r="C155" s="22"/>
      <c r="D155" s="22"/>
      <c r="E155" s="22"/>
      <c r="F155" s="22"/>
      <c r="G155" s="22"/>
      <c r="H155" s="22" t="str">
        <f>IF(Matrix!$M39="Yes","Cloud or Back-end"," ")</f>
        <v>Cloud or Back-end</v>
      </c>
      <c r="K155"/>
      <c r="L155"/>
      <c r="M155"/>
      <c r="N155"/>
      <c r="O155"/>
      <c r="Q155" s="20"/>
    </row>
    <row r="156" spans="1:17" ht="90" x14ac:dyDescent="0.25">
      <c r="A156" s="22" t="str">
        <f>IF(Matrix!$M40="Yes",Matrix!$G40," ")</f>
        <v>High</v>
      </c>
      <c r="B156" s="22" t="str">
        <f>IF(Matrix!$M40="Yes",Matrix!$I40,"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56" s="22"/>
      <c r="D156" s="22"/>
      <c r="E156" s="22"/>
      <c r="F156" s="22"/>
      <c r="G156" s="22"/>
      <c r="H156" s="22" t="str">
        <f>IF(Matrix!$M40="Yes","Cloud or Back-end"," ")</f>
        <v>Cloud or Back-end</v>
      </c>
      <c r="K156"/>
      <c r="L156"/>
      <c r="M156"/>
      <c r="N156"/>
      <c r="O156"/>
      <c r="Q156" s="20"/>
    </row>
    <row r="157" spans="1:17" x14ac:dyDescent="0.25">
      <c r="A157" s="22" t="str">
        <f>IF(Matrix!$M44="Yes",Matrix!$G44," ")</f>
        <v xml:space="preserve"> </v>
      </c>
      <c r="B157" s="22" t="str">
        <f>IF(Matrix!$M44="Yes",Matrix!$I44," ")</f>
        <v xml:space="preserve"> </v>
      </c>
      <c r="C157" s="22"/>
      <c r="D157" s="22"/>
      <c r="E157" s="22"/>
      <c r="F157" s="22"/>
      <c r="G157" s="22"/>
      <c r="H157" s="22" t="str">
        <f>IF(Matrix!$M44="Yes","Cloud or Back-end"," ")</f>
        <v xml:space="preserve"> </v>
      </c>
      <c r="K157"/>
      <c r="L157"/>
      <c r="M157"/>
      <c r="N157"/>
      <c r="O157"/>
      <c r="Q157" s="20"/>
    </row>
    <row r="158" spans="1:17" ht="75" x14ac:dyDescent="0.25">
      <c r="A158" s="22" t="str">
        <f>IF(Matrix!$M46="Yes",Matrix!$G46," ")</f>
        <v>High</v>
      </c>
      <c r="B158" s="22" t="str">
        <f>IF(Matrix!$M46="Yes",Matrix!$I46,"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58" s="22"/>
      <c r="D158" s="22"/>
      <c r="E158" s="22"/>
      <c r="F158" s="22"/>
      <c r="G158" s="22"/>
      <c r="H158" s="22" t="str">
        <f>IF(Matrix!$M46="Yes","Cloud or Back-end"," ")</f>
        <v>Cloud or Back-end</v>
      </c>
      <c r="K158"/>
      <c r="L158"/>
      <c r="M158"/>
      <c r="N158"/>
      <c r="O158"/>
      <c r="Q158" s="20"/>
    </row>
    <row r="159" spans="1:17" ht="45" x14ac:dyDescent="0.25">
      <c r="A159" s="22" t="str">
        <f>IF(Matrix!$M50="Yes",Matrix!$G50," ")</f>
        <v>High</v>
      </c>
      <c r="B159" s="22" t="str">
        <f>IF(Matrix!$M50="Yes",Matrix!$I50," ")</f>
        <v>SII-100 (Incident Response) - The vendor must monitor information systems for attack and unauthorized access including employing automated analysis tools</v>
      </c>
      <c r="C159" s="22"/>
      <c r="D159" s="22"/>
      <c r="E159" s="22"/>
      <c r="F159" s="22"/>
      <c r="G159" s="22"/>
      <c r="H159" s="22" t="str">
        <f>IF(Matrix!$M50="Yes","Cloud or Back-end"," ")</f>
        <v>Cloud or Back-end</v>
      </c>
      <c r="K159"/>
      <c r="L159"/>
      <c r="M159"/>
      <c r="N159"/>
      <c r="O159"/>
      <c r="Q159" s="20"/>
    </row>
    <row r="160" spans="1:17" ht="45" x14ac:dyDescent="0.25">
      <c r="A160" s="22" t="str">
        <f>IF(Matrix!$M6="Yes",Matrix!$G6," ")</f>
        <v>Medium</v>
      </c>
      <c r="B160" s="22" t="str">
        <f>IF(Matrix!$M6="Yes",Matrix!$I6," ")</f>
        <v>AC-040 (Access Control) - The vendor shall identify all instances where the telematics system includes actions that cannot support access authentication and/or execute with elevated privileges</v>
      </c>
      <c r="C160" s="22"/>
      <c r="D160" s="22"/>
      <c r="E160" s="22"/>
      <c r="F160" s="22"/>
      <c r="G160" s="22"/>
      <c r="H160" s="22" t="str">
        <f>IF(Matrix!$M6="Yes","Cloud or Back-end"," ")</f>
        <v>Cloud or Back-end</v>
      </c>
      <c r="K160"/>
      <c r="L160"/>
      <c r="M160"/>
      <c r="N160"/>
      <c r="O160"/>
      <c r="Q160" s="20"/>
    </row>
    <row r="161" spans="1:17" ht="30" x14ac:dyDescent="0.25">
      <c r="A161" s="22" t="str">
        <f>IF(Matrix!$M8="Yes",Matrix!$G8," ")</f>
        <v>Medium</v>
      </c>
      <c r="B161" s="22" t="str">
        <f>IF(Matrix!$M8="Yes",Matrix!$I8," ")</f>
        <v>AC-050 (Access Control) - All remote access methods and possible remote actions to/on telematics system shall be documented.</v>
      </c>
      <c r="C161" s="22"/>
      <c r="D161" s="22"/>
      <c r="E161" s="22"/>
      <c r="F161" s="22"/>
      <c r="G161" s="22"/>
      <c r="H161" s="22" t="str">
        <f>IF(Matrix!$M8="Yes","Cloud or Back-end"," ")</f>
        <v>Cloud or Back-end</v>
      </c>
      <c r="K161"/>
      <c r="L161"/>
      <c r="M161"/>
      <c r="N161"/>
      <c r="O161"/>
      <c r="Q161" s="20"/>
    </row>
    <row r="162" spans="1:17" x14ac:dyDescent="0.25">
      <c r="A162" s="22" t="str">
        <f>IF(Matrix!$M9="Yes",Matrix!$G9," ")</f>
        <v xml:space="preserve"> </v>
      </c>
      <c r="B162" s="22" t="str">
        <f>IF(Matrix!$M9="Yes",Matrix!$I9," ")</f>
        <v xml:space="preserve"> </v>
      </c>
      <c r="C162" s="22"/>
      <c r="D162" s="22"/>
      <c r="E162" s="22"/>
      <c r="F162" s="22"/>
      <c r="G162" s="22"/>
      <c r="H162" s="22" t="str">
        <f>IF(Matrix!$M9="Yes","Cloud or Back-end"," ")</f>
        <v xml:space="preserve"> </v>
      </c>
      <c r="K162"/>
      <c r="L162"/>
      <c r="M162"/>
      <c r="N162"/>
      <c r="O162"/>
      <c r="Q162" s="20"/>
    </row>
    <row r="163" spans="1:17" ht="45" x14ac:dyDescent="0.25">
      <c r="A163" s="22" t="str">
        <f>IF(Matrix!$M10="Yes",Matrix!$G10," ")</f>
        <v>Medium</v>
      </c>
      <c r="B163" s="22" t="str">
        <f>IF(Matrix!$M10="Yes",Matrix!$I10," ")</f>
        <v>AC-070 (Identification and Authentication) - Authentication attempts to the vendor’s devices and backends shall be rate-limited to an industry accepted rate.</v>
      </c>
      <c r="C163" s="22"/>
      <c r="D163" s="22"/>
      <c r="E163" s="22"/>
      <c r="F163" s="22"/>
      <c r="G163" s="22"/>
      <c r="H163" s="22" t="str">
        <f>IF(Matrix!$M10="Yes","Cloud or Back-end"," ")</f>
        <v>Cloud or Back-end</v>
      </c>
      <c r="K163"/>
      <c r="L163"/>
      <c r="M163"/>
      <c r="N163"/>
      <c r="O163"/>
      <c r="Q163" s="20"/>
    </row>
    <row r="164" spans="1:17" ht="45" x14ac:dyDescent="0.25">
      <c r="A164" s="22" t="str">
        <f>IF(Matrix!$M15="Yes",Matrix!$G15," ")</f>
        <v>Medium</v>
      </c>
      <c r="B164" s="22" t="str">
        <f>IF(Matrix!$M15="Yes",Matrix!$I15," ")</f>
        <v>IA-010 (Identification and Authentication) - All remote hosts of the vendor's system shall be configured to uniquely identify and authenticate all other remote hosts of the system and/or any other interfacing systems.</v>
      </c>
      <c r="C164" s="22"/>
      <c r="D164" s="22"/>
      <c r="E164" s="22"/>
      <c r="F164" s="22"/>
      <c r="G164" s="22"/>
      <c r="H164" s="22" t="str">
        <f>IF(Matrix!$M15="Yes","Cloud or Back-end"," ")</f>
        <v>Cloud or Back-end</v>
      </c>
      <c r="K164"/>
      <c r="L164"/>
      <c r="M164"/>
      <c r="N164"/>
      <c r="O164"/>
      <c r="Q164" s="20"/>
    </row>
    <row r="165" spans="1:17" ht="45" x14ac:dyDescent="0.25">
      <c r="A165" s="22" t="str">
        <f>IF(Matrix!$M17="Yes",Matrix!$G17," ")</f>
        <v>Medium</v>
      </c>
      <c r="B165" s="22" t="str">
        <f>IF(Matrix!$M17="Yes",Matrix!$I17," ")</f>
        <v>IA-030 (Identification and Authentication) - Cryptographic modules used in the vendors system shall be compliant with Federal Information Processing Standards (FIPS) 140-2: Level 1.</v>
      </c>
      <c r="C165" s="22"/>
      <c r="D165" s="22"/>
      <c r="E165" s="22"/>
      <c r="F165" s="22"/>
      <c r="G165" s="22"/>
      <c r="H165" s="22" t="str">
        <f>IF(Matrix!$M17="Yes","Cloud or Back-end"," ")</f>
        <v>Cloud or Back-end</v>
      </c>
      <c r="K165"/>
      <c r="L165"/>
      <c r="M165"/>
      <c r="N165"/>
      <c r="O165"/>
      <c r="Q165" s="20"/>
    </row>
    <row r="166" spans="1:17" ht="60" x14ac:dyDescent="0.25">
      <c r="A166" s="22" t="str">
        <f>IF(Matrix!$M19="Yes",Matrix!$G19," ")</f>
        <v>Medium</v>
      </c>
      <c r="B166" s="22" t="str">
        <f>IF(Matrix!$M19="Yes",Matrix!$I19," ")</f>
        <v>M-010 (Maintenance) - The vendor shall have procedures in place to ensure that components outside of the carrier’s direct control are not updated or modified without prior coordination and approval by an organization-defined individual or role</v>
      </c>
      <c r="C166" s="22"/>
      <c r="D166" s="22"/>
      <c r="E166" s="22"/>
      <c r="F166" s="22"/>
      <c r="G166" s="22"/>
      <c r="H166" s="22" t="str">
        <f>IF(Matrix!$M19="Yes","Cloud or Back-end"," ")</f>
        <v>Cloud or Back-end</v>
      </c>
      <c r="K166"/>
      <c r="L166"/>
      <c r="M166"/>
      <c r="N166"/>
      <c r="O166"/>
      <c r="Q166" s="20"/>
    </row>
    <row r="167" spans="1:17" ht="45" x14ac:dyDescent="0.25">
      <c r="A167" s="22" t="str">
        <f>IF(Matrix!$M21="Yes",Matrix!$G21," ")</f>
        <v>Medium</v>
      </c>
      <c r="B167" s="22" t="str">
        <f>IF(Matrix!$M21="Yes",Matrix!$I21," ")</f>
        <v>P-010 (Planning) - The vendor shall have a System Security Plan (SSP) which details a clear and concise understanding of authorization boundaries of your telematics system;</v>
      </c>
      <c r="C167" s="22"/>
      <c r="D167" s="22"/>
      <c r="E167" s="22"/>
      <c r="F167" s="22"/>
      <c r="G167" s="22"/>
      <c r="H167" s="22" t="str">
        <f>IF(Matrix!$M21="Yes","Cloud or Back-end"," ")</f>
        <v>Cloud or Back-end</v>
      </c>
      <c r="K167"/>
      <c r="L167"/>
      <c r="M167"/>
      <c r="N167"/>
      <c r="O167"/>
      <c r="Q167" s="20"/>
    </row>
    <row r="168" spans="1:17" ht="60" x14ac:dyDescent="0.25">
      <c r="A168" s="22" t="str">
        <f>IF(Matrix!$M24="Yes",Matrix!$G24," ")</f>
        <v>Medium</v>
      </c>
      <c r="B168" s="22" t="str">
        <f>IF(Matrix!$M24="Yes",Matrix!$I24," ")</f>
        <v>PS-010 (Personnel Security) - The vendor shall have personnel security policies &amp; procedures, position risk categorization, personnel screening, personnel termination, personnel transfer, access agreements &amp; third party personnel security.</v>
      </c>
      <c r="C168" s="22"/>
      <c r="D168" s="22"/>
      <c r="E168" s="22"/>
      <c r="F168" s="22"/>
      <c r="G168" s="22"/>
      <c r="H168" s="22" t="str">
        <f>IF(Matrix!$M24="Yes","Cloud or Back-end"," ")</f>
        <v>Cloud or Back-end</v>
      </c>
      <c r="K168"/>
      <c r="L168"/>
      <c r="M168"/>
      <c r="N168"/>
      <c r="O168"/>
      <c r="Q168" s="20"/>
    </row>
    <row r="169" spans="1:17" ht="75" x14ac:dyDescent="0.25">
      <c r="A169" s="22" t="str">
        <f>IF(Matrix!$M25="Yes",Matrix!$G25," ")</f>
        <v>Medium</v>
      </c>
      <c r="B169" s="22" t="str">
        <f>IF(Matrix!$M25="Yes",Matrix!$I25,"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69" s="22"/>
      <c r="D169" s="22"/>
      <c r="E169" s="22"/>
      <c r="F169" s="22"/>
      <c r="G169" s="22"/>
      <c r="H169" s="22" t="str">
        <f>IF(Matrix!$M25="Yes","Cloud or Back-end"," ")</f>
        <v>Cloud or Back-end</v>
      </c>
      <c r="K169"/>
      <c r="L169"/>
      <c r="M169"/>
      <c r="N169"/>
      <c r="O169"/>
      <c r="Q169" s="20"/>
    </row>
    <row r="170" spans="1:17" ht="30" x14ac:dyDescent="0.25">
      <c r="A170" s="22" t="str">
        <f>IF(Matrix!$M26="Yes",Matrix!$G26," ")</f>
        <v>Medium</v>
      </c>
      <c r="B170" s="22" t="str">
        <f>IF(Matrix!$M26="Yes",Matrix!$I26," ")</f>
        <v>RA-020 (Risk Assessment) - The vendor shall use the results of risk assessments to influence systems development and processes.</v>
      </c>
      <c r="C170" s="22"/>
      <c r="D170" s="22"/>
      <c r="E170" s="22"/>
      <c r="F170" s="22"/>
      <c r="G170" s="22"/>
      <c r="H170" s="22" t="str">
        <f>IF(Matrix!$M26="Yes","Cloud or Back-end"," ")</f>
        <v>Cloud or Back-end</v>
      </c>
      <c r="K170"/>
      <c r="L170"/>
      <c r="M170"/>
      <c r="N170"/>
      <c r="O170"/>
      <c r="Q170" s="20"/>
    </row>
    <row r="171" spans="1:17" ht="75" x14ac:dyDescent="0.25">
      <c r="A171" s="22" t="str">
        <f>IF(Matrix!$M29="Yes",Matrix!$G29," ")</f>
        <v>Medium</v>
      </c>
      <c r="B171" s="22" t="str">
        <f>IF(Matrix!$M29="Yes",Matrix!$I29,"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71" s="22"/>
      <c r="D171" s="22"/>
      <c r="E171" s="22"/>
      <c r="F171" s="22"/>
      <c r="G171" s="22"/>
      <c r="H171" s="22" t="str">
        <f>IF(Matrix!$M29="Yes","Cloud or Back-end"," ")</f>
        <v>Cloud or Back-end</v>
      </c>
      <c r="K171"/>
      <c r="L171"/>
      <c r="M171"/>
      <c r="N171"/>
      <c r="O171"/>
      <c r="Q171" s="20"/>
    </row>
    <row r="172" spans="1:17" ht="45" x14ac:dyDescent="0.25">
      <c r="A172" s="22" t="str">
        <f>IF(Matrix!$M31="Yes",Matrix!$G31," ")</f>
        <v>Medium</v>
      </c>
      <c r="B172" s="22" t="str">
        <f>IF(Matrix!$M31="Yes",Matrix!$I31," ")</f>
        <v>SCP-011 (Protecting Communication paths for systems) - Communication path cryptographic protections must not use identities, keys or shared secrets which are common across multiple deployed devices</v>
      </c>
      <c r="C172" s="22"/>
      <c r="D172" s="22"/>
      <c r="E172" s="22"/>
      <c r="F172" s="22"/>
      <c r="G172" s="22"/>
      <c r="H172" s="22" t="str">
        <f>IF(Matrix!$M31="Yes","Cloud or Back-end"," ")</f>
        <v>Cloud or Back-end</v>
      </c>
      <c r="K172"/>
      <c r="L172"/>
      <c r="M172"/>
      <c r="N172"/>
      <c r="O172"/>
      <c r="Q172" s="20"/>
    </row>
    <row r="173" spans="1:17" ht="90" x14ac:dyDescent="0.25">
      <c r="A173" s="22" t="str">
        <f>IF(Matrix!$M33="Yes",Matrix!$G33," ")</f>
        <v>Medium</v>
      </c>
      <c r="B173" s="22" t="str">
        <f>IF(Matrix!$M33="Yes",Matrix!$I33,"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73" s="22"/>
      <c r="D173" s="22"/>
      <c r="E173" s="22"/>
      <c r="F173" s="22"/>
      <c r="G173" s="22"/>
      <c r="H173" s="22" t="str">
        <f>IF(Matrix!$M33="Yes","Cloud or Back-end"," ")</f>
        <v>Cloud or Back-end</v>
      </c>
      <c r="K173"/>
      <c r="L173"/>
      <c r="M173"/>
      <c r="N173"/>
      <c r="O173"/>
      <c r="Q173" s="20"/>
    </row>
    <row r="174" spans="1:17" ht="195" x14ac:dyDescent="0.25">
      <c r="A174" s="22" t="str">
        <f>IF(Matrix!$M34="Yes",Matrix!$G34," ")</f>
        <v>Medium</v>
      </c>
      <c r="B174" s="22" t="str">
        <f>IF(Matrix!$M34="Yes",Matrix!$I34,"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74" s="22"/>
      <c r="D174" s="22"/>
      <c r="E174" s="22"/>
      <c r="F174" s="22"/>
      <c r="G174" s="22"/>
      <c r="H174" s="22" t="str">
        <f>IF(Matrix!$M34="Yes","Cloud or Back-end"," ")</f>
        <v>Cloud or Back-end</v>
      </c>
      <c r="K174"/>
      <c r="L174"/>
      <c r="M174"/>
      <c r="N174"/>
      <c r="O174"/>
      <c r="Q174" s="20"/>
    </row>
    <row r="175" spans="1:17" ht="75" x14ac:dyDescent="0.25">
      <c r="A175" s="22" t="str">
        <f>IF(Matrix!$M41="Yes",Matrix!$G41," ")</f>
        <v>Medium</v>
      </c>
      <c r="B175" s="22" t="str">
        <f>IF(Matrix!$M41="Yes",Matrix!$I41,"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75" s="22"/>
      <c r="D175" s="22"/>
      <c r="E175" s="22"/>
      <c r="F175" s="22"/>
      <c r="G175" s="22"/>
      <c r="H175" s="22" t="str">
        <f>IF(Matrix!$M41="Yes","Cloud or Back-end"," ")</f>
        <v>Cloud or Back-end</v>
      </c>
      <c r="K175"/>
      <c r="L175"/>
      <c r="M175"/>
      <c r="N175"/>
      <c r="O175"/>
      <c r="Q175" s="20"/>
    </row>
    <row r="176" spans="1:17" x14ac:dyDescent="0.25">
      <c r="A176" s="22" t="str">
        <f>IF(Matrix!$M43="Yes",Matrix!$G43," ")</f>
        <v xml:space="preserve"> </v>
      </c>
      <c r="B176" s="22" t="str">
        <f>IF(Matrix!$M43="Yes",Matrix!$I43," ")</f>
        <v xml:space="preserve"> </v>
      </c>
      <c r="C176" s="22"/>
      <c r="D176" s="22"/>
      <c r="E176" s="22"/>
      <c r="F176" s="22"/>
      <c r="G176" s="22"/>
      <c r="H176" s="22" t="str">
        <f>IF(Matrix!$M43="Yes","Cloud or Back-end"," ")</f>
        <v xml:space="preserve"> </v>
      </c>
      <c r="K176"/>
      <c r="L176"/>
      <c r="M176"/>
      <c r="N176"/>
      <c r="O176"/>
      <c r="Q176" s="20"/>
    </row>
    <row r="177" spans="1:17" ht="30" x14ac:dyDescent="0.25">
      <c r="A177" s="22" t="str">
        <f>IF(Matrix!$M47="Yes",Matrix!$G47," ")</f>
        <v>Medium</v>
      </c>
      <c r="B177" s="22" t="str">
        <f>IF(Matrix!$M47="Yes",Matrix!$I47," ")</f>
        <v>SII-080 (Protecting Firmware on Devices) - The vendor shall design security components that fail-secure to protect integrity of systems and data.</v>
      </c>
      <c r="C177" s="22"/>
      <c r="D177" s="22"/>
      <c r="E177" s="22"/>
      <c r="F177" s="22"/>
      <c r="G177" s="22"/>
      <c r="H177" s="22" t="str">
        <f>IF(Matrix!$M47="Yes","Cloud or Back-end"," ")</f>
        <v>Cloud or Back-end</v>
      </c>
      <c r="K177"/>
      <c r="L177"/>
      <c r="M177"/>
      <c r="N177"/>
      <c r="O177"/>
      <c r="Q177" s="20"/>
    </row>
    <row r="178" spans="1:17" ht="105" x14ac:dyDescent="0.25">
      <c r="A178" s="22" t="str">
        <f>IF(Matrix!$M49="Yes",Matrix!$G49," ")</f>
        <v>Medium</v>
      </c>
      <c r="B178" s="22" t="str">
        <f>IF(Matrix!$M49="Yes",Matrix!$I49,"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78" s="22"/>
      <c r="D178" s="22"/>
      <c r="E178" s="22"/>
      <c r="F178" s="22"/>
      <c r="G178" s="22"/>
      <c r="H178" s="22" t="str">
        <f>IF(Matrix!$M49="Yes","Cloud or Back-end"," ")</f>
        <v>Cloud or Back-end</v>
      </c>
      <c r="K178"/>
      <c r="L178"/>
      <c r="M178"/>
      <c r="N178"/>
      <c r="O178"/>
      <c r="Q178" s="20"/>
    </row>
    <row r="179" spans="1:17" ht="135" x14ac:dyDescent="0.25">
      <c r="A179" s="22" t="str">
        <f>IF(Matrix!$M53="Yes",Matrix!$G53," ")</f>
        <v>Medium</v>
      </c>
      <c r="B179" s="22" t="str">
        <f>IF(Matrix!$M53="Yes",Matrix!$I53,"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79" s="22"/>
      <c r="D179" s="22"/>
      <c r="E179" s="22"/>
      <c r="F179" s="22"/>
      <c r="G179" s="22"/>
      <c r="H179" s="22" t="str">
        <f>IF(Matrix!$M53="Yes","Cloud or Back-end"," ")</f>
        <v>Cloud or Back-end</v>
      </c>
      <c r="K179"/>
      <c r="L179"/>
      <c r="M179"/>
      <c r="N179"/>
      <c r="O179"/>
      <c r="Q179" s="20"/>
    </row>
    <row r="180" spans="1:17" ht="45" x14ac:dyDescent="0.25">
      <c r="A180" s="22" t="str">
        <f>IF(Matrix!$M54="Yes",Matrix!$G54," ")</f>
        <v>Medium</v>
      </c>
      <c r="B180" s="22" t="str">
        <f>IF(Matrix!$M54="Yes",Matrix!$I54," ")</f>
        <v>SII-140 (Vulnerability Management) - The vendor shall implement ongoing monitoring and protection against malicious code in production using a well governed process that addresses all entry and exit points in the system.</v>
      </c>
      <c r="C180" s="22"/>
      <c r="D180" s="22"/>
      <c r="E180" s="22"/>
      <c r="F180" s="22"/>
      <c r="G180" s="22"/>
      <c r="H180" s="22" t="str">
        <f>IF(Matrix!$M54="Yes","Cloud or Back-end"," ")</f>
        <v>Cloud or Back-end</v>
      </c>
      <c r="K180"/>
      <c r="L180"/>
      <c r="M180"/>
      <c r="N180"/>
      <c r="O180"/>
      <c r="Q180" s="20"/>
    </row>
    <row r="181" spans="1:17" ht="30" x14ac:dyDescent="0.25">
      <c r="A181" s="22" t="str">
        <f>IF(Matrix!$M55="Yes",Matrix!$G55," ")</f>
        <v>Medium</v>
      </c>
      <c r="B181" s="22" t="str">
        <f>IF(Matrix!$M55="Yes",Matrix!$I55," ")</f>
        <v>SII-150 (Vulnerability Management) - The vendor shall verify code according to best-practice coding standards</v>
      </c>
      <c r="C181" s="22"/>
      <c r="D181" s="22"/>
      <c r="E181" s="22"/>
      <c r="F181" s="22"/>
      <c r="G181" s="22"/>
      <c r="H181" s="22" t="str">
        <f>IF(Matrix!$M55="Yes","Cloud or Back-end"," ")</f>
        <v>Cloud or Back-end</v>
      </c>
      <c r="K181"/>
      <c r="L181"/>
      <c r="M181"/>
      <c r="N181"/>
      <c r="O181"/>
      <c r="Q181" s="20"/>
    </row>
    <row r="182" spans="1:17" ht="60" x14ac:dyDescent="0.25">
      <c r="A182" s="22" t="str">
        <f>IF(Matrix!$M56="Yes",Matrix!$G56," ")</f>
        <v>Medium</v>
      </c>
      <c r="B182" s="22" t="str">
        <f>IF(Matrix!$M56="Yes",Matrix!$I56," ")</f>
        <v>SII-170 (System and Information Integrity) - The vendor shall actively monitor resources such as NIST Common Vulnerabilities and Exposures (CVE), Bugtraq, for security alerts and advisories related to the telematics system’s components</v>
      </c>
      <c r="C182" s="22"/>
      <c r="D182" s="22"/>
      <c r="E182" s="22"/>
      <c r="F182" s="22"/>
      <c r="G182" s="22"/>
      <c r="H182" s="22" t="str">
        <f>IF(Matrix!$M56="Yes","Cloud or Back-end"," ")</f>
        <v>Cloud or Back-end</v>
      </c>
      <c r="K182"/>
      <c r="L182"/>
      <c r="M182"/>
      <c r="N182"/>
      <c r="O182"/>
      <c r="Q182" s="20"/>
    </row>
    <row r="183" spans="1:17" ht="105" x14ac:dyDescent="0.25">
      <c r="A183" s="22" t="str">
        <f>IF(Matrix!$M58="Yes",Matrix!$G58," ")</f>
        <v>Medium</v>
      </c>
      <c r="B183" s="22" t="str">
        <f>IF(Matrix!$M58="Yes",Matrix!$I58,"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83" s="22"/>
      <c r="D183" s="22"/>
      <c r="E183" s="22"/>
      <c r="F183" s="22"/>
      <c r="G183" s="22"/>
      <c r="H183" s="22" t="str">
        <f>IF(Matrix!$M58="Yes","Cloud or Back-end"," ")</f>
        <v>Cloud or Back-end</v>
      </c>
      <c r="K183"/>
      <c r="L183"/>
      <c r="M183"/>
      <c r="N183"/>
      <c r="O183"/>
      <c r="Q183" s="20"/>
    </row>
    <row r="184" spans="1:17" x14ac:dyDescent="0.25">
      <c r="A184" s="22" t="str">
        <f>IF(Matrix!$M45="Yes",Matrix!$G45," ")</f>
        <v xml:space="preserve"> </v>
      </c>
      <c r="B184" s="22" t="str">
        <f>IF(Matrix!$M45="Yes",Matrix!$I45," ")</f>
        <v xml:space="preserve"> </v>
      </c>
      <c r="C184" s="22"/>
      <c r="D184" s="22"/>
      <c r="E184" s="22"/>
      <c r="F184" s="22"/>
      <c r="G184" s="22"/>
      <c r="H184" s="22" t="str">
        <f>IF(Matrix!$M45="Yes","Cloud or Back-end"," ")</f>
        <v xml:space="preserve"> </v>
      </c>
      <c r="K184"/>
      <c r="L184"/>
      <c r="M184"/>
      <c r="N184"/>
      <c r="O184"/>
      <c r="Q184" s="20"/>
    </row>
    <row r="185" spans="1:17" ht="45" x14ac:dyDescent="0.25">
      <c r="A185" s="22" t="str">
        <f>IF(Matrix!$M48="Yes",Matrix!$G48," ")</f>
        <v>Low</v>
      </c>
      <c r="B185" s="22" t="str">
        <f>IF(Matrix!$M48="Yes",Matrix!$I48," ")</f>
        <v>SII-081 (Protecting Firmware on Devices) - The vendor shall utilize protective mechanisms to protect components from unauthorized runtime/volatile modification of code.</v>
      </c>
      <c r="C185" s="22"/>
      <c r="D185" s="22"/>
      <c r="E185" s="22"/>
      <c r="F185" s="22"/>
      <c r="G185" s="22"/>
      <c r="H185" s="22" t="str">
        <f>IF(Matrix!$M48="Yes","Cloud or Back-end"," ")</f>
        <v>Cloud or Back-end</v>
      </c>
      <c r="K185"/>
      <c r="L185"/>
      <c r="M185"/>
      <c r="N185"/>
      <c r="O185"/>
      <c r="Q185" s="20"/>
    </row>
    <row r="186" spans="1:17" ht="45" x14ac:dyDescent="0.25">
      <c r="A186" s="22" t="str">
        <f>IF(Matrix!$M52="Yes",Matrix!$G52," ")</f>
        <v>Low</v>
      </c>
      <c r="B186" s="22" t="str">
        <f>IF(Matrix!$M52="Yes",Matrix!$I52," ")</f>
        <v>SII-120 (Vulnerability Management) - The vendor shall have a vulnerability management process that includes steps to triage any found vulnerabilities and plan remediation.</v>
      </c>
      <c r="C186" s="22"/>
      <c r="D186" s="22"/>
      <c r="E186" s="22"/>
      <c r="F186" s="22"/>
      <c r="G186" s="22"/>
      <c r="H186" s="22" t="str">
        <f>IF(Matrix!$M52="Yes","Cloud or Back-end"," ")</f>
        <v>Cloud or Back-end</v>
      </c>
      <c r="K186"/>
      <c r="L186"/>
      <c r="M186"/>
      <c r="N186"/>
      <c r="O186"/>
      <c r="Q186" s="20"/>
    </row>
    <row r="187" spans="1:17" ht="90" x14ac:dyDescent="0.25">
      <c r="A187" s="22" t="str">
        <f>IF(Matrix!$J3="Yes",Matrix!$G3," ")</f>
        <v>Medium</v>
      </c>
      <c r="B187" s="22" t="str">
        <f>IF(Matrix!$J3="Yes",Matrix!$I3,"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187" s="22"/>
      <c r="D187" s="22"/>
      <c r="E187" s="22"/>
      <c r="F187" s="22"/>
      <c r="G187" s="22"/>
      <c r="H187" s="22" t="str">
        <f>IF(Matrix!$J3="Yes","Mobile App"," ")</f>
        <v>Mobile App</v>
      </c>
      <c r="I187" s="23"/>
      <c r="J187" s="23"/>
      <c r="K187"/>
      <c r="L187"/>
      <c r="M187"/>
      <c r="N187"/>
      <c r="O187"/>
      <c r="P187" s="23"/>
      <c r="Q187" s="23"/>
    </row>
    <row r="188" spans="1:17" x14ac:dyDescent="0.25">
      <c r="A188" s="22" t="str">
        <f>IF(Matrix!$J4="Yes",Matrix!$G4," ")</f>
        <v xml:space="preserve"> </v>
      </c>
      <c r="B188" s="22" t="str">
        <f>IF(Matrix!$J4="Yes",Matrix!$I4," ")</f>
        <v xml:space="preserve"> </v>
      </c>
      <c r="C188" s="22"/>
      <c r="D188" s="22"/>
      <c r="E188" s="22"/>
      <c r="F188" s="22"/>
      <c r="G188" s="22"/>
      <c r="H188" s="22" t="str">
        <f>IF(Matrix!$J4="Yes","Mobile App"," ")</f>
        <v xml:space="preserve"> </v>
      </c>
      <c r="I188" s="23"/>
      <c r="J188" s="23"/>
      <c r="K188"/>
      <c r="L188"/>
      <c r="M188"/>
      <c r="N188"/>
      <c r="O188"/>
      <c r="P188" s="23"/>
      <c r="Q188" s="23"/>
    </row>
    <row r="189" spans="1:17" ht="30" x14ac:dyDescent="0.25">
      <c r="A189" s="22" t="str">
        <f>IF(Matrix!$J7="Yes",Matrix!$G7," ")</f>
        <v>Medium</v>
      </c>
      <c r="B189" s="22" t="str">
        <f>IF(Matrix!$J7="Yes",Matrix!$I7," ")</f>
        <v>AC-041 (Access Control) - Identifying information about the connected devices will not be made available without authentication first.</v>
      </c>
      <c r="C189" s="22"/>
      <c r="D189" s="22"/>
      <c r="E189" s="22"/>
      <c r="F189" s="22"/>
      <c r="G189" s="22"/>
      <c r="H189" s="22" t="str">
        <f>IF(Matrix!$J7="Yes","Mobile App"," ")</f>
        <v>Mobile App</v>
      </c>
      <c r="I189" s="23"/>
      <c r="J189" s="23"/>
      <c r="K189"/>
      <c r="L189"/>
      <c r="M189"/>
      <c r="N189"/>
      <c r="O189"/>
      <c r="P189" s="23"/>
      <c r="Q189" s="23"/>
    </row>
    <row r="190" spans="1:17" x14ac:dyDescent="0.25">
      <c r="A190" s="22" t="str">
        <f>IF(Matrix!$J9="Yes",Matrix!$G9," ")</f>
        <v xml:space="preserve"> </v>
      </c>
      <c r="B190" s="22" t="str">
        <f>IF(Matrix!$J9="Yes",Matrix!$I9," ")</f>
        <v xml:space="preserve"> </v>
      </c>
      <c r="C190" s="22"/>
      <c r="D190" s="22"/>
      <c r="E190" s="22"/>
      <c r="F190" s="22"/>
      <c r="G190" s="22"/>
      <c r="H190" s="22" t="str">
        <f>IF(Matrix!$J9="Yes","Mobile App"," ")</f>
        <v xml:space="preserve"> </v>
      </c>
      <c r="I190" s="23"/>
      <c r="J190" s="23"/>
      <c r="K190"/>
      <c r="L190"/>
      <c r="M190"/>
      <c r="N190"/>
      <c r="O190"/>
      <c r="P190" s="23"/>
      <c r="Q190" s="23"/>
    </row>
    <row r="191" spans="1:17" ht="60" x14ac:dyDescent="0.25">
      <c r="A191" s="22" t="str">
        <f>IF(Matrix!$J11="Yes",Matrix!$G11," ")</f>
        <v>Medium</v>
      </c>
      <c r="B191" s="22" t="str">
        <f>IF(Matrix!$J11="Yes",Matrix!$I11," ")</f>
        <v>AC-080 (Device-Local Authentication) - All authentication offered on device-local interfaces shall expect credentials which are unique to each device instance and uncorrelated to any and all public information about the device.</v>
      </c>
      <c r="C191" s="22"/>
      <c r="D191" s="22"/>
      <c r="E191" s="22"/>
      <c r="F191" s="22"/>
      <c r="G191" s="22"/>
      <c r="H191" s="22" t="str">
        <f>IF(Matrix!$J11="Yes","Mobile App"," ")</f>
        <v>Mobile App</v>
      </c>
      <c r="I191" s="23"/>
      <c r="J191" s="23"/>
      <c r="K191"/>
      <c r="L191"/>
      <c r="M191"/>
      <c r="N191"/>
      <c r="O191"/>
      <c r="P191" s="23"/>
      <c r="Q191" s="23"/>
    </row>
    <row r="192" spans="1:17" x14ac:dyDescent="0.25">
      <c r="A192" s="22" t="str">
        <f>IF(Matrix!$J12="Yes",Matrix!$G12," ")</f>
        <v xml:space="preserve"> </v>
      </c>
      <c r="B192" s="22" t="str">
        <f>IF(Matrix!$J12="Yes",Matrix!$I12," ")</f>
        <v xml:space="preserve"> </v>
      </c>
      <c r="C192" s="22"/>
      <c r="D192" s="22"/>
      <c r="E192" s="22"/>
      <c r="F192" s="22"/>
      <c r="G192" s="22"/>
      <c r="H192" s="22" t="str">
        <f>IF(Matrix!$J12="Yes","Mobile App"," ")</f>
        <v xml:space="preserve"> </v>
      </c>
      <c r="I192" s="23"/>
      <c r="J192" s="23"/>
      <c r="K192"/>
      <c r="L192"/>
      <c r="M192"/>
      <c r="N192"/>
      <c r="O192"/>
      <c r="P192" s="23"/>
      <c r="Q192" s="23"/>
    </row>
    <row r="193" spans="1:17" ht="45" x14ac:dyDescent="0.25">
      <c r="A193" s="22" t="str">
        <f>IF(Matrix!$J13="Yes",Matrix!$G13," ")</f>
        <v>High</v>
      </c>
      <c r="B193" s="22" t="str">
        <f>IF(Matrix!$J13="Yes",Matrix!$I13," ")</f>
        <v>CM-020 (Configuration Management) - The vendor’s devices shall have all services used for troubleshooting disabled or properly protected from unauthorized access and use.</v>
      </c>
      <c r="C193" s="22"/>
      <c r="D193" s="22"/>
      <c r="E193" s="22"/>
      <c r="F193" s="22"/>
      <c r="G193" s="22"/>
      <c r="H193" s="22" t="str">
        <f>IF(Matrix!$J13="Yes","Mobile App"," ")</f>
        <v>Mobile App</v>
      </c>
      <c r="I193" s="23"/>
      <c r="J193" s="23"/>
      <c r="K193"/>
      <c r="L193"/>
      <c r="M193"/>
      <c r="N193"/>
      <c r="O193"/>
      <c r="P193" s="23"/>
      <c r="Q193" s="23"/>
    </row>
    <row r="194" spans="1:17" x14ac:dyDescent="0.25">
      <c r="A194" s="22" t="str">
        <f>IF(Matrix!$J16="Yes",Matrix!$G16," ")</f>
        <v xml:space="preserve"> </v>
      </c>
      <c r="B194" s="22" t="str">
        <f>IF(Matrix!$J16="Yes",Matrix!$I16," ")</f>
        <v xml:space="preserve"> </v>
      </c>
      <c r="C194" s="22"/>
      <c r="D194" s="22"/>
      <c r="E194" s="22"/>
      <c r="F194" s="22"/>
      <c r="G194" s="22"/>
      <c r="H194" s="22" t="str">
        <f>IF(Matrix!$J16="Yes","Mobile App"," ")</f>
        <v xml:space="preserve"> </v>
      </c>
      <c r="I194" s="23"/>
      <c r="J194" s="23"/>
      <c r="K194"/>
      <c r="L194"/>
      <c r="M194"/>
      <c r="N194"/>
      <c r="O194"/>
      <c r="P194" s="23"/>
      <c r="Q194" s="23"/>
    </row>
    <row r="195" spans="1:17" x14ac:dyDescent="0.25">
      <c r="A195" s="22" t="str">
        <f>IF(Matrix!$J22="Yes",Matrix!$G22," ")</f>
        <v xml:space="preserve"> </v>
      </c>
      <c r="B195" s="22" t="str">
        <f>IF(Matrix!$J22="Yes",Matrix!$I22," ")</f>
        <v xml:space="preserve"> </v>
      </c>
      <c r="C195" s="22"/>
      <c r="D195" s="22"/>
      <c r="E195" s="22"/>
      <c r="F195" s="22"/>
      <c r="G195" s="22"/>
      <c r="H195" s="22" t="str">
        <f>IF(Matrix!$J22="Yes","Mobile App"," ")</f>
        <v xml:space="preserve"> </v>
      </c>
      <c r="I195" s="23"/>
      <c r="J195" s="23"/>
      <c r="K195"/>
      <c r="L195"/>
      <c r="M195"/>
      <c r="N195"/>
      <c r="O195"/>
      <c r="P195" s="23"/>
      <c r="Q195" s="23"/>
    </row>
    <row r="196" spans="1:17" x14ac:dyDescent="0.25">
      <c r="A196" s="22" t="str">
        <f>IF(Matrix!$J35="Yes",Matrix!$G35," ")</f>
        <v xml:space="preserve"> </v>
      </c>
      <c r="B196" s="22" t="str">
        <f>IF(Matrix!$J35="Yes",Matrix!$I35," ")</f>
        <v xml:space="preserve"> </v>
      </c>
      <c r="C196" s="22"/>
      <c r="D196" s="22"/>
      <c r="E196" s="22"/>
      <c r="F196" s="22"/>
      <c r="G196" s="22"/>
      <c r="H196" s="22" t="str">
        <f>IF(Matrix!$J35="Yes","Mobile App"," ")</f>
        <v xml:space="preserve"> </v>
      </c>
      <c r="I196" s="23"/>
      <c r="J196" s="23"/>
      <c r="K196"/>
      <c r="L196"/>
      <c r="M196"/>
      <c r="N196"/>
      <c r="O196"/>
      <c r="P196" s="23"/>
      <c r="Q196" s="23"/>
    </row>
    <row r="197" spans="1:17" x14ac:dyDescent="0.25">
      <c r="A197" s="22" t="str">
        <f>IF(Matrix!$J36="Yes",Matrix!$G36," ")</f>
        <v xml:space="preserve"> </v>
      </c>
      <c r="B197" s="22" t="str">
        <f>IF(Matrix!$J36="Yes",Matrix!$I36," ")</f>
        <v xml:space="preserve"> </v>
      </c>
      <c r="C197" s="22"/>
      <c r="D197" s="22"/>
      <c r="E197" s="22"/>
      <c r="F197" s="22"/>
      <c r="G197" s="22"/>
      <c r="H197" s="22" t="str">
        <f>IF(Matrix!$J36="Yes","Mobile App"," ")</f>
        <v xml:space="preserve"> </v>
      </c>
      <c r="I197" s="23"/>
      <c r="J197" s="23"/>
      <c r="K197"/>
      <c r="L197"/>
      <c r="M197"/>
      <c r="N197"/>
      <c r="O197"/>
      <c r="P197" s="23"/>
      <c r="Q197" s="23"/>
    </row>
    <row r="198" spans="1:17" x14ac:dyDescent="0.25">
      <c r="A198" s="22" t="str">
        <f>IF(Matrix!$J38="Yes",Matrix!$G38," ")</f>
        <v xml:space="preserve"> </v>
      </c>
      <c r="B198" s="22" t="str">
        <f>IF(Matrix!$J38="Yes",Matrix!$I38," ")</f>
        <v xml:space="preserve"> </v>
      </c>
      <c r="C198" s="22"/>
      <c r="D198" s="22"/>
      <c r="E198" s="22"/>
      <c r="F198" s="22"/>
      <c r="G198" s="22"/>
      <c r="H198" s="22" t="str">
        <f>IF(Matrix!$J38="Yes","Mobile App"," ")</f>
        <v xml:space="preserve"> </v>
      </c>
      <c r="I198" s="23"/>
      <c r="J198" s="23"/>
      <c r="K198"/>
      <c r="L198"/>
      <c r="M198"/>
      <c r="N198"/>
      <c r="O198"/>
      <c r="P198" s="23"/>
      <c r="Q198" s="23"/>
    </row>
    <row r="199" spans="1:17" ht="180" x14ac:dyDescent="0.25">
      <c r="A199" s="22" t="str">
        <f>IF(Matrix!$J42="Yes",Matrix!$G42," ")</f>
        <v>Medium</v>
      </c>
      <c r="B199" s="22" t="str">
        <f>IF(Matrix!$J42="Yes",Matrix!$I42,"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199" s="22"/>
      <c r="D199" s="22"/>
      <c r="E199" s="22"/>
      <c r="F199" s="22"/>
      <c r="G199" s="22"/>
      <c r="H199" s="22" t="str">
        <f>IF(Matrix!$J42="Yes","Mobile App"," ")</f>
        <v>Mobile App</v>
      </c>
      <c r="I199" s="23"/>
      <c r="J199" s="23"/>
      <c r="K199"/>
      <c r="L199"/>
      <c r="M199"/>
      <c r="N199"/>
      <c r="O199"/>
      <c r="P199" s="23"/>
      <c r="Q199" s="23"/>
    </row>
    <row r="200" spans="1:17" x14ac:dyDescent="0.25">
      <c r="A200" s="22" t="str">
        <f>IF(Matrix!$J51="Yes",Matrix!$G51," ")</f>
        <v xml:space="preserve"> </v>
      </c>
      <c r="B200" s="22" t="str">
        <f>IF(Matrix!$J51="Yes",Matrix!$I51," ")</f>
        <v xml:space="preserve"> </v>
      </c>
      <c r="C200" s="22"/>
      <c r="D200" s="22"/>
      <c r="E200" s="22"/>
      <c r="F200" s="22"/>
      <c r="G200" s="22"/>
      <c r="H200" s="22" t="str">
        <f>IF(Matrix!$J51="Yes","Mobile App"," ")</f>
        <v xml:space="preserve"> </v>
      </c>
      <c r="I200" s="23"/>
      <c r="J200" s="23"/>
      <c r="K200"/>
      <c r="L200"/>
      <c r="M200"/>
      <c r="N200"/>
      <c r="O200"/>
      <c r="P200" s="23"/>
      <c r="Q200" s="23"/>
    </row>
    <row r="201" spans="1:17" ht="60" x14ac:dyDescent="0.25">
      <c r="A201" s="22" t="str">
        <f>IF(Matrix!$J57="Yes",Matrix!$G57," ")</f>
        <v>Medium</v>
      </c>
      <c r="B201" s="22" t="str">
        <f>IF(Matrix!$J57="Yes",Matrix!$I57,"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201" s="22"/>
      <c r="D201" s="22"/>
      <c r="E201" s="22"/>
      <c r="F201" s="22"/>
      <c r="G201" s="22"/>
      <c r="H201" s="22" t="str">
        <f>IF(Matrix!$J57="Yes","Mobile App"," ")</f>
        <v>Mobile App</v>
      </c>
      <c r="I201" s="23"/>
      <c r="J201" s="23"/>
      <c r="K201"/>
      <c r="L201"/>
      <c r="M201"/>
      <c r="N201"/>
      <c r="O201"/>
      <c r="P201" s="23"/>
      <c r="Q201" s="23"/>
    </row>
    <row r="202" spans="1:17" ht="45" x14ac:dyDescent="0.25">
      <c r="A202" s="22" t="str">
        <f>IF(Matrix!$K9="Yes",Matrix!$G9," ")</f>
        <v>Medium</v>
      </c>
      <c r="B202" s="22" t="str">
        <f>IF(Matrix!$K9="Yes",Matrix!$I9," ")</f>
        <v>AC-060 (Access Control) - For all components of the system, the vendor shall provide a listing of all wireless communications interfaces of the system and specify how the interfaces can be configured and/or disabled.</v>
      </c>
      <c r="C202" s="22"/>
      <c r="D202" s="22"/>
      <c r="E202" s="22"/>
      <c r="F202" s="22"/>
      <c r="G202" s="22"/>
      <c r="H202" s="22" t="str">
        <f>IF(Matrix!$K9="Yes","Physical In-Cab Device"," ")</f>
        <v>Physical In-Cab Device</v>
      </c>
      <c r="K202"/>
      <c r="L202"/>
      <c r="M202"/>
      <c r="N202"/>
      <c r="O202"/>
      <c r="Q202" s="20"/>
    </row>
    <row r="203" spans="1:17" x14ac:dyDescent="0.25">
      <c r="A203" s="22" t="str">
        <f>IF(Matrix!$K20="Yes",Matrix!$G20," ")</f>
        <v xml:space="preserve"> </v>
      </c>
      <c r="B203" s="22" t="str">
        <f>IF(Matrix!$K20="Yes",Matrix!$I20," ")</f>
        <v xml:space="preserve"> </v>
      </c>
      <c r="C203" s="22"/>
      <c r="D203" s="22"/>
      <c r="E203" s="22"/>
      <c r="F203" s="22"/>
      <c r="G203" s="22"/>
      <c r="H203" s="22" t="str">
        <f>IF(Matrix!$K20="Yes","Physical In-Cab Device"," ")</f>
        <v xml:space="preserve"> </v>
      </c>
      <c r="K203"/>
      <c r="L203"/>
      <c r="M203"/>
      <c r="N203"/>
      <c r="O203"/>
      <c r="Q203" s="20"/>
    </row>
    <row r="204" spans="1:17" x14ac:dyDescent="0.25">
      <c r="A204" s="22" t="str">
        <f>IF(Matrix!$K22="Yes",Matrix!$G22," ")</f>
        <v xml:space="preserve"> </v>
      </c>
      <c r="B204" s="22" t="str">
        <f>IF(Matrix!$K22="Yes",Matrix!$I22," ")</f>
        <v xml:space="preserve"> </v>
      </c>
      <c r="C204" s="22"/>
      <c r="D204" s="22"/>
      <c r="E204" s="22"/>
      <c r="F204" s="22"/>
      <c r="G204" s="22"/>
      <c r="H204" s="22" t="str">
        <f>IF(Matrix!$K22="Yes","Physical In-Cab Device"," ")</f>
        <v xml:space="preserve"> </v>
      </c>
      <c r="K204"/>
      <c r="L204"/>
      <c r="M204"/>
      <c r="N204"/>
      <c r="O204"/>
      <c r="Q204" s="20"/>
    </row>
    <row r="205" spans="1:17" x14ac:dyDescent="0.25">
      <c r="A205" s="22" t="str">
        <f>IF(Matrix!$K35="Yes",Matrix!$G35," ")</f>
        <v xml:space="preserve"> </v>
      </c>
      <c r="B205" s="22" t="str">
        <f>IF(Matrix!$K35="Yes",Matrix!$I35," ")</f>
        <v xml:space="preserve"> </v>
      </c>
      <c r="C205" s="22"/>
      <c r="D205" s="22"/>
      <c r="E205" s="22"/>
      <c r="F205" s="22"/>
      <c r="G205" s="22"/>
      <c r="H205" s="22" t="str">
        <f>IF(Matrix!$K35="Yes","Physical In-Cab Device"," ")</f>
        <v xml:space="preserve"> </v>
      </c>
      <c r="K205"/>
      <c r="L205"/>
      <c r="M205"/>
      <c r="N205"/>
      <c r="O205"/>
      <c r="Q205" s="20"/>
    </row>
    <row r="206" spans="1:17" x14ac:dyDescent="0.25">
      <c r="A206" s="22" t="str">
        <f>IF(Matrix!$K37="Yes",Matrix!$G37," ")</f>
        <v xml:space="preserve"> </v>
      </c>
      <c r="B206" s="22" t="str">
        <f>IF(Matrix!$K37="Yes",Matrix!$I37," ")</f>
        <v xml:space="preserve"> </v>
      </c>
      <c r="C206" s="22"/>
      <c r="D206" s="22"/>
      <c r="E206" s="22"/>
      <c r="F206" s="22"/>
      <c r="G206" s="22"/>
      <c r="H206" s="22" t="str">
        <f>IF(Matrix!$K37="Yes","Physical In-Cab Device"," ")</f>
        <v xml:space="preserve"> </v>
      </c>
      <c r="K206"/>
      <c r="L206"/>
      <c r="M206"/>
      <c r="N206"/>
      <c r="O206"/>
      <c r="Q206" s="20"/>
    </row>
    <row r="207" spans="1:17" ht="180" x14ac:dyDescent="0.25">
      <c r="A207" s="22" t="str">
        <f>IF(Matrix!$K42="Yes",Matrix!$G42," ")</f>
        <v>Medium</v>
      </c>
      <c r="B207" s="22" t="str">
        <f>IF(Matrix!$K42="Yes",Matrix!$I42,"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207" s="22"/>
      <c r="D207" s="22"/>
      <c r="E207" s="22"/>
      <c r="F207" s="22"/>
      <c r="G207" s="22"/>
      <c r="H207" s="22" t="str">
        <f>IF(Matrix!$K42="Yes","Physical In-Cab Device"," ")</f>
        <v>Physical In-Cab Device</v>
      </c>
      <c r="K207"/>
      <c r="L207"/>
      <c r="M207"/>
      <c r="N207"/>
      <c r="O207"/>
      <c r="Q207" s="20"/>
    </row>
    <row r="208" spans="1:17" x14ac:dyDescent="0.25">
      <c r="A208" s="22" t="str">
        <f>IF(Matrix!$K51="Yes",Matrix!$G51," ")</f>
        <v xml:space="preserve"> </v>
      </c>
      <c r="B208" s="22" t="str">
        <f>IF(Matrix!$K51="Yes",Matrix!$I51," ")</f>
        <v xml:space="preserve"> </v>
      </c>
      <c r="C208" s="22"/>
      <c r="D208" s="22"/>
      <c r="E208" s="22"/>
      <c r="F208" s="22"/>
      <c r="G208" s="22"/>
      <c r="H208" s="22" t="str">
        <f>IF(Matrix!$K51="Yes","Physical In-Cab Device"," ")</f>
        <v xml:space="preserve"> </v>
      </c>
      <c r="K208"/>
      <c r="L208"/>
      <c r="M208"/>
      <c r="N208"/>
      <c r="O208"/>
      <c r="Q208" s="20"/>
    </row>
    <row r="209" spans="1:17" ht="60" x14ac:dyDescent="0.25">
      <c r="A209" s="22" t="str">
        <f>IF(Matrix!$K57="Yes",Matrix!$G57," ")</f>
        <v>Medium</v>
      </c>
      <c r="B209" s="22" t="str">
        <f>IF(Matrix!$K57="Yes",Matrix!$I57,"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209" s="22"/>
      <c r="D209" s="22"/>
      <c r="E209" s="22"/>
      <c r="F209" s="22"/>
      <c r="G209" s="22"/>
      <c r="H209" s="22" t="str">
        <f>IF(Matrix!$K57="Yes","Physical In-Cab Device"," ")</f>
        <v>Physical In-Cab Device</v>
      </c>
      <c r="K209"/>
      <c r="L209"/>
      <c r="M209"/>
      <c r="N209"/>
      <c r="O209"/>
      <c r="Q209" s="20"/>
    </row>
    <row r="210" spans="1:17" x14ac:dyDescent="0.25">
      <c r="A210" s="22" t="str">
        <f>IF(Matrix!$L2="Yes",Matrix!$G2," ")</f>
        <v xml:space="preserve"> </v>
      </c>
      <c r="B210" s="22" t="str">
        <f>IF(Matrix!$L2="Yes",Matrix!$I2," ")</f>
        <v xml:space="preserve"> </v>
      </c>
      <c r="C210" s="22"/>
      <c r="D210" s="22"/>
      <c r="E210" s="22"/>
      <c r="F210" s="22"/>
      <c r="G210" s="22"/>
      <c r="H210" s="22" t="str">
        <f>IF(Matrix!$L2="Yes","Connectivity/Communications"," ")</f>
        <v xml:space="preserve"> </v>
      </c>
      <c r="K210"/>
      <c r="L210"/>
      <c r="M210"/>
      <c r="N210"/>
      <c r="O210"/>
      <c r="Q210" s="20"/>
    </row>
    <row r="211" spans="1:17" ht="90" x14ac:dyDescent="0.25">
      <c r="A211" s="22" t="str">
        <f>IF(Matrix!$L3="Yes",Matrix!$G3," ")</f>
        <v>Medium</v>
      </c>
      <c r="B211" s="22" t="str">
        <f>IF(Matrix!$L3="Yes",Matrix!$I3,"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211" s="22"/>
      <c r="D211" s="22"/>
      <c r="E211" s="22"/>
      <c r="F211" s="22"/>
      <c r="G211" s="22"/>
      <c r="H211" s="22" t="str">
        <f>IF(Matrix!$L3="Yes","Connectivity/Communications"," ")</f>
        <v>Connectivity/Communications</v>
      </c>
      <c r="K211"/>
      <c r="L211"/>
      <c r="M211"/>
      <c r="N211"/>
      <c r="O211"/>
      <c r="Q211" s="20"/>
    </row>
    <row r="212" spans="1:17" ht="75" x14ac:dyDescent="0.25">
      <c r="A212" s="22" t="str">
        <f>IF(Matrix!$L4="Yes",Matrix!$G4," ")</f>
        <v>High</v>
      </c>
      <c r="B212" s="22" t="str">
        <f>IF(Matrix!$L4="Yes",Matrix!$I4,"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212" s="22"/>
      <c r="D212" s="22"/>
      <c r="E212" s="22"/>
      <c r="F212" s="22"/>
      <c r="G212" s="22"/>
      <c r="H212" s="22" t="str">
        <f>IF(Matrix!$L4="Yes","Connectivity/Communications"," ")</f>
        <v>Connectivity/Communications</v>
      </c>
      <c r="K212"/>
      <c r="L212"/>
      <c r="M212"/>
      <c r="N212"/>
      <c r="O212"/>
      <c r="Q212" s="20"/>
    </row>
    <row r="213" spans="1:17" ht="30" x14ac:dyDescent="0.25">
      <c r="A213" s="22" t="str">
        <f>IF(Matrix!$L5="Yes",Matrix!$G5," ")</f>
        <v>High</v>
      </c>
      <c r="B213" s="22" t="str">
        <f>IF(Matrix!$L5="Yes",Matrix!$I5," ")</f>
        <v>AC-030 (Access Control) - The vendor's system shall employ authentication to prevent unauthorized access to telematics systems and data.</v>
      </c>
      <c r="C213" s="22"/>
      <c r="D213" s="22"/>
      <c r="E213" s="22"/>
      <c r="F213" s="22"/>
      <c r="G213" s="22"/>
      <c r="H213" s="22" t="str">
        <f>IF(Matrix!$L5="Yes","Connectivity/Communications"," ")</f>
        <v>Connectivity/Communications</v>
      </c>
      <c r="K213"/>
      <c r="L213"/>
      <c r="M213"/>
      <c r="N213"/>
      <c r="O213"/>
      <c r="Q213" s="20"/>
    </row>
    <row r="214" spans="1:17" ht="45" x14ac:dyDescent="0.25">
      <c r="A214" s="22" t="str">
        <f>IF(Matrix!$L6="Yes",Matrix!$G6," ")</f>
        <v>Medium</v>
      </c>
      <c r="B214" s="22" t="str">
        <f>IF(Matrix!$L6="Yes",Matrix!$I6," ")</f>
        <v>AC-040 (Access Control) - The vendor shall identify all instances where the telematics system includes actions that cannot support access authentication and/or execute with elevated privileges</v>
      </c>
      <c r="C214" s="22"/>
      <c r="D214" s="22"/>
      <c r="E214" s="22"/>
      <c r="F214" s="22"/>
      <c r="G214" s="22"/>
      <c r="H214" s="22" t="str">
        <f>IF(Matrix!$L6="Yes","Connectivity/Communications"," ")</f>
        <v>Connectivity/Communications</v>
      </c>
      <c r="K214"/>
      <c r="L214"/>
      <c r="M214"/>
      <c r="N214"/>
      <c r="O214"/>
      <c r="Q214" s="20"/>
    </row>
    <row r="215" spans="1:17" ht="30" x14ac:dyDescent="0.25">
      <c r="A215" s="22" t="str">
        <f>IF(Matrix!$L7="Yes",Matrix!$G7," ")</f>
        <v>Medium</v>
      </c>
      <c r="B215" s="22" t="str">
        <f>IF(Matrix!$L7="Yes",Matrix!$I7," ")</f>
        <v>AC-041 (Access Control) - Identifying information about the connected devices will not be made available without authentication first.</v>
      </c>
      <c r="C215" s="22"/>
      <c r="D215" s="22"/>
      <c r="E215" s="22"/>
      <c r="F215" s="22"/>
      <c r="G215" s="22"/>
      <c r="H215" s="22" t="str">
        <f>IF(Matrix!$L7="Yes","Connectivity/Communications"," ")</f>
        <v>Connectivity/Communications</v>
      </c>
      <c r="K215"/>
      <c r="L215"/>
      <c r="M215"/>
      <c r="N215"/>
      <c r="O215"/>
      <c r="Q215" s="20"/>
    </row>
    <row r="216" spans="1:17" ht="60" x14ac:dyDescent="0.25">
      <c r="A216" s="22" t="str">
        <f>IF(Matrix!$L11="Yes",Matrix!$G11," ")</f>
        <v>Medium</v>
      </c>
      <c r="B216" s="22" t="str">
        <f>IF(Matrix!$L11="Yes",Matrix!$I11," ")</f>
        <v>AC-080 (Device-Local Authentication) - All authentication offered on device-local interfaces shall expect credentials which are unique to each device instance and uncorrelated to any and all public information about the device.</v>
      </c>
      <c r="C216" s="22"/>
      <c r="D216" s="22"/>
      <c r="E216" s="22"/>
      <c r="F216" s="22"/>
      <c r="G216" s="22"/>
      <c r="H216" s="22" t="str">
        <f>IF(Matrix!$L11="Yes","Connectivity/Communications"," ")</f>
        <v>Connectivity/Communications</v>
      </c>
      <c r="K216"/>
      <c r="L216"/>
      <c r="M216"/>
      <c r="N216"/>
      <c r="O216"/>
      <c r="Q216" s="20"/>
    </row>
    <row r="217" spans="1:17" ht="75" x14ac:dyDescent="0.25">
      <c r="A217" s="22" t="str">
        <f>IF(Matrix!$L12="Yes",Matrix!$G12," ")</f>
        <v>Medium</v>
      </c>
      <c r="B217" s="22" t="str">
        <f>IF(Matrix!$L12="Yes",Matrix!$I12,"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217" s="22"/>
      <c r="D217" s="22"/>
      <c r="E217" s="22"/>
      <c r="F217" s="22"/>
      <c r="G217" s="22"/>
      <c r="H217" s="22" t="str">
        <f>IF(Matrix!$L12="Yes","Connectivity/Communications"," ")</f>
        <v>Connectivity/Communications</v>
      </c>
      <c r="K217"/>
      <c r="L217"/>
      <c r="M217"/>
      <c r="N217"/>
      <c r="O217"/>
      <c r="Q217" s="20"/>
    </row>
    <row r="218" spans="1:17" ht="45" x14ac:dyDescent="0.25">
      <c r="A218" s="22" t="str">
        <f>IF(Matrix!$L13="Yes",Matrix!$G13," ")</f>
        <v>High</v>
      </c>
      <c r="B218" s="22" t="str">
        <f>IF(Matrix!$L13="Yes",Matrix!$I13," ")</f>
        <v>CM-020 (Configuration Management) - The vendor’s devices shall have all services used for troubleshooting disabled or properly protected from unauthorized access and use.</v>
      </c>
      <c r="C218" s="22"/>
      <c r="D218" s="22"/>
      <c r="E218" s="22"/>
      <c r="F218" s="22"/>
      <c r="G218" s="22"/>
      <c r="H218" s="22" t="str">
        <f>IF(Matrix!$L13="Yes","Connectivity/Communications"," ")</f>
        <v>Connectivity/Communications</v>
      </c>
      <c r="K218"/>
      <c r="L218"/>
      <c r="M218"/>
      <c r="N218"/>
      <c r="O218"/>
      <c r="Q218" s="20"/>
    </row>
    <row r="219" spans="1:17" ht="135" x14ac:dyDescent="0.25">
      <c r="A219" s="22" t="str">
        <f>IF(Matrix!$L16="Yes",Matrix!$G16," ")</f>
        <v>Medium</v>
      </c>
      <c r="B219" s="22" t="str">
        <f>IF(Matrix!$L16="Yes",Matrix!$I16,"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219" s="22"/>
      <c r="D219" s="22"/>
      <c r="E219" s="22"/>
      <c r="F219" s="22"/>
      <c r="G219" s="22"/>
      <c r="H219" s="22" t="str">
        <f>IF(Matrix!$L16="Yes","Connectivity/Communications"," ")</f>
        <v>Connectivity/Communications</v>
      </c>
      <c r="K219"/>
      <c r="L219"/>
      <c r="M219"/>
      <c r="N219"/>
      <c r="O219"/>
      <c r="Q219" s="20"/>
    </row>
    <row r="220" spans="1:17" x14ac:dyDescent="0.25">
      <c r="A220" s="22" t="str">
        <f>IF(Matrix!$L22="Yes",Matrix!$G22," ")</f>
        <v xml:space="preserve"> </v>
      </c>
      <c r="B220" s="22" t="str">
        <f>IF(Matrix!$L22="Yes",Matrix!$I22," ")</f>
        <v xml:space="preserve"> </v>
      </c>
      <c r="C220" s="22"/>
      <c r="D220" s="22"/>
      <c r="E220" s="22"/>
      <c r="F220" s="22"/>
      <c r="G220" s="22"/>
      <c r="H220" s="22" t="str">
        <f>IF(Matrix!$L22="Yes","Connectivity/Communications"," ")</f>
        <v xml:space="preserve"> </v>
      </c>
      <c r="K220"/>
      <c r="L220"/>
      <c r="M220"/>
      <c r="N220"/>
      <c r="O220"/>
      <c r="Q220" s="20"/>
    </row>
    <row r="221" spans="1:17" x14ac:dyDescent="0.25">
      <c r="A221" s="22" t="str">
        <f>IF(Matrix!$L35="Yes",Matrix!$G35," ")</f>
        <v xml:space="preserve"> </v>
      </c>
      <c r="B221" s="22" t="str">
        <f>IF(Matrix!$L35="Yes",Matrix!$I35," ")</f>
        <v xml:space="preserve"> </v>
      </c>
      <c r="C221" s="22"/>
      <c r="D221" s="22"/>
      <c r="E221" s="22"/>
      <c r="F221" s="22"/>
      <c r="G221" s="22"/>
      <c r="H221" s="22" t="str">
        <f>IF(Matrix!$L35="Yes","Connectivity/Communications"," ")</f>
        <v xml:space="preserve"> </v>
      </c>
      <c r="K221"/>
      <c r="L221"/>
      <c r="M221"/>
      <c r="N221"/>
      <c r="O221"/>
      <c r="Q221" s="20"/>
    </row>
    <row r="222" spans="1:17" x14ac:dyDescent="0.25">
      <c r="A222" s="22" t="str">
        <f>IF(Matrix!$L38="Yes",Matrix!$G38," ")</f>
        <v xml:space="preserve"> </v>
      </c>
      <c r="B222" s="22" t="str">
        <f>IF(Matrix!$L38="Yes",Matrix!$I38," ")</f>
        <v xml:space="preserve"> </v>
      </c>
      <c r="C222" s="22"/>
      <c r="D222" s="22"/>
      <c r="E222" s="22"/>
      <c r="F222" s="22"/>
      <c r="G222" s="22"/>
      <c r="H222" s="22" t="str">
        <f>IF(Matrix!$L38="Yes","Connectivity/Communications"," ")</f>
        <v xml:space="preserve"> </v>
      </c>
      <c r="K222"/>
      <c r="L222"/>
      <c r="M222"/>
      <c r="N222"/>
      <c r="O222"/>
      <c r="Q222" s="20"/>
    </row>
    <row r="223" spans="1:17" ht="180" x14ac:dyDescent="0.25">
      <c r="A223" s="22" t="str">
        <f>IF(Matrix!$L42="Yes",Matrix!$G42," ")</f>
        <v>Medium</v>
      </c>
      <c r="B223" s="22" t="str">
        <f>IF(Matrix!$L42="Yes",Matrix!$I42,"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223" s="22"/>
      <c r="D223" s="22"/>
      <c r="E223" s="22"/>
      <c r="F223" s="22"/>
      <c r="G223" s="22"/>
      <c r="H223" s="22" t="str">
        <f>IF(Matrix!$L42="Yes","Connectivity/Communications"," ")</f>
        <v>Connectivity/Communications</v>
      </c>
      <c r="K223"/>
      <c r="L223"/>
      <c r="M223"/>
      <c r="N223"/>
      <c r="O223"/>
      <c r="Q223" s="20"/>
    </row>
    <row r="224" spans="1:17" ht="90" x14ac:dyDescent="0.25">
      <c r="A224" s="22" t="str">
        <f>IF(Matrix!$L51="Yes",Matrix!$G51," ")</f>
        <v>Medium</v>
      </c>
      <c r="B224" s="22" t="str">
        <f>IF(Matrix!$L51="Yes",Matrix!$I51," ")</f>
        <v xml:space="preserve">SII-110 (Vulnerability Management) - The vendor conducts regular vulnerability scans of operating environment to verify software components in use have been patched according to remediation SLAs. 
</v>
      </c>
      <c r="C224" s="22"/>
      <c r="D224" s="22"/>
      <c r="E224" s="22"/>
      <c r="F224" s="22"/>
      <c r="G224" s="22"/>
      <c r="H224" s="22" t="str">
        <f>IF(Matrix!$L51="Yes","Connectivity/Communications"," ")</f>
        <v>Connectivity/Communications</v>
      </c>
      <c r="K224"/>
      <c r="L224"/>
      <c r="M224"/>
      <c r="N224"/>
      <c r="O224"/>
      <c r="Q224" s="20"/>
    </row>
    <row r="225" spans="1:17" ht="60" x14ac:dyDescent="0.25">
      <c r="A225" s="22" t="str">
        <f>IF(Matrix!$L57="Yes",Matrix!$G57," ")</f>
        <v>Medium</v>
      </c>
      <c r="B225" s="22" t="str">
        <f>IF(Matrix!$L57="Yes",Matrix!$I57,"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225" s="22"/>
      <c r="D225" s="22"/>
      <c r="E225" s="22"/>
      <c r="F225" s="22"/>
      <c r="G225" s="22"/>
      <c r="H225" s="22" t="str">
        <f>IF(Matrix!$L57="Yes","Connectivity/Communications"," ")</f>
        <v>Connectivity/Communications</v>
      </c>
      <c r="K225"/>
      <c r="L225"/>
      <c r="M225"/>
      <c r="N225"/>
      <c r="O225"/>
      <c r="Q225" s="20"/>
    </row>
    <row r="226" spans="1:17" ht="30" x14ac:dyDescent="0.25">
      <c r="A226" s="22" t="str">
        <f>IF(Matrix!$M2="Yes",Matrix!$G2," ")</f>
        <v>Medium</v>
      </c>
      <c r="B226" s="22" t="str">
        <f>IF(Matrix!$M2="Yes",Matrix!$I2," ")</f>
        <v>AA-010 (Audit and Accountability) - The vendor's system shall record event and system logs</v>
      </c>
      <c r="C226" s="22"/>
      <c r="D226" s="22"/>
      <c r="E226" s="22"/>
      <c r="F226" s="22"/>
      <c r="G226" s="22"/>
      <c r="H226" s="22" t="str">
        <f>IF(Matrix!$M2="Yes","Cloud or Back-end"," ")</f>
        <v>Cloud or Back-end</v>
      </c>
      <c r="K226"/>
      <c r="L226"/>
      <c r="M226"/>
      <c r="N226"/>
      <c r="O226"/>
      <c r="Q226" s="20"/>
    </row>
    <row r="227" spans="1:17" ht="90" x14ac:dyDescent="0.25">
      <c r="A227" s="22" t="str">
        <f>IF(Matrix!$M3="Yes",Matrix!$G3," ")</f>
        <v>Medium</v>
      </c>
      <c r="B227" s="22" t="str">
        <f>IF(Matrix!$M3="Yes",Matrix!$I3,"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227" s="22"/>
      <c r="D227" s="22"/>
      <c r="E227" s="22"/>
      <c r="F227" s="22"/>
      <c r="G227" s="22"/>
      <c r="H227" s="22" t="str">
        <f>IF(Matrix!$M3="Yes","Cloud or Back-end"," ")</f>
        <v>Cloud or Back-end</v>
      </c>
      <c r="K227"/>
      <c r="L227"/>
      <c r="M227"/>
      <c r="N227"/>
      <c r="O227"/>
      <c r="Q227" s="20"/>
    </row>
    <row r="228" spans="1:17" x14ac:dyDescent="0.25">
      <c r="A228" s="22" t="str">
        <f>IF(Matrix!$M4="Yes",Matrix!$G4," ")</f>
        <v xml:space="preserve"> </v>
      </c>
      <c r="B228" s="22" t="str">
        <f>IF(Matrix!$M4="Yes",Matrix!$I4," ")</f>
        <v xml:space="preserve"> </v>
      </c>
      <c r="C228" s="22"/>
      <c r="D228" s="22"/>
      <c r="E228" s="22"/>
      <c r="F228" s="22"/>
      <c r="G228" s="22"/>
      <c r="H228" s="22" t="str">
        <f>IF(Matrix!$M4="Yes","Cloud or Back-end"," ")</f>
        <v xml:space="preserve"> </v>
      </c>
      <c r="K228"/>
      <c r="L228"/>
      <c r="M228"/>
      <c r="N228"/>
      <c r="O228"/>
      <c r="Q228" s="20"/>
    </row>
    <row r="229" spans="1:17" ht="30" x14ac:dyDescent="0.25">
      <c r="A229" s="22" t="str">
        <f>IF(Matrix!$M7="Yes",Matrix!$G7," ")</f>
        <v>Medium</v>
      </c>
      <c r="B229" s="22" t="str">
        <f>IF(Matrix!$M7="Yes",Matrix!$I7," ")</f>
        <v>AC-041 (Access Control) - Identifying information about the connected devices will not be made available without authentication first.</v>
      </c>
      <c r="C229" s="22"/>
      <c r="D229" s="22"/>
      <c r="E229" s="22"/>
      <c r="F229" s="22"/>
      <c r="G229" s="22"/>
      <c r="H229" s="22" t="str">
        <f>IF(Matrix!$M7="Yes","Cloud or Back-end"," ")</f>
        <v>Cloud or Back-end</v>
      </c>
      <c r="K229"/>
      <c r="L229"/>
      <c r="M229"/>
      <c r="N229"/>
      <c r="O229"/>
      <c r="Q229" s="20"/>
    </row>
    <row r="230" spans="1:17" x14ac:dyDescent="0.25">
      <c r="A230" s="22" t="str">
        <f>IF(Matrix!$M11="Yes",Matrix!$G11," ")</f>
        <v xml:space="preserve"> </v>
      </c>
      <c r="B230" s="22" t="str">
        <f>IF(Matrix!$M11="Yes",Matrix!$I11," ")</f>
        <v xml:space="preserve"> </v>
      </c>
      <c r="C230" s="22"/>
      <c r="D230" s="22"/>
      <c r="E230" s="22"/>
      <c r="F230" s="22"/>
      <c r="G230" s="22"/>
      <c r="H230" s="22" t="str">
        <f>IF(Matrix!$M11="Yes","Cloud or Back-end"," ")</f>
        <v xml:space="preserve"> </v>
      </c>
      <c r="K230"/>
      <c r="L230"/>
      <c r="M230"/>
      <c r="N230"/>
      <c r="O230"/>
      <c r="Q230" s="20"/>
    </row>
    <row r="231" spans="1:17" x14ac:dyDescent="0.25">
      <c r="A231" s="22" t="str">
        <f>IF(Matrix!$M12="Yes",Matrix!$G12," ")</f>
        <v xml:space="preserve"> </v>
      </c>
      <c r="B231" s="22" t="str">
        <f>IF(Matrix!$M12="Yes",Matrix!$I12," ")</f>
        <v xml:space="preserve"> </v>
      </c>
      <c r="C231" s="22"/>
      <c r="D231" s="22"/>
      <c r="E231" s="22"/>
      <c r="F231" s="22"/>
      <c r="G231" s="22"/>
      <c r="H231" s="22" t="str">
        <f>IF(Matrix!$M12="Yes","Cloud or Back-end"," ")</f>
        <v xml:space="preserve"> </v>
      </c>
      <c r="K231"/>
      <c r="L231"/>
      <c r="M231"/>
      <c r="N231"/>
      <c r="O231"/>
      <c r="Q231" s="20"/>
    </row>
    <row r="232" spans="1:17" ht="45" x14ac:dyDescent="0.25">
      <c r="A232" s="22" t="str">
        <f>IF(Matrix!$M13="Yes",Matrix!$G13," ")</f>
        <v>High</v>
      </c>
      <c r="B232" s="22" t="str">
        <f>IF(Matrix!$M13="Yes",Matrix!$I13," ")</f>
        <v>CM-020 (Configuration Management) - The vendor’s devices shall have all services used for troubleshooting disabled or properly protected from unauthorized access and use.</v>
      </c>
      <c r="C232" s="22"/>
      <c r="D232" s="22"/>
      <c r="E232" s="22"/>
      <c r="F232" s="22"/>
      <c r="G232" s="22"/>
      <c r="H232" s="22" t="str">
        <f>IF(Matrix!$M13="Yes","Cloud or Back-end"," ")</f>
        <v>Cloud or Back-end</v>
      </c>
      <c r="K232"/>
      <c r="L232"/>
      <c r="M232"/>
      <c r="N232"/>
      <c r="O232"/>
      <c r="Q232" s="20"/>
    </row>
    <row r="233" spans="1:17" x14ac:dyDescent="0.25">
      <c r="A233" s="22" t="str">
        <f>IF(Matrix!$M16="Yes",Matrix!$G16," ")</f>
        <v xml:space="preserve"> </v>
      </c>
      <c r="B233" s="22" t="str">
        <f>IF(Matrix!$M16="Yes",Matrix!$I16," ")</f>
        <v xml:space="preserve"> </v>
      </c>
      <c r="C233" s="22"/>
      <c r="D233" s="22"/>
      <c r="E233" s="22"/>
      <c r="F233" s="22"/>
      <c r="G233" s="22"/>
      <c r="H233" s="22" t="str">
        <f>IF(Matrix!$M16="Yes","Cloud or Back-end"," ")</f>
        <v xml:space="preserve"> </v>
      </c>
      <c r="K233"/>
      <c r="L233"/>
      <c r="M233"/>
      <c r="N233"/>
      <c r="O233"/>
      <c r="Q233" s="20"/>
    </row>
    <row r="234" spans="1:17" ht="30" x14ac:dyDescent="0.25">
      <c r="A234" s="22" t="str">
        <f>IF(Matrix!$M22="Yes",Matrix!$G22," ")</f>
        <v>Medium</v>
      </c>
      <c r="B234" s="22" t="str">
        <f>IF(Matrix!$M22="Yes",Matrix!$I22," ")</f>
        <v xml:space="preserve">P-020 (Planning) - The vendor shall have a documented Information Security Architecture (ISA) for the telematics system.  </v>
      </c>
      <c r="C234" s="22"/>
      <c r="D234" s="22"/>
      <c r="E234" s="22"/>
      <c r="F234" s="22"/>
      <c r="G234" s="22"/>
      <c r="H234" s="22" t="str">
        <f>IF(Matrix!$M22="Yes","Cloud or Back-end"," ")</f>
        <v>Cloud or Back-end</v>
      </c>
      <c r="K234"/>
      <c r="L234"/>
      <c r="M234"/>
      <c r="N234"/>
      <c r="O234"/>
      <c r="Q234" s="20"/>
    </row>
    <row r="235" spans="1:17" x14ac:dyDescent="0.25">
      <c r="A235" s="22" t="str">
        <f>IF(Matrix!$M36="Yes",Matrix!$G36," ")</f>
        <v xml:space="preserve"> </v>
      </c>
      <c r="B235" s="22" t="str">
        <f>IF(Matrix!$M36="Yes",Matrix!$I36," ")</f>
        <v xml:space="preserve"> </v>
      </c>
      <c r="C235" s="22"/>
      <c r="D235" s="22"/>
      <c r="E235" s="22"/>
      <c r="F235" s="22"/>
      <c r="G235" s="22"/>
      <c r="H235" s="22" t="str">
        <f>IF(Matrix!$M36="Yes","Cloud or Back-end"," ")</f>
        <v xml:space="preserve"> </v>
      </c>
      <c r="K235"/>
      <c r="L235"/>
      <c r="M235"/>
      <c r="N235"/>
      <c r="O235"/>
      <c r="Q235" s="20"/>
    </row>
    <row r="236" spans="1:17" x14ac:dyDescent="0.25">
      <c r="A236" s="22" t="str">
        <f>IF(Matrix!$M38="Yes",Matrix!$G38," ")</f>
        <v xml:space="preserve"> </v>
      </c>
      <c r="B236" s="22" t="str">
        <f>IF(Matrix!$M38="Yes",Matrix!$I38," ")</f>
        <v xml:space="preserve"> </v>
      </c>
      <c r="C236" s="22"/>
      <c r="D236" s="22"/>
      <c r="E236" s="22"/>
      <c r="F236" s="22"/>
      <c r="G236" s="22"/>
      <c r="H236" s="22" t="str">
        <f>IF(Matrix!$M38="Yes","Cloud or Back-end"," ")</f>
        <v xml:space="preserve"> </v>
      </c>
      <c r="K236"/>
      <c r="L236"/>
      <c r="M236"/>
      <c r="N236"/>
      <c r="O236"/>
      <c r="Q236" s="20"/>
    </row>
    <row r="237" spans="1:17" ht="180" x14ac:dyDescent="0.25">
      <c r="A237" s="22" t="str">
        <f>IF(Matrix!$M42="Yes",Matrix!$G42," ")</f>
        <v>Medium</v>
      </c>
      <c r="B237" s="22" t="str">
        <f>IF(Matrix!$M42="Yes",Matrix!$I42,"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237" s="22"/>
      <c r="D237" s="22"/>
      <c r="E237" s="22"/>
      <c r="F237" s="22"/>
      <c r="G237" s="22"/>
      <c r="H237" s="22" t="str">
        <f>IF(Matrix!$M42="Yes","Cloud or Back-end"," ")</f>
        <v>Cloud or Back-end</v>
      </c>
      <c r="K237"/>
      <c r="L237"/>
      <c r="M237"/>
      <c r="N237"/>
      <c r="O237"/>
      <c r="Q237" s="20"/>
    </row>
    <row r="238" spans="1:17" ht="90" x14ac:dyDescent="0.25">
      <c r="A238" s="22" t="str">
        <f>IF(Matrix!$M51="Yes",Matrix!$G51," ")</f>
        <v>Medium</v>
      </c>
      <c r="B238" s="22" t="str">
        <f>IF(Matrix!$M51="Yes",Matrix!$I51," ")</f>
        <v xml:space="preserve">SII-110 (Vulnerability Management) - The vendor conducts regular vulnerability scans of operating environment to verify software components in use have been patched according to remediation SLAs. 
</v>
      </c>
      <c r="C238" s="22"/>
      <c r="D238" s="22"/>
      <c r="E238" s="22"/>
      <c r="F238" s="22"/>
      <c r="G238" s="22"/>
      <c r="H238" s="22" t="str">
        <f>IF(Matrix!$M51="Yes","Cloud or Back-end"," ")</f>
        <v>Cloud or Back-end</v>
      </c>
      <c r="K238"/>
      <c r="L238"/>
      <c r="M238"/>
      <c r="N238"/>
      <c r="O238"/>
      <c r="Q238" s="20"/>
    </row>
    <row r="239" spans="1:17" ht="60" x14ac:dyDescent="0.25">
      <c r="A239" s="22" t="str">
        <f>IF(Matrix!$M57="Yes",Matrix!$G57," ")</f>
        <v>Medium</v>
      </c>
      <c r="B239" s="22" t="str">
        <f>IF(Matrix!$M57="Yes",Matrix!$I57,"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239" s="22"/>
      <c r="D239" s="22"/>
      <c r="E239" s="22"/>
      <c r="F239" s="22"/>
      <c r="G239" s="22"/>
      <c r="H239" s="22" t="str">
        <f>IF(Matrix!$M57="Yes","Cloud or Back-end"," ")</f>
        <v>Cloud or Back-end</v>
      </c>
      <c r="K239"/>
      <c r="L239"/>
      <c r="M239"/>
      <c r="N239"/>
      <c r="O239"/>
      <c r="Q239" s="20"/>
    </row>
    <row r="240" spans="1:17" x14ac:dyDescent="0.25">
      <c r="K240"/>
      <c r="L240"/>
      <c r="M240"/>
      <c r="N240"/>
      <c r="O240"/>
    </row>
    <row r="241" spans="11:15" x14ac:dyDescent="0.25">
      <c r="K241"/>
      <c r="L241"/>
      <c r="M241"/>
      <c r="N241"/>
      <c r="O241"/>
    </row>
    <row r="242" spans="11:15" x14ac:dyDescent="0.25">
      <c r="K242"/>
      <c r="L242"/>
      <c r="M242"/>
      <c r="N242"/>
      <c r="O242"/>
    </row>
    <row r="243" spans="11:15" x14ac:dyDescent="0.25">
      <c r="K243"/>
      <c r="L243"/>
      <c r="M243"/>
      <c r="N243"/>
      <c r="O243"/>
    </row>
    <row r="244" spans="11:15" x14ac:dyDescent="0.25">
      <c r="K244"/>
      <c r="L244"/>
      <c r="M244"/>
      <c r="N244"/>
      <c r="O244"/>
    </row>
    <row r="245" spans="11:15" x14ac:dyDescent="0.25">
      <c r="K245"/>
      <c r="L245"/>
      <c r="M245"/>
      <c r="N245"/>
      <c r="O245"/>
    </row>
    <row r="246" spans="11:15" x14ac:dyDescent="0.25">
      <c r="K246"/>
      <c r="L246"/>
      <c r="M246"/>
      <c r="N246"/>
      <c r="O246"/>
    </row>
    <row r="247" spans="11:15" x14ac:dyDescent="0.25">
      <c r="K247"/>
      <c r="L247"/>
      <c r="M247"/>
      <c r="N247"/>
      <c r="O247"/>
    </row>
    <row r="248" spans="11:15" x14ac:dyDescent="0.25">
      <c r="K248"/>
      <c r="L248"/>
      <c r="M248"/>
      <c r="N248"/>
      <c r="O248"/>
    </row>
    <row r="249" spans="11:15" x14ac:dyDescent="0.25">
      <c r="K249"/>
      <c r="L249"/>
      <c r="M249"/>
      <c r="N249"/>
      <c r="O249"/>
    </row>
    <row r="250" spans="11:15" x14ac:dyDescent="0.25">
      <c r="K250"/>
      <c r="L250"/>
      <c r="M250"/>
      <c r="N250"/>
      <c r="O250"/>
    </row>
    <row r="251" spans="11:15" x14ac:dyDescent="0.25">
      <c r="K251"/>
      <c r="L251"/>
      <c r="M251"/>
      <c r="N251"/>
      <c r="O251"/>
    </row>
    <row r="252" spans="11:15" x14ac:dyDescent="0.25">
      <c r="K252"/>
      <c r="L252"/>
      <c r="M252"/>
      <c r="N252"/>
      <c r="O252"/>
    </row>
    <row r="253" spans="11:15" x14ac:dyDescent="0.25">
      <c r="K253"/>
      <c r="L253"/>
      <c r="M253"/>
      <c r="N253"/>
      <c r="O253"/>
    </row>
    <row r="254" spans="11:15" x14ac:dyDescent="0.25">
      <c r="K254"/>
      <c r="L254"/>
      <c r="M254"/>
      <c r="N254"/>
      <c r="O254"/>
    </row>
    <row r="255" spans="11:15" x14ac:dyDescent="0.25">
      <c r="K255"/>
      <c r="L255"/>
      <c r="M255"/>
      <c r="N255"/>
      <c r="O255"/>
    </row>
    <row r="256" spans="11:15" x14ac:dyDescent="0.25">
      <c r="K256"/>
      <c r="L256"/>
      <c r="M256"/>
      <c r="N256"/>
      <c r="O256"/>
    </row>
    <row r="257" spans="11:15" x14ac:dyDescent="0.25">
      <c r="K257"/>
      <c r="L257"/>
      <c r="M257"/>
      <c r="N257"/>
      <c r="O257"/>
    </row>
    <row r="258" spans="11:15" x14ac:dyDescent="0.25">
      <c r="K258"/>
      <c r="L258"/>
      <c r="M258"/>
      <c r="N258"/>
      <c r="O258"/>
    </row>
    <row r="259" spans="11:15" x14ac:dyDescent="0.25">
      <c r="K259"/>
      <c r="L259"/>
      <c r="M259"/>
      <c r="N259"/>
      <c r="O259"/>
    </row>
    <row r="260" spans="11:15" x14ac:dyDescent="0.25">
      <c r="K260"/>
      <c r="L260"/>
      <c r="M260"/>
      <c r="N260"/>
      <c r="O260"/>
    </row>
    <row r="261" spans="11:15" x14ac:dyDescent="0.25">
      <c r="K261"/>
      <c r="L261"/>
      <c r="M261"/>
      <c r="N261"/>
      <c r="O261"/>
    </row>
    <row r="262" spans="11:15" x14ac:dyDescent="0.25">
      <c r="K262"/>
      <c r="L262"/>
      <c r="M262"/>
      <c r="N262"/>
      <c r="O262"/>
    </row>
    <row r="263" spans="11:15" x14ac:dyDescent="0.25">
      <c r="K263"/>
      <c r="L263"/>
      <c r="M263"/>
      <c r="N263"/>
      <c r="O263"/>
    </row>
    <row r="264" spans="11:15" x14ac:dyDescent="0.25">
      <c r="K264"/>
      <c r="L264"/>
      <c r="M264"/>
      <c r="N264"/>
      <c r="O264"/>
    </row>
    <row r="265" spans="11:15" x14ac:dyDescent="0.25">
      <c r="K265"/>
      <c r="L265"/>
      <c r="M265"/>
      <c r="N265"/>
      <c r="O265"/>
    </row>
    <row r="266" spans="11:15" x14ac:dyDescent="0.25">
      <c r="K266"/>
      <c r="L266"/>
      <c r="M266"/>
      <c r="N266"/>
      <c r="O266"/>
    </row>
    <row r="267" spans="11:15" x14ac:dyDescent="0.25">
      <c r="K267"/>
      <c r="L267"/>
      <c r="M267"/>
      <c r="N267"/>
      <c r="O267"/>
    </row>
  </sheetData>
  <autoFilter ref="A11:H239" xr:uid="{00000000-0009-0000-0000-000004000000}"/>
  <sortState xmlns:xlrd2="http://schemas.microsoft.com/office/spreadsheetml/2017/richdata2" ref="A3:Q230">
    <sortCondition ref="H3:H230" customList="Mobile App,Physical In-Cab Device,Connectivity/Communications,Cloud or Back-end"/>
    <sortCondition ref="A3:A230" customList="High,Medium,Low"/>
  </sortState>
  <mergeCells count="10">
    <mergeCell ref="A8:H8"/>
    <mergeCell ref="A9:H9"/>
    <mergeCell ref="A10:H10"/>
    <mergeCell ref="B5:H5"/>
    <mergeCell ref="B6:H6"/>
    <mergeCell ref="A4:H4"/>
    <mergeCell ref="A3:H3"/>
    <mergeCell ref="A2:H2"/>
    <mergeCell ref="A1:H1"/>
    <mergeCell ref="A7:H7"/>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251"/>
  <sheetViews>
    <sheetView zoomScaleNormal="100" workbookViewId="0">
      <selection activeCell="L19" sqref="L19"/>
    </sheetView>
  </sheetViews>
  <sheetFormatPr defaultRowHeight="15" x14ac:dyDescent="0.25"/>
  <cols>
    <col min="1" max="1" width="11.28515625" style="20" bestFit="1" customWidth="1"/>
    <col min="2" max="2" width="70.28515625" style="20" customWidth="1"/>
    <col min="3" max="3" width="7" style="20" customWidth="1"/>
    <col min="4" max="6" width="7.7109375" style="24" customWidth="1"/>
    <col min="7" max="7" width="31.85546875" style="24" customWidth="1"/>
    <col min="8" max="8" width="28.42578125" style="20" bestFit="1" customWidth="1"/>
    <col min="9" max="9" width="9.140625" style="20"/>
    <col min="10" max="10" width="23.85546875" style="20" customWidth="1"/>
    <col min="11" max="11" width="11.28515625" style="20" bestFit="1" customWidth="1"/>
    <col min="12" max="12" width="70.28515625" style="20" customWidth="1"/>
    <col min="13" max="13" width="7" style="20" customWidth="1"/>
    <col min="14" max="16" width="7.7109375" style="24" customWidth="1"/>
    <col min="17" max="17" width="31.85546875" style="24" customWidth="1"/>
    <col min="18" max="16384" width="9.140625" style="20"/>
  </cols>
  <sheetData>
    <row r="1" spans="1:8" s="19" customFormat="1" ht="30.75" customHeight="1" x14ac:dyDescent="0.25">
      <c r="A1" s="81" t="s">
        <v>307</v>
      </c>
      <c r="B1" s="82"/>
      <c r="C1" s="82"/>
      <c r="D1" s="82"/>
      <c r="E1" s="82"/>
      <c r="F1" s="82"/>
      <c r="G1" s="82"/>
      <c r="H1" s="27"/>
    </row>
    <row r="2" spans="1:8" s="19" customFormat="1" ht="21" x14ac:dyDescent="0.25">
      <c r="A2" s="76" t="s">
        <v>243</v>
      </c>
      <c r="B2" s="77"/>
      <c r="C2" s="77"/>
      <c r="D2" s="77"/>
      <c r="E2" s="77"/>
      <c r="F2" s="77"/>
      <c r="G2" s="77"/>
      <c r="H2" s="26"/>
    </row>
    <row r="3" spans="1:8" s="19" customFormat="1" ht="54.75" customHeight="1" x14ac:dyDescent="0.25">
      <c r="A3" s="78" t="s">
        <v>308</v>
      </c>
      <c r="B3" s="80"/>
      <c r="C3" s="80"/>
      <c r="D3" s="80"/>
      <c r="E3" s="80"/>
      <c r="F3" s="80"/>
      <c r="G3" s="80"/>
      <c r="H3" s="25"/>
    </row>
    <row r="4" spans="1:8" x14ac:dyDescent="0.25">
      <c r="A4" s="75" t="s">
        <v>217</v>
      </c>
      <c r="B4" s="75" t="s">
        <v>145</v>
      </c>
      <c r="C4" s="75" t="s">
        <v>303</v>
      </c>
      <c r="D4" s="75"/>
      <c r="E4" s="75"/>
      <c r="F4" s="75"/>
      <c r="G4" s="75" t="s">
        <v>304</v>
      </c>
      <c r="H4" s="75" t="s">
        <v>246</v>
      </c>
    </row>
    <row r="5" spans="1:8" x14ac:dyDescent="0.25">
      <c r="A5" s="75"/>
      <c r="B5" s="75"/>
      <c r="C5" s="21" t="s">
        <v>301</v>
      </c>
      <c r="D5" s="21" t="s">
        <v>305</v>
      </c>
      <c r="E5" s="21" t="s">
        <v>302</v>
      </c>
      <c r="F5" s="21" t="s">
        <v>306</v>
      </c>
      <c r="G5" s="75"/>
      <c r="H5" s="75"/>
    </row>
    <row r="6" spans="1:8" s="23" customFormat="1" ht="30" x14ac:dyDescent="0.25">
      <c r="A6" s="22" t="str">
        <f>IF(Matrix!$J2="Yes",Matrix!$G2," ")</f>
        <v xml:space="preserve"> </v>
      </c>
      <c r="B6" s="22" t="str">
        <f>IF(Matrix!$J2="Yes",Matrix!$I2," ")</f>
        <v xml:space="preserve"> </v>
      </c>
      <c r="C6" s="22"/>
      <c r="D6" s="22"/>
      <c r="E6" s="22"/>
      <c r="F6" s="22"/>
      <c r="G6" s="22"/>
      <c r="H6" s="22" t="str">
        <f>IF(Matrix!$J2="Yes","Mobile App"," ")</f>
        <v xml:space="preserve"> </v>
      </c>
    </row>
    <row r="7" spans="1:8" s="23" customFormat="1" x14ac:dyDescent="0.25">
      <c r="A7" s="22" t="str">
        <f>IF(Matrix!$J3="Yes",Matrix!$G3," ")</f>
        <v>Medium</v>
      </c>
      <c r="B7" s="22" t="str">
        <f>IF(Matrix!$J3="Yes",Matrix!$I3,"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7" s="22"/>
      <c r="D7" s="22"/>
      <c r="E7" s="22"/>
      <c r="F7" s="22"/>
      <c r="G7" s="22"/>
      <c r="H7" s="22" t="str">
        <f>IF(Matrix!$J3="Yes","Mobile App"," ")</f>
        <v>Mobile App</v>
      </c>
    </row>
    <row r="8" spans="1:8" s="23" customFormat="1" x14ac:dyDescent="0.25">
      <c r="A8" s="22" t="str">
        <f>IF(Matrix!$J4="Yes",Matrix!$G4," ")</f>
        <v xml:space="preserve"> </v>
      </c>
      <c r="B8" s="22" t="str">
        <f>IF(Matrix!$J4="Yes",Matrix!$I4," ")</f>
        <v xml:space="preserve"> </v>
      </c>
      <c r="C8" s="22"/>
      <c r="D8" s="22"/>
      <c r="E8" s="22"/>
      <c r="F8" s="22"/>
      <c r="G8" s="22"/>
      <c r="H8" s="22" t="str">
        <f>IF(Matrix!$J4="Yes","Mobile App"," ")</f>
        <v xml:space="preserve"> </v>
      </c>
    </row>
    <row r="9" spans="1:8" s="23" customFormat="1" ht="30" x14ac:dyDescent="0.25">
      <c r="A9" s="22" t="str">
        <f>IF(Matrix!$J5="Yes",Matrix!$G5," ")</f>
        <v>High</v>
      </c>
      <c r="B9" s="22" t="str">
        <f>IF(Matrix!$J5="Yes",Matrix!$I5," ")</f>
        <v>AC-030 (Access Control) - The vendor's system shall employ authentication to prevent unauthorized access to telematics systems and data.</v>
      </c>
      <c r="C9" s="22"/>
      <c r="D9" s="22"/>
      <c r="E9" s="22"/>
      <c r="F9" s="22"/>
      <c r="G9" s="22"/>
      <c r="H9" s="22" t="str">
        <f>IF(Matrix!$J5="Yes","Mobile App"," ")</f>
        <v>Mobile App</v>
      </c>
    </row>
    <row r="10" spans="1:8" s="23" customFormat="1" ht="45" x14ac:dyDescent="0.25">
      <c r="A10" s="22" t="str">
        <f>IF(Matrix!$J6="Yes",Matrix!$G6," ")</f>
        <v>Medium</v>
      </c>
      <c r="B10" s="22" t="str">
        <f>IF(Matrix!$J6="Yes",Matrix!$I6," ")</f>
        <v>AC-040 (Access Control) - The vendor shall identify all instances where the telematics system includes actions that cannot support access authentication and/or execute with elevated privileges</v>
      </c>
      <c r="C10" s="22"/>
      <c r="D10" s="22"/>
      <c r="E10" s="22"/>
      <c r="F10" s="22"/>
      <c r="G10" s="22"/>
      <c r="H10" s="22" t="str">
        <f>IF(Matrix!$J6="Yes","Mobile App"," ")</f>
        <v>Mobile App</v>
      </c>
    </row>
    <row r="11" spans="1:8" s="23" customFormat="1" x14ac:dyDescent="0.25">
      <c r="A11" s="22" t="str">
        <f>IF(Matrix!$J7="Yes",Matrix!$G7," ")</f>
        <v>Medium</v>
      </c>
      <c r="B11" s="22" t="str">
        <f>IF(Matrix!$J7="Yes",Matrix!$I7," ")</f>
        <v>AC-041 (Access Control) - Identifying information about the connected devices will not be made available without authentication first.</v>
      </c>
      <c r="C11" s="22"/>
      <c r="D11" s="22"/>
      <c r="E11" s="22"/>
      <c r="F11" s="22"/>
      <c r="G11" s="22"/>
      <c r="H11" s="22" t="str">
        <f>IF(Matrix!$J7="Yes","Mobile App"," ")</f>
        <v>Mobile App</v>
      </c>
    </row>
    <row r="12" spans="1:8" s="23" customFormat="1" ht="30" x14ac:dyDescent="0.25">
      <c r="A12" s="22" t="str">
        <f>IF(Matrix!$J8="Yes",Matrix!$G8," ")</f>
        <v>Medium</v>
      </c>
      <c r="B12" s="22" t="str">
        <f>IF(Matrix!$J8="Yes",Matrix!$I8," ")</f>
        <v>AC-050 (Access Control) - All remote access methods and possible remote actions to/on telematics system shall be documented.</v>
      </c>
      <c r="C12" s="22"/>
      <c r="D12" s="22"/>
      <c r="E12" s="22"/>
      <c r="F12" s="22"/>
      <c r="G12" s="22"/>
      <c r="H12" s="22" t="str">
        <f>IF(Matrix!$J8="Yes","Mobile App"," ")</f>
        <v>Mobile App</v>
      </c>
    </row>
    <row r="13" spans="1:8" s="23" customFormat="1" x14ac:dyDescent="0.25">
      <c r="A13" s="22" t="str">
        <f>IF(Matrix!$J9="Yes",Matrix!$G9," ")</f>
        <v xml:space="preserve"> </v>
      </c>
      <c r="B13" s="22" t="str">
        <f>IF(Matrix!$J9="Yes",Matrix!$I9," ")</f>
        <v xml:space="preserve"> </v>
      </c>
      <c r="C13" s="22"/>
      <c r="D13" s="22"/>
      <c r="E13" s="22"/>
      <c r="F13" s="22"/>
      <c r="G13" s="22"/>
      <c r="H13" s="22" t="str">
        <f>IF(Matrix!$J9="Yes","Mobile App"," ")</f>
        <v xml:space="preserve"> </v>
      </c>
    </row>
    <row r="14" spans="1:8" s="23" customFormat="1" ht="45" x14ac:dyDescent="0.25">
      <c r="A14" s="22" t="str">
        <f>IF(Matrix!$J10="Yes",Matrix!$G10," ")</f>
        <v xml:space="preserve"> </v>
      </c>
      <c r="B14" s="22" t="str">
        <f>IF(Matrix!$J10="Yes",Matrix!$I10," ")</f>
        <v xml:space="preserve"> </v>
      </c>
      <c r="C14" s="22"/>
      <c r="D14" s="22"/>
      <c r="E14" s="22"/>
      <c r="F14" s="22"/>
      <c r="G14" s="22"/>
      <c r="H14" s="22" t="str">
        <f>IF(Matrix!$J10="Yes","Mobile App"," ")</f>
        <v xml:space="preserve"> </v>
      </c>
    </row>
    <row r="15" spans="1:8" s="23" customFormat="1" x14ac:dyDescent="0.25">
      <c r="A15" s="22" t="str">
        <f>IF(Matrix!$J11="Yes",Matrix!$G11," ")</f>
        <v>Medium</v>
      </c>
      <c r="B15" s="22" t="str">
        <f>IF(Matrix!$J11="Yes",Matrix!$I11," ")</f>
        <v>AC-080 (Device-Local Authentication) - All authentication offered on device-local interfaces shall expect credentials which are unique to each device instance and uncorrelated to any and all public information about the device.</v>
      </c>
      <c r="C15" s="22"/>
      <c r="D15" s="22"/>
      <c r="E15" s="22"/>
      <c r="F15" s="22"/>
      <c r="G15" s="22"/>
      <c r="H15" s="22" t="str">
        <f>IF(Matrix!$J11="Yes","Mobile App"," ")</f>
        <v>Mobile App</v>
      </c>
    </row>
    <row r="16" spans="1:8" s="23" customFormat="1" x14ac:dyDescent="0.25">
      <c r="A16" s="22" t="str">
        <f>IF(Matrix!$J12="Yes",Matrix!$G12," ")</f>
        <v xml:space="preserve"> </v>
      </c>
      <c r="B16" s="22" t="str">
        <f>IF(Matrix!$J12="Yes",Matrix!$I12," ")</f>
        <v xml:space="preserve"> </v>
      </c>
      <c r="C16" s="22"/>
      <c r="D16" s="22"/>
      <c r="E16" s="22"/>
      <c r="F16" s="22"/>
      <c r="G16" s="22"/>
      <c r="H16" s="22" t="str">
        <f>IF(Matrix!$J12="Yes","Mobile App"," ")</f>
        <v xml:space="preserve"> </v>
      </c>
    </row>
    <row r="17" spans="1:8" s="23" customFormat="1" x14ac:dyDescent="0.25">
      <c r="A17" s="22" t="str">
        <f>IF(Matrix!$J13="Yes",Matrix!$G13," ")</f>
        <v>High</v>
      </c>
      <c r="B17" s="22" t="str">
        <f>IF(Matrix!$J13="Yes",Matrix!$I13," ")</f>
        <v>CM-020 (Configuration Management) - The vendor’s devices shall have all services used for troubleshooting disabled or properly protected from unauthorized access and use.</v>
      </c>
      <c r="C17" s="22"/>
      <c r="D17" s="22"/>
      <c r="E17" s="22"/>
      <c r="F17" s="22"/>
      <c r="G17" s="22"/>
      <c r="H17" s="22" t="str">
        <f>IF(Matrix!$J13="Yes","Mobile App"," ")</f>
        <v>Mobile App</v>
      </c>
    </row>
    <row r="18" spans="1:8" s="23" customFormat="1" ht="45" x14ac:dyDescent="0.25">
      <c r="A18" s="22" t="str">
        <f>IF(Matrix!$J14="Yes",Matrix!$G14," ")</f>
        <v>High</v>
      </c>
      <c r="B18" s="22" t="str">
        <f>IF(Matrix!$J14="Yes",Matrix!$I14," ")</f>
        <v>CM-030 (Configuration Management) - Vendor ensures that any and all interfaces used for testing or debug are unavailalbe in production builds of the devices</v>
      </c>
      <c r="C18" s="22"/>
      <c r="D18" s="22"/>
      <c r="E18" s="22"/>
      <c r="F18" s="22"/>
      <c r="G18" s="22"/>
      <c r="H18" s="22" t="str">
        <f>IF(Matrix!$J14="Yes","Mobile App"," ")</f>
        <v>Mobile App</v>
      </c>
    </row>
    <row r="19" spans="1:8" s="23" customFormat="1" ht="45" x14ac:dyDescent="0.25">
      <c r="A19" s="22" t="str">
        <f>IF(Matrix!$J15="Yes",Matrix!$G15," ")</f>
        <v>Medium</v>
      </c>
      <c r="B19" s="22" t="str">
        <f>IF(Matrix!$J15="Yes",Matrix!$I15," ")</f>
        <v>IA-010 (Identification and Authentication) - All remote hosts of the vendor's system shall be configured to uniquely identify and authenticate all other remote hosts of the system and/or any other interfacing systems.</v>
      </c>
      <c r="C19" s="22"/>
      <c r="D19" s="22"/>
      <c r="E19" s="22"/>
      <c r="F19" s="22"/>
      <c r="G19" s="22"/>
      <c r="H19" s="22" t="str">
        <f>IF(Matrix!$J15="Yes","Mobile App"," ")</f>
        <v>Mobile App</v>
      </c>
    </row>
    <row r="20" spans="1:8" s="23" customFormat="1" x14ac:dyDescent="0.25">
      <c r="A20" s="22" t="str">
        <f>IF(Matrix!$J16="Yes",Matrix!$G16," ")</f>
        <v xml:space="preserve"> </v>
      </c>
      <c r="B20" s="22" t="str">
        <f>IF(Matrix!$J16="Yes",Matrix!$I16," ")</f>
        <v xml:space="preserve"> </v>
      </c>
      <c r="C20" s="22"/>
      <c r="D20" s="22"/>
      <c r="E20" s="22"/>
      <c r="F20" s="22"/>
      <c r="G20" s="22"/>
      <c r="H20" s="22" t="str">
        <f>IF(Matrix!$J16="Yes","Mobile App"," ")</f>
        <v xml:space="preserve"> </v>
      </c>
    </row>
    <row r="21" spans="1:8" s="23" customFormat="1" ht="45" x14ac:dyDescent="0.25">
      <c r="A21" s="22" t="str">
        <f>IF(Matrix!$J17="Yes",Matrix!$G17," ")</f>
        <v>Medium</v>
      </c>
      <c r="B21" s="22" t="str">
        <f>IF(Matrix!$J17="Yes",Matrix!$I17," ")</f>
        <v>IA-030 (Identification and Authentication) - Cryptographic modules used in the vendors system shall be compliant with Federal Information Processing Standards (FIPS) 140-2: Level 1.</v>
      </c>
      <c r="C21" s="22"/>
      <c r="D21" s="22"/>
      <c r="E21" s="22"/>
      <c r="F21" s="22"/>
      <c r="G21" s="22"/>
      <c r="H21" s="22" t="str">
        <f>IF(Matrix!$J17="Yes","Mobile App"," ")</f>
        <v>Mobile App</v>
      </c>
    </row>
    <row r="22" spans="1:8" s="23" customFormat="1" ht="45" x14ac:dyDescent="0.25">
      <c r="A22" s="22" t="str">
        <f>IF(Matrix!$J18="Yes",Matrix!$G18," ")</f>
        <v>High</v>
      </c>
      <c r="B22" s="22" t="str">
        <f>IF(Matrix!$J18="Yes",Matrix!$I18," ")</f>
        <v>IR-010 (Incidence Response) - The vendor shall have a documented incident response plan (IRP) in place which provides the carriers with a point of contact for components used within their telematics system</v>
      </c>
      <c r="C22" s="22"/>
      <c r="D22" s="22"/>
      <c r="E22" s="22"/>
      <c r="F22" s="22"/>
      <c r="G22" s="22"/>
      <c r="H22" s="22" t="str">
        <f>IF(Matrix!$J18="Yes","Mobile App"," ")</f>
        <v>Mobile App</v>
      </c>
    </row>
    <row r="23" spans="1:8" s="23" customFormat="1" ht="60" x14ac:dyDescent="0.25">
      <c r="A23" s="22" t="str">
        <f>IF(Matrix!$J19="Yes",Matrix!$G19," ")</f>
        <v>Medium</v>
      </c>
      <c r="B23" s="22" t="str">
        <f>IF(Matrix!$J19="Yes",Matrix!$I19," ")</f>
        <v>M-010 (Maintenance) - The vendor shall have procedures in place to ensure that components outside of the carrier’s direct control are not updated or modified without prior coordination and approval by an organization-defined individual or role</v>
      </c>
      <c r="C23" s="22"/>
      <c r="D23" s="22"/>
      <c r="E23" s="22"/>
      <c r="F23" s="22"/>
      <c r="G23" s="22"/>
      <c r="H23" s="22" t="str">
        <f>IF(Matrix!$J19="Yes","Mobile App"," ")</f>
        <v>Mobile App</v>
      </c>
    </row>
    <row r="24" spans="1:8" s="23" customFormat="1" ht="45" x14ac:dyDescent="0.25">
      <c r="A24" s="22" t="str">
        <f>IF(Matrix!$J20="Yes",Matrix!$G20," ")</f>
        <v xml:space="preserve"> </v>
      </c>
      <c r="B24" s="22" t="str">
        <f>IF(Matrix!$J20="Yes",Matrix!$I20," ")</f>
        <v xml:space="preserve"> </v>
      </c>
      <c r="C24" s="22"/>
      <c r="D24" s="22"/>
      <c r="E24" s="22"/>
      <c r="F24" s="22"/>
      <c r="G24" s="22"/>
      <c r="H24" s="22" t="str">
        <f>IF(Matrix!$J20="Yes","Mobile App"," ")</f>
        <v xml:space="preserve"> </v>
      </c>
    </row>
    <row r="25" spans="1:8" s="23" customFormat="1" ht="45" x14ac:dyDescent="0.25">
      <c r="A25" s="22" t="str">
        <f>IF(Matrix!$J21="Yes",Matrix!$G21," ")</f>
        <v xml:space="preserve"> </v>
      </c>
      <c r="B25" s="22" t="str">
        <f>IF(Matrix!$J21="Yes",Matrix!$I21," ")</f>
        <v xml:space="preserve"> </v>
      </c>
      <c r="C25" s="22"/>
      <c r="D25" s="22"/>
      <c r="E25" s="22"/>
      <c r="F25" s="22"/>
      <c r="G25" s="22"/>
      <c r="H25" s="22" t="str">
        <f>IF(Matrix!$J21="Yes","Mobile App"," ")</f>
        <v xml:space="preserve"> </v>
      </c>
    </row>
    <row r="26" spans="1:8" s="23" customFormat="1" x14ac:dyDescent="0.25">
      <c r="A26" s="22" t="str">
        <f>IF(Matrix!$J22="Yes",Matrix!$G22," ")</f>
        <v xml:space="preserve"> </v>
      </c>
      <c r="B26" s="22" t="str">
        <f>IF(Matrix!$J22="Yes",Matrix!$I22," ")</f>
        <v xml:space="preserve"> </v>
      </c>
      <c r="C26" s="22"/>
      <c r="D26" s="22"/>
      <c r="E26" s="22"/>
      <c r="F26" s="22"/>
      <c r="G26" s="22"/>
      <c r="H26" s="22" t="str">
        <f>IF(Matrix!$J22="Yes","Mobile App"," ")</f>
        <v xml:space="preserve"> </v>
      </c>
    </row>
    <row r="27" spans="1:8" s="23" customFormat="1" ht="60" x14ac:dyDescent="0.25">
      <c r="A27" s="22" t="str">
        <f>IF(Matrix!$J23="Yes",Matrix!$G23," ")</f>
        <v xml:space="preserve"> </v>
      </c>
      <c r="B27" s="22" t="str">
        <f>IF(Matrix!$J23="Yes",Matrix!$I23," ")</f>
        <v xml:space="preserve"> </v>
      </c>
      <c r="C27" s="22"/>
      <c r="D27" s="22"/>
      <c r="E27" s="22"/>
      <c r="F27" s="22"/>
      <c r="G27" s="22"/>
      <c r="H27" s="22" t="str">
        <f>IF(Matrix!$J23="Yes","Mobile App"," ")</f>
        <v xml:space="preserve"> </v>
      </c>
    </row>
    <row r="28" spans="1:8" s="23" customFormat="1" ht="60" x14ac:dyDescent="0.25">
      <c r="A28" s="22" t="str">
        <f>IF(Matrix!$J24="Yes",Matrix!$G24," ")</f>
        <v>Medium</v>
      </c>
      <c r="B28" s="22" t="str">
        <f>IF(Matrix!$J24="Yes",Matrix!$I24," ")</f>
        <v>PS-010 (Personnel Security) - The vendor shall have personnel security policies &amp; procedures, position risk categorization, personnel screening, personnel termination, personnel transfer, access agreements &amp; third party personnel security.</v>
      </c>
      <c r="C28" s="22"/>
      <c r="D28" s="22"/>
      <c r="E28" s="22"/>
      <c r="F28" s="22"/>
      <c r="G28" s="22"/>
      <c r="H28" s="22" t="str">
        <f>IF(Matrix!$J24="Yes","Mobile App"," ")</f>
        <v>Mobile App</v>
      </c>
    </row>
    <row r="29" spans="1:8" s="23" customFormat="1" ht="75" x14ac:dyDescent="0.25">
      <c r="A29" s="22" t="str">
        <f>IF(Matrix!$J25="Yes",Matrix!$G25," ")</f>
        <v>Medium</v>
      </c>
      <c r="B29" s="22" t="str">
        <f>IF(Matrix!$J25="Yes",Matrix!$I25,"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29" s="22"/>
      <c r="D29" s="22"/>
      <c r="E29" s="22"/>
      <c r="F29" s="22"/>
      <c r="G29" s="22"/>
      <c r="H29" s="22" t="str">
        <f>IF(Matrix!$J25="Yes","Mobile App"," ")</f>
        <v>Mobile App</v>
      </c>
    </row>
    <row r="30" spans="1:8" s="23" customFormat="1" ht="30" x14ac:dyDescent="0.25">
      <c r="A30" s="22" t="str">
        <f>IF(Matrix!$J26="Yes",Matrix!$G26," ")</f>
        <v>Medium</v>
      </c>
      <c r="B30" s="22" t="str">
        <f>IF(Matrix!$J26="Yes",Matrix!$I26," ")</f>
        <v>RA-020 (Risk Assessment) - The vendor shall use the results of risk assessments to influence systems development and processes.</v>
      </c>
      <c r="C30" s="22"/>
      <c r="D30" s="22"/>
      <c r="E30" s="22"/>
      <c r="F30" s="22"/>
      <c r="G30" s="22"/>
      <c r="H30" s="22" t="str">
        <f>IF(Matrix!$J26="Yes","Mobile App"," ")</f>
        <v>Mobile App</v>
      </c>
    </row>
    <row r="31" spans="1:8" s="23" customFormat="1" ht="30" x14ac:dyDescent="0.25">
      <c r="A31" s="22" t="str">
        <f>IF(Matrix!$J27="Yes",Matrix!$G27," ")</f>
        <v>High</v>
      </c>
      <c r="B31" s="22" t="str">
        <f>IF(Matrix!$J27="Yes",Matrix!$I27," ")</f>
        <v>SAA-010 (Security Management) - The vendor shall have an Information Security Management Plan (ISMP)</v>
      </c>
      <c r="C31" s="22"/>
      <c r="D31" s="22"/>
      <c r="E31" s="22"/>
      <c r="F31" s="22"/>
      <c r="G31" s="22"/>
      <c r="H31" s="22" t="str">
        <f>IF(Matrix!$J27="Yes","Mobile App"," ")</f>
        <v>Mobile App</v>
      </c>
    </row>
    <row r="32" spans="1:8" s="23" customFormat="1" ht="90" x14ac:dyDescent="0.25">
      <c r="A32" s="22" t="str">
        <f>IF(Matrix!$J28="Yes",Matrix!$G28," ")</f>
        <v>High</v>
      </c>
      <c r="B32" s="22" t="str">
        <f>IF(Matrix!$J28="Yes",Matrix!$I28,"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32" s="22"/>
      <c r="D32" s="22"/>
      <c r="E32" s="22"/>
      <c r="F32" s="22"/>
      <c r="G32" s="22"/>
      <c r="H32" s="22" t="str">
        <f>IF(Matrix!$J28="Yes","Mobile App"," ")</f>
        <v>Mobile App</v>
      </c>
    </row>
    <row r="33" spans="1:8" s="23" customFormat="1" ht="75" x14ac:dyDescent="0.25">
      <c r="A33" s="22" t="str">
        <f>IF(Matrix!$J29="Yes",Matrix!$G29," ")</f>
        <v>Medium</v>
      </c>
      <c r="B33" s="22" t="str">
        <f>IF(Matrix!$J29="Yes",Matrix!$I29,"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33" s="22"/>
      <c r="D33" s="22"/>
      <c r="E33" s="22"/>
      <c r="F33" s="22"/>
      <c r="G33" s="22"/>
      <c r="H33" s="22" t="str">
        <f>IF(Matrix!$J29="Yes","Mobile App"," ")</f>
        <v>Mobile App</v>
      </c>
    </row>
    <row r="34" spans="1:8" s="23" customFormat="1" ht="45" x14ac:dyDescent="0.25">
      <c r="A34" s="22" t="str">
        <f>IF(Matrix!$J30="Yes",Matrix!$G30," ")</f>
        <v>High</v>
      </c>
      <c r="B34" s="22" t="str">
        <f>IF(Matrix!$J30="Yes",Matrix!$I30," ")</f>
        <v>SCP-010 (Protecting Communications paths for systems) - Communication paths that traverse outside controlled boundaries must protect confidentiality and integrity of data</v>
      </c>
      <c r="C34" s="22"/>
      <c r="D34" s="22"/>
      <c r="E34" s="22"/>
      <c r="F34" s="22"/>
      <c r="G34" s="22"/>
      <c r="H34" s="22" t="str">
        <f>IF(Matrix!$J30="Yes","Mobile App"," ")</f>
        <v>Mobile App</v>
      </c>
    </row>
    <row r="35" spans="1:8" s="23" customFormat="1" ht="45" x14ac:dyDescent="0.25">
      <c r="A35" s="22" t="str">
        <f>IF(Matrix!$J31="Yes",Matrix!$G31," ")</f>
        <v>Medium</v>
      </c>
      <c r="B35" s="22" t="str">
        <f>IF(Matrix!$J31="Yes",Matrix!$I31," ")</f>
        <v>SCP-011 (Protecting Communication paths for systems) - Communication path cryptographic protections must not use identities, keys or shared secrets which are common across multiple deployed devices</v>
      </c>
      <c r="C35" s="22"/>
      <c r="D35" s="22"/>
      <c r="E35" s="22"/>
      <c r="F35" s="22"/>
      <c r="G35" s="22"/>
      <c r="H35" s="22" t="str">
        <f>IF(Matrix!$J31="Yes","Mobile App"," ")</f>
        <v>Mobile App</v>
      </c>
    </row>
    <row r="36" spans="1:8" s="23" customFormat="1" ht="105" x14ac:dyDescent="0.25">
      <c r="A36" s="22" t="str">
        <f>IF(Matrix!$J32="Yes",Matrix!$G32," ")</f>
        <v>High</v>
      </c>
      <c r="B36" s="22" t="str">
        <f>IF(Matrix!$J32="Yes",Matrix!$I32,"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36" s="22"/>
      <c r="D36" s="22"/>
      <c r="E36" s="22"/>
      <c r="F36" s="22"/>
      <c r="G36" s="22"/>
      <c r="H36" s="22" t="str">
        <f>IF(Matrix!$J32="Yes","Mobile App"," ")</f>
        <v>Mobile App</v>
      </c>
    </row>
    <row r="37" spans="1:8" s="23" customFormat="1" ht="90" x14ac:dyDescent="0.25">
      <c r="A37" s="22" t="str">
        <f>IF(Matrix!$J33="Yes",Matrix!$G33," ")</f>
        <v>Medium</v>
      </c>
      <c r="B37" s="22" t="str">
        <f>IF(Matrix!$J33="Yes",Matrix!$I33,"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37" s="22"/>
      <c r="D37" s="22"/>
      <c r="E37" s="22"/>
      <c r="F37" s="22"/>
      <c r="G37" s="22"/>
      <c r="H37" s="22" t="str">
        <f>IF(Matrix!$J33="Yes","Mobile App"," ")</f>
        <v>Mobile App</v>
      </c>
    </row>
    <row r="38" spans="1:8" s="23" customFormat="1" ht="195" x14ac:dyDescent="0.25">
      <c r="A38" s="22" t="str">
        <f>IF(Matrix!$J34="Yes",Matrix!$G34," ")</f>
        <v>Medium</v>
      </c>
      <c r="B38" s="22" t="str">
        <f>IF(Matrix!$J34="Yes",Matrix!$I34,"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38" s="22"/>
      <c r="D38" s="22"/>
      <c r="E38" s="22"/>
      <c r="F38" s="22"/>
      <c r="G38" s="22"/>
      <c r="H38" s="22" t="str">
        <f>IF(Matrix!$J34="Yes","Mobile App"," ")</f>
        <v>Mobile App</v>
      </c>
    </row>
    <row r="39" spans="1:8" s="23" customFormat="1" x14ac:dyDescent="0.25">
      <c r="A39" s="22" t="str">
        <f>IF(Matrix!$J35="Yes",Matrix!$G35," ")</f>
        <v xml:space="preserve"> </v>
      </c>
      <c r="B39" s="22" t="str">
        <f>IF(Matrix!$J35="Yes",Matrix!$I35," ")</f>
        <v xml:space="preserve"> </v>
      </c>
      <c r="C39" s="22"/>
      <c r="D39" s="22"/>
      <c r="E39" s="22"/>
      <c r="F39" s="22"/>
      <c r="G39" s="22"/>
      <c r="H39" s="22" t="str">
        <f>IF(Matrix!$J35="Yes","Mobile App"," ")</f>
        <v xml:space="preserve"> </v>
      </c>
    </row>
    <row r="40" spans="1:8" s="23" customFormat="1" x14ac:dyDescent="0.25">
      <c r="A40" s="22" t="str">
        <f>IF(Matrix!$J36="Yes",Matrix!$G36," ")</f>
        <v xml:space="preserve"> </v>
      </c>
      <c r="B40" s="22" t="str">
        <f>IF(Matrix!$J36="Yes",Matrix!$I36," ")</f>
        <v xml:space="preserve"> </v>
      </c>
      <c r="C40" s="22"/>
      <c r="D40" s="22"/>
      <c r="E40" s="22"/>
      <c r="F40" s="22"/>
      <c r="G40" s="22"/>
      <c r="H40" s="22" t="str">
        <f>IF(Matrix!$J36="Yes","Mobile App"," ")</f>
        <v xml:space="preserve"> </v>
      </c>
    </row>
    <row r="41" spans="1:8" s="23" customFormat="1" ht="270" x14ac:dyDescent="0.25">
      <c r="A41" s="22" t="str">
        <f>IF(Matrix!$J37="Yes",Matrix!$G37," ")</f>
        <v>High</v>
      </c>
      <c r="B41" s="22" t="str">
        <f>IF(Matrix!$J37="Yes",Matrix!$I37,"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41" s="22"/>
      <c r="D41" s="22"/>
      <c r="E41" s="22"/>
      <c r="F41" s="22"/>
      <c r="G41" s="22"/>
      <c r="H41" s="22" t="str">
        <f>IF(Matrix!$J37="Yes","Mobile App"," ")</f>
        <v>Mobile App</v>
      </c>
    </row>
    <row r="42" spans="1:8" s="23" customFormat="1" x14ac:dyDescent="0.25">
      <c r="A42" s="22" t="str">
        <f>IF(Matrix!$J38="Yes",Matrix!$G38," ")</f>
        <v xml:space="preserve"> </v>
      </c>
      <c r="B42" s="22" t="str">
        <f>IF(Matrix!$J38="Yes",Matrix!$I38," ")</f>
        <v xml:space="preserve"> </v>
      </c>
      <c r="C42" s="22"/>
      <c r="D42" s="22"/>
      <c r="E42" s="22"/>
      <c r="F42" s="22"/>
      <c r="G42" s="22"/>
      <c r="H42" s="22" t="str">
        <f>IF(Matrix!$J38="Yes","Mobile App"," ")</f>
        <v xml:space="preserve"> </v>
      </c>
    </row>
    <row r="43" spans="1:8" s="23" customFormat="1" x14ac:dyDescent="0.25">
      <c r="A43" s="22" t="str">
        <f>IF(Matrix!$J39="Yes",Matrix!$G39," ")</f>
        <v xml:space="preserve"> </v>
      </c>
      <c r="B43" s="22" t="str">
        <f>IF(Matrix!$J39="Yes",Matrix!$I39," ")</f>
        <v xml:space="preserve"> </v>
      </c>
      <c r="C43" s="22"/>
      <c r="D43" s="22"/>
      <c r="E43" s="22"/>
      <c r="F43" s="22"/>
      <c r="G43" s="22"/>
      <c r="H43" s="22" t="str">
        <f>IF(Matrix!$J39="Yes","Mobile App"," ")</f>
        <v xml:space="preserve"> </v>
      </c>
    </row>
    <row r="44" spans="1:8" s="23" customFormat="1" ht="90" x14ac:dyDescent="0.25">
      <c r="A44" s="22" t="str">
        <f>IF(Matrix!$J40="Yes",Matrix!$G40," ")</f>
        <v>High</v>
      </c>
      <c r="B44" s="22" t="str">
        <f>IF(Matrix!$J40="Yes",Matrix!$I40,"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44" s="22"/>
      <c r="D44" s="22"/>
      <c r="E44" s="22"/>
      <c r="F44" s="22"/>
      <c r="G44" s="22"/>
      <c r="H44" s="22" t="str">
        <f>IF(Matrix!$J40="Yes","Mobile App"," ")</f>
        <v>Mobile App</v>
      </c>
    </row>
    <row r="45" spans="1:8" s="23" customFormat="1" ht="75" x14ac:dyDescent="0.25">
      <c r="A45" s="22" t="str">
        <f>IF(Matrix!$J41="Yes",Matrix!$G41," ")</f>
        <v>Medium</v>
      </c>
      <c r="B45" s="22" t="str">
        <f>IF(Matrix!$J41="Yes",Matrix!$I41,"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45" s="22"/>
      <c r="D45" s="22"/>
      <c r="E45" s="22"/>
      <c r="F45" s="22"/>
      <c r="G45" s="22"/>
      <c r="H45" s="22" t="str">
        <f>IF(Matrix!$J41="Yes","Mobile App"," ")</f>
        <v>Mobile App</v>
      </c>
    </row>
    <row r="46" spans="1:8" s="23" customFormat="1" ht="180" x14ac:dyDescent="0.25">
      <c r="A46" s="22" t="str">
        <f>IF(Matrix!$J42="Yes",Matrix!$G42," ")</f>
        <v>Medium</v>
      </c>
      <c r="B46" s="22" t="str">
        <f>IF(Matrix!$J42="Yes",Matrix!$I42,"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46" s="22"/>
      <c r="D46" s="22"/>
      <c r="E46" s="22"/>
      <c r="F46" s="22"/>
      <c r="G46" s="22"/>
      <c r="H46" s="22" t="str">
        <f>IF(Matrix!$J42="Yes","Mobile App"," ")</f>
        <v>Mobile App</v>
      </c>
    </row>
    <row r="47" spans="1:8" s="23" customFormat="1" ht="45" x14ac:dyDescent="0.25">
      <c r="A47" s="22" t="str">
        <f>IF(Matrix!$J43="Yes",Matrix!$G43," ")</f>
        <v>Medium</v>
      </c>
      <c r="B47" s="22" t="str">
        <f>IF(Matrix!$J43="Yes",Matrix!$I43," ")</f>
        <v>SII-030 (Protecting Firmware on Devices) - The vendor shall use digitally signed software on telematics devices and prohibit execution of unsigned or invalidly signed software.</v>
      </c>
      <c r="C47" s="22"/>
      <c r="D47" s="22"/>
      <c r="E47" s="22"/>
      <c r="F47" s="22"/>
      <c r="G47" s="22"/>
      <c r="H47" s="22" t="str">
        <f>IF(Matrix!$J43="Yes","Mobile App"," ")</f>
        <v>Mobile App</v>
      </c>
    </row>
    <row r="48" spans="1:8" s="23" customFormat="1" x14ac:dyDescent="0.25">
      <c r="A48" s="22" t="str">
        <f>IF(Matrix!$J44="Yes",Matrix!$G44," ")</f>
        <v xml:space="preserve"> </v>
      </c>
      <c r="B48" s="22" t="str">
        <f>IF(Matrix!$J44="Yes",Matrix!$I44," ")</f>
        <v xml:space="preserve"> </v>
      </c>
      <c r="C48" s="22"/>
      <c r="D48" s="22"/>
      <c r="E48" s="22"/>
      <c r="F48" s="22"/>
      <c r="G48" s="22"/>
      <c r="H48" s="22" t="str">
        <f>IF(Matrix!$J44="Yes","Mobile App"," ")</f>
        <v xml:space="preserve"> </v>
      </c>
    </row>
    <row r="49" spans="1:8" s="23" customFormat="1" x14ac:dyDescent="0.25">
      <c r="A49" s="22" t="str">
        <f>IF(Matrix!$J45="Yes",Matrix!$G45," ")</f>
        <v xml:space="preserve"> </v>
      </c>
      <c r="B49" s="22" t="str">
        <f>IF(Matrix!$J45="Yes",Matrix!$I45," ")</f>
        <v xml:space="preserve"> </v>
      </c>
      <c r="C49" s="22"/>
      <c r="D49" s="22"/>
      <c r="E49" s="22"/>
      <c r="F49" s="22"/>
      <c r="G49" s="22"/>
      <c r="H49" s="22" t="str">
        <f>IF(Matrix!$J45="Yes","Mobile App"," ")</f>
        <v xml:space="preserve"> </v>
      </c>
    </row>
    <row r="50" spans="1:8" s="23" customFormat="1" ht="75" x14ac:dyDescent="0.25">
      <c r="A50" s="22" t="str">
        <f>IF(Matrix!$J46="Yes",Matrix!$G46," ")</f>
        <v>High</v>
      </c>
      <c r="B50" s="22" t="str">
        <f>IF(Matrix!$J46="Yes",Matrix!$I46,"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50" s="22"/>
      <c r="D50" s="22"/>
      <c r="E50" s="22"/>
      <c r="F50" s="22"/>
      <c r="G50" s="22"/>
      <c r="H50" s="22" t="str">
        <f>IF(Matrix!$J46="Yes","Mobile App"," ")</f>
        <v>Mobile App</v>
      </c>
    </row>
    <row r="51" spans="1:8" s="23" customFormat="1" ht="30" x14ac:dyDescent="0.25">
      <c r="A51" s="22" t="str">
        <f>IF(Matrix!$J47="Yes",Matrix!$G47," ")</f>
        <v>Medium</v>
      </c>
      <c r="B51" s="22" t="str">
        <f>IF(Matrix!$J47="Yes",Matrix!$I47," ")</f>
        <v>SII-080 (Protecting Firmware on Devices) - The vendor shall design security components that fail-secure to protect integrity of systems and data.</v>
      </c>
      <c r="C51" s="22"/>
      <c r="D51" s="22"/>
      <c r="E51" s="22"/>
      <c r="F51" s="22"/>
      <c r="G51" s="22"/>
      <c r="H51" s="22" t="str">
        <f>IF(Matrix!$J47="Yes","Mobile App"," ")</f>
        <v>Mobile App</v>
      </c>
    </row>
    <row r="52" spans="1:8" s="23" customFormat="1" ht="45" x14ac:dyDescent="0.25">
      <c r="A52" s="22" t="str">
        <f>IF(Matrix!$J48="Yes",Matrix!$G48," ")</f>
        <v>Low</v>
      </c>
      <c r="B52" s="22" t="str">
        <f>IF(Matrix!$J48="Yes",Matrix!$I48," ")</f>
        <v>SII-081 (Protecting Firmware on Devices) - The vendor shall utilize protective mechanisms to protect components from unauthorized runtime/volatile modification of code.</v>
      </c>
      <c r="C52" s="22"/>
      <c r="D52" s="22"/>
      <c r="E52" s="22"/>
      <c r="F52" s="22"/>
      <c r="G52" s="22"/>
      <c r="H52" s="22" t="str">
        <f>IF(Matrix!$J48="Yes","Mobile App"," ")</f>
        <v>Mobile App</v>
      </c>
    </row>
    <row r="53" spans="1:8" s="23" customFormat="1" ht="105" x14ac:dyDescent="0.25">
      <c r="A53" s="22" t="str">
        <f>IF(Matrix!$J49="Yes",Matrix!$G49," ")</f>
        <v>Medium</v>
      </c>
      <c r="B53" s="22" t="str">
        <f>IF(Matrix!$J49="Yes",Matrix!$I49,"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53" s="22"/>
      <c r="D53" s="22"/>
      <c r="E53" s="22"/>
      <c r="F53" s="22"/>
      <c r="G53" s="22"/>
      <c r="H53" s="22" t="str">
        <f>IF(Matrix!$J49="Yes","Mobile App"," ")</f>
        <v>Mobile App</v>
      </c>
    </row>
    <row r="54" spans="1:8" s="23" customFormat="1" x14ac:dyDescent="0.25">
      <c r="A54" s="22" t="str">
        <f>IF(Matrix!$J50="Yes",Matrix!$G50," ")</f>
        <v xml:space="preserve"> </v>
      </c>
      <c r="B54" s="22" t="str">
        <f>IF(Matrix!$J50="Yes",Matrix!$I50," ")</f>
        <v xml:space="preserve"> </v>
      </c>
      <c r="C54" s="22"/>
      <c r="D54" s="22"/>
      <c r="E54" s="22"/>
      <c r="F54" s="22"/>
      <c r="G54" s="22"/>
      <c r="H54" s="22" t="str">
        <f>IF(Matrix!$J50="Yes","Mobile App"," ")</f>
        <v xml:space="preserve"> </v>
      </c>
    </row>
    <row r="55" spans="1:8" s="23" customFormat="1" x14ac:dyDescent="0.25">
      <c r="A55" s="22" t="str">
        <f>IF(Matrix!$J51="Yes",Matrix!$G51," ")</f>
        <v xml:space="preserve"> </v>
      </c>
      <c r="B55" s="22" t="str">
        <f>IF(Matrix!$J51="Yes",Matrix!$I51," ")</f>
        <v xml:space="preserve"> </v>
      </c>
      <c r="C55" s="22"/>
      <c r="D55" s="22"/>
      <c r="E55" s="22"/>
      <c r="F55" s="22"/>
      <c r="G55" s="22"/>
      <c r="H55" s="22" t="str">
        <f>IF(Matrix!$J51="Yes","Mobile App"," ")</f>
        <v xml:space="preserve"> </v>
      </c>
    </row>
    <row r="56" spans="1:8" s="23" customFormat="1" ht="45" x14ac:dyDescent="0.25">
      <c r="A56" s="22" t="str">
        <f>IF(Matrix!$J52="Yes",Matrix!$G52," ")</f>
        <v>Low</v>
      </c>
      <c r="B56" s="22" t="str">
        <f>IF(Matrix!$J52="Yes",Matrix!$I52," ")</f>
        <v>SII-120 (Vulnerability Management) - The vendor shall have a vulnerability management process that includes steps to triage any found vulnerabilities and plan remediation.</v>
      </c>
      <c r="C56" s="22"/>
      <c r="D56" s="22"/>
      <c r="E56" s="22"/>
      <c r="F56" s="22"/>
      <c r="G56" s="22"/>
      <c r="H56" s="22" t="str">
        <f>IF(Matrix!$J52="Yes","Mobile App"," ")</f>
        <v>Mobile App</v>
      </c>
    </row>
    <row r="57" spans="1:8" s="23" customFormat="1" ht="135" x14ac:dyDescent="0.25">
      <c r="A57" s="22" t="str">
        <f>IF(Matrix!$J53="Yes",Matrix!$G53," ")</f>
        <v>Medium</v>
      </c>
      <c r="B57" s="22" t="str">
        <f>IF(Matrix!$J53="Yes",Matrix!$I53,"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57" s="22"/>
      <c r="D57" s="22"/>
      <c r="E57" s="22"/>
      <c r="F57" s="22"/>
      <c r="G57" s="22"/>
      <c r="H57" s="22" t="str">
        <f>IF(Matrix!$J53="Yes","Mobile App"," ")</f>
        <v>Mobile App</v>
      </c>
    </row>
    <row r="58" spans="1:8" s="23" customFormat="1" ht="45" x14ac:dyDescent="0.25">
      <c r="A58" s="22" t="str">
        <f>IF(Matrix!$J54="Yes",Matrix!$G54," ")</f>
        <v>Medium</v>
      </c>
      <c r="B58" s="22" t="str">
        <f>IF(Matrix!$J54="Yes",Matrix!$I54," ")</f>
        <v>SII-140 (Vulnerability Management) - The vendor shall implement ongoing monitoring and protection against malicious code in production using a well governed process that addresses all entry and exit points in the system.</v>
      </c>
      <c r="C58" s="22"/>
      <c r="D58" s="22"/>
      <c r="E58" s="22"/>
      <c r="F58" s="22"/>
      <c r="G58" s="22"/>
      <c r="H58" s="22" t="str">
        <f>IF(Matrix!$J54="Yes","Mobile App"," ")</f>
        <v>Mobile App</v>
      </c>
    </row>
    <row r="59" spans="1:8" s="23" customFormat="1" ht="30" x14ac:dyDescent="0.25">
      <c r="A59" s="22" t="str">
        <f>IF(Matrix!$J55="Yes",Matrix!$G55," ")</f>
        <v>Medium</v>
      </c>
      <c r="B59" s="22" t="str">
        <f>IF(Matrix!$J55="Yes",Matrix!$I55," ")</f>
        <v>SII-150 (Vulnerability Management) - The vendor shall verify code according to best-practice coding standards</v>
      </c>
      <c r="C59" s="22"/>
      <c r="D59" s="22"/>
      <c r="E59" s="22"/>
      <c r="F59" s="22"/>
      <c r="G59" s="22"/>
      <c r="H59" s="22" t="str">
        <f>IF(Matrix!$J55="Yes","Mobile App"," ")</f>
        <v>Mobile App</v>
      </c>
    </row>
    <row r="60" spans="1:8" s="23" customFormat="1" ht="60" x14ac:dyDescent="0.25">
      <c r="A60" s="22" t="str">
        <f>IF(Matrix!$J56="Yes",Matrix!$G56," ")</f>
        <v>Medium</v>
      </c>
      <c r="B60" s="22" t="str">
        <f>IF(Matrix!$J56="Yes",Matrix!$I56," ")</f>
        <v>SII-170 (System and Information Integrity) - The vendor shall actively monitor resources such as NIST Common Vulnerabilities and Exposures (CVE), Bugtraq, for security alerts and advisories related to the telematics system’s components</v>
      </c>
      <c r="C60" s="22"/>
      <c r="D60" s="22"/>
      <c r="E60" s="22"/>
      <c r="F60" s="22"/>
      <c r="G60" s="22"/>
      <c r="H60" s="22" t="str">
        <f>IF(Matrix!$J56="Yes","Mobile App"," ")</f>
        <v>Mobile App</v>
      </c>
    </row>
    <row r="61" spans="1:8" s="23" customFormat="1" ht="60" x14ac:dyDescent="0.25">
      <c r="A61" s="22" t="str">
        <f>IF(Matrix!$J57="Yes",Matrix!$G57," ")</f>
        <v>Medium</v>
      </c>
      <c r="B61" s="22" t="str">
        <f>IF(Matrix!$J57="Yes",Matrix!$I57,"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61" s="22"/>
      <c r="D61" s="22"/>
      <c r="E61" s="22"/>
      <c r="F61" s="22"/>
      <c r="G61" s="22"/>
      <c r="H61" s="22" t="str">
        <f>IF(Matrix!$J57="Yes","Mobile App"," ")</f>
        <v>Mobile App</v>
      </c>
    </row>
    <row r="62" spans="1:8" s="23" customFormat="1" ht="105" x14ac:dyDescent="0.25">
      <c r="A62" s="22" t="str">
        <f>IF(Matrix!$J58="Yes",Matrix!$G58," ")</f>
        <v>Medium</v>
      </c>
      <c r="B62" s="22" t="str">
        <f>IF(Matrix!$J58="Yes",Matrix!$I58,"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62" s="22"/>
      <c r="D62" s="22"/>
      <c r="E62" s="22"/>
      <c r="F62" s="22"/>
      <c r="G62" s="22"/>
      <c r="H62" s="22" t="str">
        <f>IF(Matrix!$J58="Yes","Mobile App"," ")</f>
        <v>Mobile App</v>
      </c>
    </row>
    <row r="65" spans="1:17" ht="21" x14ac:dyDescent="0.25">
      <c r="A65" s="26"/>
      <c r="B65" s="76" t="s">
        <v>244</v>
      </c>
      <c r="C65" s="77"/>
      <c r="D65" s="77"/>
      <c r="E65" s="77"/>
      <c r="F65" s="77"/>
      <c r="G65" s="77"/>
      <c r="H65" s="77"/>
    </row>
    <row r="66" spans="1:17" ht="61.5" customHeight="1" x14ac:dyDescent="0.25">
      <c r="A66" s="25"/>
      <c r="B66" s="78" t="s">
        <v>314</v>
      </c>
      <c r="C66" s="80"/>
      <c r="D66" s="80"/>
      <c r="E66" s="80"/>
      <c r="F66" s="80"/>
      <c r="G66" s="80"/>
      <c r="H66" s="80"/>
    </row>
    <row r="67" spans="1:17" x14ac:dyDescent="0.25">
      <c r="A67" s="75" t="s">
        <v>217</v>
      </c>
      <c r="B67" s="75" t="s">
        <v>145</v>
      </c>
      <c r="C67" s="75" t="s">
        <v>303</v>
      </c>
      <c r="D67" s="75"/>
      <c r="E67" s="75"/>
      <c r="F67" s="75"/>
      <c r="G67" s="75" t="s">
        <v>304</v>
      </c>
      <c r="H67" s="75" t="s">
        <v>246</v>
      </c>
      <c r="M67" s="24"/>
      <c r="Q67" s="20"/>
    </row>
    <row r="68" spans="1:17" x14ac:dyDescent="0.25">
      <c r="A68" s="75"/>
      <c r="B68" s="75"/>
      <c r="C68" s="21" t="s">
        <v>301</v>
      </c>
      <c r="D68" s="21" t="s">
        <v>305</v>
      </c>
      <c r="E68" s="21" t="s">
        <v>302</v>
      </c>
      <c r="F68" s="21" t="s">
        <v>306</v>
      </c>
      <c r="G68" s="75"/>
      <c r="H68" s="75"/>
      <c r="M68" s="24"/>
      <c r="Q68" s="20"/>
    </row>
    <row r="69" spans="1:17" x14ac:dyDescent="0.25">
      <c r="A69" s="22" t="str">
        <f>IF(Matrix!$K2="Yes",Matrix!$G2," ")</f>
        <v xml:space="preserve"> </v>
      </c>
      <c r="B69" s="22" t="str">
        <f>IF(Matrix!$K2="Yes",Matrix!$I2," ")</f>
        <v xml:space="preserve"> </v>
      </c>
      <c r="C69" s="22"/>
      <c r="D69" s="22"/>
      <c r="E69" s="22"/>
      <c r="F69" s="22"/>
      <c r="G69" s="22"/>
      <c r="H69" s="22" t="str">
        <f>IF(Matrix!$K2="Yes","Physical In-Cab Device"," ")</f>
        <v xml:space="preserve"> </v>
      </c>
      <c r="M69" s="24"/>
      <c r="Q69" s="20"/>
    </row>
    <row r="70" spans="1:17" ht="90" x14ac:dyDescent="0.25">
      <c r="A70" s="22" t="str">
        <f>IF(Matrix!$K3="Yes",Matrix!$G3," ")</f>
        <v>Medium</v>
      </c>
      <c r="B70" s="22" t="str">
        <f>IF(Matrix!$K3="Yes",Matrix!$I3,"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70" s="22"/>
      <c r="D70" s="22"/>
      <c r="E70" s="22"/>
      <c r="F70" s="22"/>
      <c r="G70" s="22"/>
      <c r="H70" s="22" t="str">
        <f>IF(Matrix!$K3="Yes","Physical In-Cab Device"," ")</f>
        <v>Physical In-Cab Device</v>
      </c>
      <c r="M70" s="24"/>
      <c r="Q70" s="20"/>
    </row>
    <row r="71" spans="1:17" ht="75" x14ac:dyDescent="0.25">
      <c r="A71" s="22" t="str">
        <f>IF(Matrix!$K4="Yes",Matrix!$G4," ")</f>
        <v>High</v>
      </c>
      <c r="B71" s="22" t="str">
        <f>IF(Matrix!$K4="Yes",Matrix!$I4,"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71" s="22"/>
      <c r="D71" s="22"/>
      <c r="E71" s="22"/>
      <c r="F71" s="22"/>
      <c r="G71" s="22"/>
      <c r="H71" s="22" t="str">
        <f>IF(Matrix!$K4="Yes","Physical In-Cab Device"," ")</f>
        <v>Physical In-Cab Device</v>
      </c>
      <c r="M71" s="24"/>
      <c r="Q71" s="20"/>
    </row>
    <row r="72" spans="1:17" ht="30" x14ac:dyDescent="0.25">
      <c r="A72" s="22" t="str">
        <f>IF(Matrix!$K5="Yes",Matrix!$G5," ")</f>
        <v>High</v>
      </c>
      <c r="B72" s="22" t="str">
        <f>IF(Matrix!$K5="Yes",Matrix!$I5," ")</f>
        <v>AC-030 (Access Control) - The vendor's system shall employ authentication to prevent unauthorized access to telematics systems and data.</v>
      </c>
      <c r="C72" s="22"/>
      <c r="D72" s="22"/>
      <c r="E72" s="22"/>
      <c r="F72" s="22"/>
      <c r="G72" s="22"/>
      <c r="H72" s="22" t="str">
        <f>IF(Matrix!$K5="Yes","Physical In-Cab Device"," ")</f>
        <v>Physical In-Cab Device</v>
      </c>
      <c r="M72" s="24"/>
      <c r="Q72" s="20"/>
    </row>
    <row r="73" spans="1:17" ht="45" x14ac:dyDescent="0.25">
      <c r="A73" s="22" t="str">
        <f>IF(Matrix!$K6="Yes",Matrix!$G6," ")</f>
        <v>Medium</v>
      </c>
      <c r="B73" s="22" t="str">
        <f>IF(Matrix!$K6="Yes",Matrix!$I6," ")</f>
        <v>AC-040 (Access Control) - The vendor shall identify all instances where the telematics system includes actions that cannot support access authentication and/or execute with elevated privileges</v>
      </c>
      <c r="C73" s="22"/>
      <c r="D73" s="22"/>
      <c r="E73" s="22"/>
      <c r="F73" s="22"/>
      <c r="G73" s="22"/>
      <c r="H73" s="22" t="str">
        <f>IF(Matrix!$K6="Yes","Physical In-Cab Device"," ")</f>
        <v>Physical In-Cab Device</v>
      </c>
      <c r="M73" s="24"/>
      <c r="Q73" s="20"/>
    </row>
    <row r="74" spans="1:17" ht="30" x14ac:dyDescent="0.25">
      <c r="A74" s="22" t="str">
        <f>IF(Matrix!$K7="Yes",Matrix!$G7," ")</f>
        <v>Medium</v>
      </c>
      <c r="B74" s="22" t="str">
        <f>IF(Matrix!$K7="Yes",Matrix!$I7," ")</f>
        <v>AC-041 (Access Control) - Identifying information about the connected devices will not be made available without authentication first.</v>
      </c>
      <c r="C74" s="22"/>
      <c r="D74" s="22"/>
      <c r="E74" s="22"/>
      <c r="F74" s="22"/>
      <c r="G74" s="22"/>
      <c r="H74" s="22" t="str">
        <f>IF(Matrix!$K7="Yes","Physical In-Cab Device"," ")</f>
        <v>Physical In-Cab Device</v>
      </c>
      <c r="M74" s="24"/>
      <c r="Q74" s="20"/>
    </row>
    <row r="75" spans="1:17" ht="30" x14ac:dyDescent="0.25">
      <c r="A75" s="22" t="str">
        <f>IF(Matrix!$K8="Yes",Matrix!$G8," ")</f>
        <v>Medium</v>
      </c>
      <c r="B75" s="22" t="str">
        <f>IF(Matrix!$K8="Yes",Matrix!$I8," ")</f>
        <v>AC-050 (Access Control) - All remote access methods and possible remote actions to/on telematics system shall be documented.</v>
      </c>
      <c r="C75" s="22"/>
      <c r="D75" s="22"/>
      <c r="E75" s="22"/>
      <c r="F75" s="22"/>
      <c r="G75" s="22"/>
      <c r="H75" s="22" t="str">
        <f>IF(Matrix!$K8="Yes","Physical In-Cab Device"," ")</f>
        <v>Physical In-Cab Device</v>
      </c>
      <c r="M75" s="24"/>
      <c r="Q75" s="20"/>
    </row>
    <row r="76" spans="1:17" ht="45" x14ac:dyDescent="0.25">
      <c r="A76" s="22" t="str">
        <f>IF(Matrix!$K9="Yes",Matrix!$G9," ")</f>
        <v>Medium</v>
      </c>
      <c r="B76" s="22" t="str">
        <f>IF(Matrix!$K9="Yes",Matrix!$I9," ")</f>
        <v>AC-060 (Access Control) - For all components of the system, the vendor shall provide a listing of all wireless communications interfaces of the system and specify how the interfaces can be configured and/or disabled.</v>
      </c>
      <c r="C76" s="22"/>
      <c r="D76" s="22"/>
      <c r="E76" s="22"/>
      <c r="F76" s="22"/>
      <c r="G76" s="22"/>
      <c r="H76" s="22" t="str">
        <f>IF(Matrix!$K9="Yes","Physical In-Cab Device"," ")</f>
        <v>Physical In-Cab Device</v>
      </c>
      <c r="M76" s="24"/>
      <c r="Q76" s="20"/>
    </row>
    <row r="77" spans="1:17" x14ac:dyDescent="0.25">
      <c r="A77" s="22" t="str">
        <f>IF(Matrix!$K10="Yes",Matrix!$G10," ")</f>
        <v xml:space="preserve"> </v>
      </c>
      <c r="B77" s="22" t="str">
        <f>IF(Matrix!$K10="Yes",Matrix!$I10," ")</f>
        <v xml:space="preserve"> </v>
      </c>
      <c r="C77" s="22"/>
      <c r="D77" s="22"/>
      <c r="E77" s="22"/>
      <c r="F77" s="22"/>
      <c r="G77" s="22"/>
      <c r="H77" s="22" t="str">
        <f>IF(Matrix!$K10="Yes","Physical In-Cab Device"," ")</f>
        <v xml:space="preserve"> </v>
      </c>
      <c r="M77" s="24"/>
      <c r="Q77" s="20"/>
    </row>
    <row r="78" spans="1:17" ht="60" x14ac:dyDescent="0.25">
      <c r="A78" s="22" t="str">
        <f>IF(Matrix!$K11="Yes",Matrix!$G11," ")</f>
        <v>Medium</v>
      </c>
      <c r="B78" s="22" t="str">
        <f>IF(Matrix!$K11="Yes",Matrix!$I11," ")</f>
        <v>AC-080 (Device-Local Authentication) - All authentication offered on device-local interfaces shall expect credentials which are unique to each device instance and uncorrelated to any and all public information about the device.</v>
      </c>
      <c r="C78" s="22"/>
      <c r="D78" s="22"/>
      <c r="E78" s="22"/>
      <c r="F78" s="22"/>
      <c r="G78" s="22"/>
      <c r="H78" s="22" t="str">
        <f>IF(Matrix!$K11="Yes","Physical In-Cab Device"," ")</f>
        <v>Physical In-Cab Device</v>
      </c>
      <c r="M78" s="24"/>
      <c r="Q78" s="20"/>
    </row>
    <row r="79" spans="1:17" ht="75" x14ac:dyDescent="0.25">
      <c r="A79" s="22" t="str">
        <f>IF(Matrix!$K12="Yes",Matrix!$G12," ")</f>
        <v>Medium</v>
      </c>
      <c r="B79" s="22" t="str">
        <f>IF(Matrix!$K12="Yes",Matrix!$I12,"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79" s="22"/>
      <c r="D79" s="22"/>
      <c r="E79" s="22"/>
      <c r="F79" s="22"/>
      <c r="G79" s="22"/>
      <c r="H79" s="22" t="str">
        <f>IF(Matrix!$K12="Yes","Physical In-Cab Device"," ")</f>
        <v>Physical In-Cab Device</v>
      </c>
      <c r="M79" s="24"/>
      <c r="Q79" s="20"/>
    </row>
    <row r="80" spans="1:17" ht="45" x14ac:dyDescent="0.25">
      <c r="A80" s="22" t="str">
        <f>IF(Matrix!$K13="Yes",Matrix!$G13," ")</f>
        <v>High</v>
      </c>
      <c r="B80" s="22" t="str">
        <f>IF(Matrix!$K13="Yes",Matrix!$I13," ")</f>
        <v>CM-020 (Configuration Management) - The vendor’s devices shall have all services used for troubleshooting disabled or properly protected from unauthorized access and use.</v>
      </c>
      <c r="C80" s="22"/>
      <c r="D80" s="22"/>
      <c r="E80" s="22"/>
      <c r="F80" s="22"/>
      <c r="G80" s="22"/>
      <c r="H80" s="22" t="str">
        <f>IF(Matrix!$K13="Yes","Physical In-Cab Device"," ")</f>
        <v>Physical In-Cab Device</v>
      </c>
      <c r="M80" s="24"/>
      <c r="Q80" s="20"/>
    </row>
    <row r="81" spans="1:17" ht="45" x14ac:dyDescent="0.25">
      <c r="A81" s="22" t="str">
        <f>IF(Matrix!$K14="Yes",Matrix!$G14," ")</f>
        <v>High</v>
      </c>
      <c r="B81" s="22" t="str">
        <f>IF(Matrix!$K14="Yes",Matrix!$I14," ")</f>
        <v>CM-030 (Configuration Management) - Vendor ensures that any and all interfaces used for testing or debug are unavailalbe in production builds of the devices</v>
      </c>
      <c r="C81" s="22"/>
      <c r="D81" s="22"/>
      <c r="E81" s="22"/>
      <c r="F81" s="22"/>
      <c r="G81" s="22"/>
      <c r="H81" s="22" t="str">
        <f>IF(Matrix!$K14="Yes","Physical In-Cab Device"," ")</f>
        <v>Physical In-Cab Device</v>
      </c>
      <c r="M81" s="24"/>
      <c r="Q81" s="20"/>
    </row>
    <row r="82" spans="1:17" ht="45" x14ac:dyDescent="0.25">
      <c r="A82" s="22" t="str">
        <f>IF(Matrix!$K15="Yes",Matrix!$G15," ")</f>
        <v>Medium</v>
      </c>
      <c r="B82" s="22" t="str">
        <f>IF(Matrix!$K15="Yes",Matrix!$I15," ")</f>
        <v>IA-010 (Identification and Authentication) - All remote hosts of the vendor's system shall be configured to uniquely identify and authenticate all other remote hosts of the system and/or any other interfacing systems.</v>
      </c>
      <c r="C82" s="22"/>
      <c r="D82" s="22"/>
      <c r="E82" s="22"/>
      <c r="F82" s="22"/>
      <c r="G82" s="22"/>
      <c r="H82" s="22" t="str">
        <f>IF(Matrix!$K15="Yes","Physical In-Cab Device"," ")</f>
        <v>Physical In-Cab Device</v>
      </c>
      <c r="M82" s="24"/>
      <c r="Q82" s="20"/>
    </row>
    <row r="83" spans="1:17" ht="135" x14ac:dyDescent="0.25">
      <c r="A83" s="22" t="str">
        <f>IF(Matrix!$K16="Yes",Matrix!$G16," ")</f>
        <v>Medium</v>
      </c>
      <c r="B83" s="22" t="str">
        <f>IF(Matrix!$K16="Yes",Matrix!$I16,"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83" s="22"/>
      <c r="D83" s="22"/>
      <c r="E83" s="22"/>
      <c r="F83" s="22"/>
      <c r="G83" s="22"/>
      <c r="H83" s="22" t="str">
        <f>IF(Matrix!$K16="Yes","Physical In-Cab Device"," ")</f>
        <v>Physical In-Cab Device</v>
      </c>
      <c r="M83" s="24"/>
      <c r="Q83" s="20"/>
    </row>
    <row r="84" spans="1:17" ht="45" x14ac:dyDescent="0.25">
      <c r="A84" s="22" t="str">
        <f>IF(Matrix!$K17="Yes",Matrix!$G17," ")</f>
        <v>Medium</v>
      </c>
      <c r="B84" s="22" t="str">
        <f>IF(Matrix!$K17="Yes",Matrix!$I17," ")</f>
        <v>IA-030 (Identification and Authentication) - Cryptographic modules used in the vendors system shall be compliant with Federal Information Processing Standards (FIPS) 140-2: Level 1.</v>
      </c>
      <c r="C84" s="22"/>
      <c r="D84" s="22"/>
      <c r="E84" s="22"/>
      <c r="F84" s="22"/>
      <c r="G84" s="22"/>
      <c r="H84" s="22" t="str">
        <f>IF(Matrix!$K17="Yes","Physical In-Cab Device"," ")</f>
        <v>Physical In-Cab Device</v>
      </c>
      <c r="M84" s="24"/>
      <c r="Q84" s="20"/>
    </row>
    <row r="85" spans="1:17" ht="45" x14ac:dyDescent="0.25">
      <c r="A85" s="22" t="str">
        <f>IF(Matrix!$K18="Yes",Matrix!$G18," ")</f>
        <v>High</v>
      </c>
      <c r="B85" s="22" t="str">
        <f>IF(Matrix!$K18="Yes",Matrix!$I18," ")</f>
        <v>IR-010 (Incidence Response) - The vendor shall have a documented incident response plan (IRP) in place which provides the carriers with a point of contact for components used within their telematics system</v>
      </c>
      <c r="C85" s="22"/>
      <c r="D85" s="22"/>
      <c r="E85" s="22"/>
      <c r="F85" s="22"/>
      <c r="G85" s="22"/>
      <c r="H85" s="22" t="str">
        <f>IF(Matrix!$K18="Yes","Physical In-Cab Device"," ")</f>
        <v>Physical In-Cab Device</v>
      </c>
      <c r="M85" s="24"/>
      <c r="Q85" s="20"/>
    </row>
    <row r="86" spans="1:17" ht="60" x14ac:dyDescent="0.25">
      <c r="A86" s="22" t="str">
        <f>IF(Matrix!$K19="Yes",Matrix!$G19," ")</f>
        <v>Medium</v>
      </c>
      <c r="B86" s="22" t="str">
        <f>IF(Matrix!$K19="Yes",Matrix!$I19," ")</f>
        <v>M-010 (Maintenance) - The vendor shall have procedures in place to ensure that components outside of the carrier’s direct control are not updated or modified without prior coordination and approval by an organization-defined individual or role</v>
      </c>
      <c r="C86" s="22"/>
      <c r="D86" s="22"/>
      <c r="E86" s="22"/>
      <c r="F86" s="22"/>
      <c r="G86" s="22"/>
      <c r="H86" s="22" t="str">
        <f>IF(Matrix!$K19="Yes","Physical In-Cab Device"," ")</f>
        <v>Physical In-Cab Device</v>
      </c>
      <c r="M86" s="24"/>
      <c r="Q86" s="20"/>
    </row>
    <row r="87" spans="1:17" x14ac:dyDescent="0.25">
      <c r="A87" s="22" t="str">
        <f>IF(Matrix!$K20="Yes",Matrix!$G20," ")</f>
        <v xml:space="preserve"> </v>
      </c>
      <c r="B87" s="22" t="str">
        <f>IF(Matrix!$K20="Yes",Matrix!$I20," ")</f>
        <v xml:space="preserve"> </v>
      </c>
      <c r="C87" s="22"/>
      <c r="D87" s="22"/>
      <c r="E87" s="22"/>
      <c r="F87" s="22"/>
      <c r="G87" s="22"/>
      <c r="H87" s="22" t="str">
        <f>IF(Matrix!$K20="Yes","Physical In-Cab Device"," ")</f>
        <v xml:space="preserve"> </v>
      </c>
      <c r="M87" s="24"/>
      <c r="Q87" s="20"/>
    </row>
    <row r="88" spans="1:17" x14ac:dyDescent="0.25">
      <c r="A88" s="22" t="str">
        <f>IF(Matrix!$K21="Yes",Matrix!$G21," ")</f>
        <v xml:space="preserve"> </v>
      </c>
      <c r="B88" s="22" t="str">
        <f>IF(Matrix!$K21="Yes",Matrix!$I21," ")</f>
        <v xml:space="preserve"> </v>
      </c>
      <c r="C88" s="22"/>
      <c r="D88" s="22"/>
      <c r="E88" s="22"/>
      <c r="F88" s="22"/>
      <c r="G88" s="22"/>
      <c r="H88" s="22" t="str">
        <f>IF(Matrix!$K21="Yes","Physical In-Cab Device"," ")</f>
        <v xml:space="preserve"> </v>
      </c>
      <c r="M88" s="24"/>
      <c r="Q88" s="20"/>
    </row>
    <row r="89" spans="1:17" x14ac:dyDescent="0.25">
      <c r="A89" s="22" t="str">
        <f>IF(Matrix!$K22="Yes",Matrix!$G22," ")</f>
        <v xml:space="preserve"> </v>
      </c>
      <c r="B89" s="22" t="str">
        <f>IF(Matrix!$K22="Yes",Matrix!$I22," ")</f>
        <v xml:space="preserve"> </v>
      </c>
      <c r="C89" s="22"/>
      <c r="D89" s="22"/>
      <c r="E89" s="22"/>
      <c r="F89" s="22"/>
      <c r="G89" s="22"/>
      <c r="H89" s="22" t="str">
        <f>IF(Matrix!$K22="Yes","Physical In-Cab Device"," ")</f>
        <v xml:space="preserve"> </v>
      </c>
      <c r="M89" s="24"/>
      <c r="Q89" s="20"/>
    </row>
    <row r="90" spans="1:17" x14ac:dyDescent="0.25">
      <c r="A90" s="22" t="str">
        <f>IF(Matrix!$K23="Yes",Matrix!$G23," ")</f>
        <v xml:space="preserve"> </v>
      </c>
      <c r="B90" s="22" t="str">
        <f>IF(Matrix!$K23="Yes",Matrix!$I23," ")</f>
        <v xml:space="preserve"> </v>
      </c>
      <c r="C90" s="22"/>
      <c r="D90" s="22"/>
      <c r="E90" s="22"/>
      <c r="F90" s="22"/>
      <c r="G90" s="22"/>
      <c r="H90" s="22" t="str">
        <f>IF(Matrix!$K23="Yes","Physical In-Cab Device"," ")</f>
        <v xml:space="preserve"> </v>
      </c>
      <c r="M90" s="24"/>
      <c r="Q90" s="20"/>
    </row>
    <row r="91" spans="1:17" ht="60" x14ac:dyDescent="0.25">
      <c r="A91" s="22" t="str">
        <f>IF(Matrix!$K24="Yes",Matrix!$G24," ")</f>
        <v>Medium</v>
      </c>
      <c r="B91" s="22" t="str">
        <f>IF(Matrix!$K24="Yes",Matrix!$I24," ")</f>
        <v>PS-010 (Personnel Security) - The vendor shall have personnel security policies &amp; procedures, position risk categorization, personnel screening, personnel termination, personnel transfer, access agreements &amp; third party personnel security.</v>
      </c>
      <c r="C91" s="22"/>
      <c r="D91" s="22"/>
      <c r="E91" s="22"/>
      <c r="F91" s="22"/>
      <c r="G91" s="22"/>
      <c r="H91" s="22" t="str">
        <f>IF(Matrix!$K24="Yes","Physical In-Cab Device"," ")</f>
        <v>Physical In-Cab Device</v>
      </c>
      <c r="M91" s="24"/>
      <c r="Q91" s="20"/>
    </row>
    <row r="92" spans="1:17" ht="75" x14ac:dyDescent="0.25">
      <c r="A92" s="22" t="str">
        <f>IF(Matrix!$K25="Yes",Matrix!$G25," ")</f>
        <v>Medium</v>
      </c>
      <c r="B92" s="22" t="str">
        <f>IF(Matrix!$K25="Yes",Matrix!$I25,"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92" s="22"/>
      <c r="D92" s="22"/>
      <c r="E92" s="22"/>
      <c r="F92" s="22"/>
      <c r="G92" s="22"/>
      <c r="H92" s="22" t="str">
        <f>IF(Matrix!$K25="Yes","Physical In-Cab Device"," ")</f>
        <v>Physical In-Cab Device</v>
      </c>
      <c r="M92" s="24"/>
      <c r="Q92" s="20"/>
    </row>
    <row r="93" spans="1:17" ht="30" x14ac:dyDescent="0.25">
      <c r="A93" s="22" t="str">
        <f>IF(Matrix!$K26="Yes",Matrix!$G26," ")</f>
        <v>Medium</v>
      </c>
      <c r="B93" s="22" t="str">
        <f>IF(Matrix!$K26="Yes",Matrix!$I26," ")</f>
        <v>RA-020 (Risk Assessment) - The vendor shall use the results of risk assessments to influence systems development and processes.</v>
      </c>
      <c r="C93" s="22"/>
      <c r="D93" s="22"/>
      <c r="E93" s="22"/>
      <c r="F93" s="22"/>
      <c r="G93" s="22"/>
      <c r="H93" s="22" t="str">
        <f>IF(Matrix!$K26="Yes","Physical In-Cab Device"," ")</f>
        <v>Physical In-Cab Device</v>
      </c>
      <c r="M93" s="24"/>
      <c r="Q93" s="20"/>
    </row>
    <row r="94" spans="1:17" ht="30" x14ac:dyDescent="0.25">
      <c r="A94" s="22" t="str">
        <f>IF(Matrix!$K27="Yes",Matrix!$G27," ")</f>
        <v>High</v>
      </c>
      <c r="B94" s="22" t="str">
        <f>IF(Matrix!$K27="Yes",Matrix!$I27," ")</f>
        <v>SAA-010 (Security Management) - The vendor shall have an Information Security Management Plan (ISMP)</v>
      </c>
      <c r="C94" s="22"/>
      <c r="D94" s="22"/>
      <c r="E94" s="22"/>
      <c r="F94" s="22"/>
      <c r="G94" s="22"/>
      <c r="H94" s="22" t="str">
        <f>IF(Matrix!$K27="Yes","Physical In-Cab Device"," ")</f>
        <v>Physical In-Cab Device</v>
      </c>
      <c r="M94" s="24"/>
      <c r="Q94" s="20"/>
    </row>
    <row r="95" spans="1:17" ht="90" x14ac:dyDescent="0.25">
      <c r="A95" s="22" t="str">
        <f>IF(Matrix!$K28="Yes",Matrix!$G28," ")</f>
        <v>High</v>
      </c>
      <c r="B95" s="22" t="str">
        <f>IF(Matrix!$K28="Yes",Matrix!$I28,"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95" s="22"/>
      <c r="D95" s="22"/>
      <c r="E95" s="22"/>
      <c r="F95" s="22"/>
      <c r="G95" s="22"/>
      <c r="H95" s="22" t="str">
        <f>IF(Matrix!$K28="Yes","Physical In-Cab Device"," ")</f>
        <v>Physical In-Cab Device</v>
      </c>
      <c r="M95" s="24"/>
      <c r="Q95" s="20"/>
    </row>
    <row r="96" spans="1:17" ht="75" x14ac:dyDescent="0.25">
      <c r="A96" s="22" t="str">
        <f>IF(Matrix!$K29="Yes",Matrix!$G29," ")</f>
        <v>Medium</v>
      </c>
      <c r="B96" s="22" t="str">
        <f>IF(Matrix!$K29="Yes",Matrix!$I29,"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96" s="22"/>
      <c r="D96" s="22"/>
      <c r="E96" s="22"/>
      <c r="F96" s="22"/>
      <c r="G96" s="22"/>
      <c r="H96" s="22" t="str">
        <f>IF(Matrix!$K29="Yes","Physical In-Cab Device"," ")</f>
        <v>Physical In-Cab Device</v>
      </c>
      <c r="M96" s="24"/>
      <c r="Q96" s="20"/>
    </row>
    <row r="97" spans="1:17" ht="45" x14ac:dyDescent="0.25">
      <c r="A97" s="22" t="str">
        <f>IF(Matrix!$K30="Yes",Matrix!$G30," ")</f>
        <v>High</v>
      </c>
      <c r="B97" s="22" t="str">
        <f>IF(Matrix!$K30="Yes",Matrix!$I30," ")</f>
        <v>SCP-010 (Protecting Communications paths for systems) - Communication paths that traverse outside controlled boundaries must protect confidentiality and integrity of data</v>
      </c>
      <c r="C97" s="22"/>
      <c r="D97" s="22"/>
      <c r="E97" s="22"/>
      <c r="F97" s="22"/>
      <c r="G97" s="22"/>
      <c r="H97" s="22" t="str">
        <f>IF(Matrix!$K30="Yes","Physical In-Cab Device"," ")</f>
        <v>Physical In-Cab Device</v>
      </c>
      <c r="M97" s="24"/>
      <c r="Q97" s="20"/>
    </row>
    <row r="98" spans="1:17" ht="45" x14ac:dyDescent="0.25">
      <c r="A98" s="22" t="str">
        <f>IF(Matrix!$K31="Yes",Matrix!$G31," ")</f>
        <v>Medium</v>
      </c>
      <c r="B98" s="22" t="str">
        <f>IF(Matrix!$K31="Yes",Matrix!$I31," ")</f>
        <v>SCP-011 (Protecting Communication paths for systems) - Communication path cryptographic protections must not use identities, keys or shared secrets which are common across multiple deployed devices</v>
      </c>
      <c r="C98" s="22"/>
      <c r="D98" s="22"/>
      <c r="E98" s="22"/>
      <c r="F98" s="22"/>
      <c r="G98" s="22"/>
      <c r="H98" s="22" t="str">
        <f>IF(Matrix!$K31="Yes","Physical In-Cab Device"," ")</f>
        <v>Physical In-Cab Device</v>
      </c>
      <c r="M98" s="24"/>
      <c r="Q98" s="20"/>
    </row>
    <row r="99" spans="1:17" ht="105" x14ac:dyDescent="0.25">
      <c r="A99" s="22" t="str">
        <f>IF(Matrix!$K32="Yes",Matrix!$G32," ")</f>
        <v>High</v>
      </c>
      <c r="B99" s="22" t="str">
        <f>IF(Matrix!$K32="Yes",Matrix!$I32,"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99" s="22"/>
      <c r="D99" s="22"/>
      <c r="E99" s="22"/>
      <c r="F99" s="22"/>
      <c r="G99" s="22"/>
      <c r="H99" s="22" t="str">
        <f>IF(Matrix!$K32="Yes","Physical In-Cab Device"," ")</f>
        <v>Physical In-Cab Device</v>
      </c>
      <c r="M99" s="24"/>
      <c r="Q99" s="20"/>
    </row>
    <row r="100" spans="1:17" ht="90" x14ac:dyDescent="0.25">
      <c r="A100" s="22" t="str">
        <f>IF(Matrix!$K33="Yes",Matrix!$G33," ")</f>
        <v>Medium</v>
      </c>
      <c r="B100" s="22" t="str">
        <f>IF(Matrix!$K33="Yes",Matrix!$I33,"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00" s="22"/>
      <c r="D100" s="22"/>
      <c r="E100" s="22"/>
      <c r="F100" s="22"/>
      <c r="G100" s="22"/>
      <c r="H100" s="22" t="str">
        <f>IF(Matrix!$K33="Yes","Physical In-Cab Device"," ")</f>
        <v>Physical In-Cab Device</v>
      </c>
      <c r="M100" s="24"/>
      <c r="Q100" s="20"/>
    </row>
    <row r="101" spans="1:17" ht="195" x14ac:dyDescent="0.25">
      <c r="A101" s="22" t="str">
        <f>IF(Matrix!$K34="Yes",Matrix!$G34," ")</f>
        <v>Medium</v>
      </c>
      <c r="B101" s="22" t="str">
        <f>IF(Matrix!$K34="Yes",Matrix!$I34,"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01" s="22"/>
      <c r="D101" s="22"/>
      <c r="E101" s="22"/>
      <c r="F101" s="22"/>
      <c r="G101" s="22"/>
      <c r="H101" s="22" t="str">
        <f>IF(Matrix!$K34="Yes","Physical In-Cab Device"," ")</f>
        <v>Physical In-Cab Device</v>
      </c>
      <c r="M101" s="24"/>
      <c r="Q101" s="20"/>
    </row>
    <row r="102" spans="1:17" x14ac:dyDescent="0.25">
      <c r="A102" s="22" t="str">
        <f>IF(Matrix!$K35="Yes",Matrix!$G35," ")</f>
        <v xml:space="preserve"> </v>
      </c>
      <c r="B102" s="22" t="str">
        <f>IF(Matrix!$K35="Yes",Matrix!$I35," ")</f>
        <v xml:space="preserve"> </v>
      </c>
      <c r="C102" s="22"/>
      <c r="D102" s="22"/>
      <c r="E102" s="22"/>
      <c r="F102" s="22"/>
      <c r="G102" s="22"/>
      <c r="H102" s="22" t="str">
        <f>IF(Matrix!$K35="Yes","Physical In-Cab Device"," ")</f>
        <v xml:space="preserve"> </v>
      </c>
      <c r="M102" s="24"/>
      <c r="Q102" s="20"/>
    </row>
    <row r="103" spans="1:17" ht="45" x14ac:dyDescent="0.25">
      <c r="A103" s="22" t="str">
        <f>IF(Matrix!$K36="Yes",Matrix!$G36," ")</f>
        <v>High</v>
      </c>
      <c r="B103" s="22" t="str">
        <f>IF(Matrix!$K36="Yes",Matrix!$I36," ")</f>
        <v>SCP-060 (Protecting Vehicle Network Escalation from Devices) - The vendor shall enforce controls integrated into the telematics device to limit the possible commands and data transmitted to the vehicle network.</v>
      </c>
      <c r="C103" s="22"/>
      <c r="D103" s="22"/>
      <c r="E103" s="22"/>
      <c r="F103" s="22"/>
      <c r="G103" s="22"/>
      <c r="H103" s="22" t="str">
        <f>IF(Matrix!$K36="Yes","Physical In-Cab Device"," ")</f>
        <v>Physical In-Cab Device</v>
      </c>
      <c r="M103" s="24"/>
      <c r="Q103" s="20"/>
    </row>
    <row r="104" spans="1:17" x14ac:dyDescent="0.25">
      <c r="A104" s="22" t="str">
        <f>IF(Matrix!$K37="Yes",Matrix!$G37," ")</f>
        <v xml:space="preserve"> </v>
      </c>
      <c r="B104" s="22" t="str">
        <f>IF(Matrix!$K37="Yes",Matrix!$I37," ")</f>
        <v xml:space="preserve"> </v>
      </c>
      <c r="C104" s="22"/>
      <c r="D104" s="22"/>
      <c r="E104" s="22"/>
      <c r="F104" s="22"/>
      <c r="G104" s="22"/>
      <c r="H104" s="22" t="str">
        <f>IF(Matrix!$K37="Yes","Physical In-Cab Device"," ")</f>
        <v xml:space="preserve"> </v>
      </c>
      <c r="M104" s="24"/>
      <c r="Q104" s="20"/>
    </row>
    <row r="105" spans="1:17" ht="75" x14ac:dyDescent="0.25">
      <c r="A105" s="22" t="str">
        <f>IF(Matrix!$K38="Yes",Matrix!$G38," ")</f>
        <v>Medium</v>
      </c>
      <c r="B105" s="22" t="str">
        <f>IF(Matrix!$K38="Yes",Matrix!$I38,"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C105" s="22"/>
      <c r="D105" s="22"/>
      <c r="E105" s="22"/>
      <c r="F105" s="22"/>
      <c r="G105" s="22"/>
      <c r="H105" s="22" t="str">
        <f>IF(Matrix!$K38="Yes","Physical In-Cab Device"," ")</f>
        <v>Physical In-Cab Device</v>
      </c>
      <c r="M105" s="24"/>
      <c r="Q105" s="20"/>
    </row>
    <row r="106" spans="1:17" x14ac:dyDescent="0.25">
      <c r="A106" s="22" t="str">
        <f>IF(Matrix!$K39="Yes",Matrix!$G39," ")</f>
        <v xml:space="preserve"> </v>
      </c>
      <c r="B106" s="22" t="str">
        <f>IF(Matrix!$K39="Yes",Matrix!$I39," ")</f>
        <v xml:space="preserve"> </v>
      </c>
      <c r="C106" s="22"/>
      <c r="D106" s="22"/>
      <c r="E106" s="22"/>
      <c r="F106" s="22"/>
      <c r="G106" s="22"/>
      <c r="H106" s="22" t="str">
        <f>IF(Matrix!$K39="Yes","Physical In-Cab Device"," ")</f>
        <v xml:space="preserve"> </v>
      </c>
      <c r="M106" s="24"/>
      <c r="Q106" s="20"/>
    </row>
    <row r="107" spans="1:17" ht="90" x14ac:dyDescent="0.25">
      <c r="A107" s="22" t="str">
        <f>IF(Matrix!$K40="Yes",Matrix!$G40," ")</f>
        <v>High</v>
      </c>
      <c r="B107" s="22" t="str">
        <f>IF(Matrix!$K40="Yes",Matrix!$I40,"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07" s="22"/>
      <c r="D107" s="22"/>
      <c r="E107" s="22"/>
      <c r="F107" s="22"/>
      <c r="G107" s="22"/>
      <c r="H107" s="22" t="str">
        <f>IF(Matrix!$K40="Yes","Physical In-Cab Device"," ")</f>
        <v>Physical In-Cab Device</v>
      </c>
      <c r="M107" s="24"/>
      <c r="Q107" s="20"/>
    </row>
    <row r="108" spans="1:17" ht="75" x14ac:dyDescent="0.25">
      <c r="A108" s="22" t="str">
        <f>IF(Matrix!$K41="Yes",Matrix!$G41," ")</f>
        <v>Medium</v>
      </c>
      <c r="B108" s="22" t="str">
        <f>IF(Matrix!$K41="Yes",Matrix!$I41,"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08" s="22"/>
      <c r="D108" s="22"/>
      <c r="E108" s="22"/>
      <c r="F108" s="22"/>
      <c r="G108" s="22"/>
      <c r="H108" s="22" t="str">
        <f>IF(Matrix!$K41="Yes","Physical In-Cab Device"," ")</f>
        <v>Physical In-Cab Device</v>
      </c>
      <c r="M108" s="24"/>
      <c r="Q108" s="20"/>
    </row>
    <row r="109" spans="1:17" ht="180" x14ac:dyDescent="0.25">
      <c r="A109" s="22" t="str">
        <f>IF(Matrix!$K42="Yes",Matrix!$G42," ")</f>
        <v>Medium</v>
      </c>
      <c r="B109" s="22" t="str">
        <f>IF(Matrix!$K42="Yes",Matrix!$I42,"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109" s="22"/>
      <c r="D109" s="22"/>
      <c r="E109" s="22"/>
      <c r="F109" s="22"/>
      <c r="G109" s="22"/>
      <c r="H109" s="22" t="str">
        <f>IF(Matrix!$K42="Yes","Physical In-Cab Device"," ")</f>
        <v>Physical In-Cab Device</v>
      </c>
      <c r="M109" s="24"/>
      <c r="Q109" s="20"/>
    </row>
    <row r="110" spans="1:17" ht="45" x14ac:dyDescent="0.25">
      <c r="A110" s="22" t="str">
        <f>IF(Matrix!$K43="Yes",Matrix!$G43," ")</f>
        <v>Medium</v>
      </c>
      <c r="B110" s="22" t="str">
        <f>IF(Matrix!$K43="Yes",Matrix!$I43," ")</f>
        <v>SII-030 (Protecting Firmware on Devices) - The vendor shall use digitally signed software on telematics devices and prohibit execution of unsigned or invalidly signed software.</v>
      </c>
      <c r="C110" s="22"/>
      <c r="D110" s="22"/>
      <c r="E110" s="22"/>
      <c r="F110" s="22"/>
      <c r="G110" s="22"/>
      <c r="H110" s="22" t="str">
        <f>IF(Matrix!$K43="Yes","Physical In-Cab Device"," ")</f>
        <v>Physical In-Cab Device</v>
      </c>
      <c r="M110" s="24"/>
      <c r="Q110" s="20"/>
    </row>
    <row r="111" spans="1:17" ht="75" x14ac:dyDescent="0.25">
      <c r="A111" s="22" t="str">
        <f>IF(Matrix!$K44="Yes",Matrix!$G44," ")</f>
        <v>High</v>
      </c>
      <c r="B111" s="22" t="str">
        <f>IF(Matrix!$K44="Yes",Matrix!$I44,"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11" s="22"/>
      <c r="D111" s="22"/>
      <c r="E111" s="22"/>
      <c r="F111" s="22"/>
      <c r="G111" s="22"/>
      <c r="H111" s="22" t="str">
        <f>IF(Matrix!$K44="Yes","Physical In-Cab Device"," ")</f>
        <v>Physical In-Cab Device</v>
      </c>
      <c r="M111" s="24"/>
      <c r="Q111" s="20"/>
    </row>
    <row r="112" spans="1:17" ht="45" x14ac:dyDescent="0.25">
      <c r="A112" s="22" t="str">
        <f>IF(Matrix!$K45="Yes",Matrix!$G45," ")</f>
        <v>Low</v>
      </c>
      <c r="B112" s="22" t="str">
        <f>IF(Matrix!$K45="Yes",Matrix!$I45," ")</f>
        <v>SII-060 (Protecting Firmware on Devices) - The vendor shall provide a means (and document the process) for customers to verify the firmware in their devices.</v>
      </c>
      <c r="C112" s="22"/>
      <c r="D112" s="22"/>
      <c r="E112" s="22"/>
      <c r="F112" s="22"/>
      <c r="G112" s="22"/>
      <c r="H112" s="22" t="str">
        <f>IF(Matrix!$K45="Yes","Physical In-Cab Device"," ")</f>
        <v>Physical In-Cab Device</v>
      </c>
      <c r="M112" s="24"/>
      <c r="Q112" s="20"/>
    </row>
    <row r="113" spans="1:17" ht="75" x14ac:dyDescent="0.25">
      <c r="A113" s="22" t="str">
        <f>IF(Matrix!$K46="Yes",Matrix!$G46," ")</f>
        <v>High</v>
      </c>
      <c r="B113" s="22" t="str">
        <f>IF(Matrix!$K46="Yes",Matrix!$I46,"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13" s="22"/>
      <c r="D113" s="22"/>
      <c r="E113" s="22"/>
      <c r="F113" s="22"/>
      <c r="G113" s="22"/>
      <c r="H113" s="22" t="str">
        <f>IF(Matrix!$K46="Yes","Physical In-Cab Device"," ")</f>
        <v>Physical In-Cab Device</v>
      </c>
      <c r="M113" s="24"/>
      <c r="Q113" s="20"/>
    </row>
    <row r="114" spans="1:17" ht="30" x14ac:dyDescent="0.25">
      <c r="A114" s="22" t="str">
        <f>IF(Matrix!$K47="Yes",Matrix!$G47," ")</f>
        <v>Medium</v>
      </c>
      <c r="B114" s="22" t="str">
        <f>IF(Matrix!$K47="Yes",Matrix!$I47," ")</f>
        <v>SII-080 (Protecting Firmware on Devices) - The vendor shall design security components that fail-secure to protect integrity of systems and data.</v>
      </c>
      <c r="C114" s="22"/>
      <c r="D114" s="22"/>
      <c r="E114" s="22"/>
      <c r="F114" s="22"/>
      <c r="G114" s="22"/>
      <c r="H114" s="22" t="str">
        <f>IF(Matrix!$K47="Yes","Physical In-Cab Device"," ")</f>
        <v>Physical In-Cab Device</v>
      </c>
      <c r="M114" s="24"/>
      <c r="Q114" s="20"/>
    </row>
    <row r="115" spans="1:17" ht="45" x14ac:dyDescent="0.25">
      <c r="A115" s="22" t="str">
        <f>IF(Matrix!$K48="Yes",Matrix!$G48," ")</f>
        <v>Low</v>
      </c>
      <c r="B115" s="22" t="str">
        <f>IF(Matrix!$K48="Yes",Matrix!$I48," ")</f>
        <v>SII-081 (Protecting Firmware on Devices) - The vendor shall utilize protective mechanisms to protect components from unauthorized runtime/volatile modification of code.</v>
      </c>
      <c r="C115" s="22"/>
      <c r="D115" s="22"/>
      <c r="E115" s="22"/>
      <c r="F115" s="22"/>
      <c r="G115" s="22"/>
      <c r="H115" s="22" t="str">
        <f>IF(Matrix!$K48="Yes","Physical In-Cab Device"," ")</f>
        <v>Physical In-Cab Device</v>
      </c>
      <c r="M115" s="24"/>
      <c r="Q115" s="20"/>
    </row>
    <row r="116" spans="1:17" ht="105" x14ac:dyDescent="0.25">
      <c r="A116" s="22" t="str">
        <f>IF(Matrix!$K49="Yes",Matrix!$G49," ")</f>
        <v>Medium</v>
      </c>
      <c r="B116" s="22" t="str">
        <f>IF(Matrix!$K49="Yes",Matrix!$I49,"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16" s="22"/>
      <c r="D116" s="22"/>
      <c r="E116" s="22"/>
      <c r="F116" s="22"/>
      <c r="G116" s="22"/>
      <c r="H116" s="22" t="str">
        <f>IF(Matrix!$K49="Yes","Physical In-Cab Device"," ")</f>
        <v>Physical In-Cab Device</v>
      </c>
      <c r="M116" s="24"/>
      <c r="Q116" s="20"/>
    </row>
    <row r="117" spans="1:17" x14ac:dyDescent="0.25">
      <c r="A117" s="22" t="str">
        <f>IF(Matrix!$K50="Yes",Matrix!$G50," ")</f>
        <v xml:space="preserve"> </v>
      </c>
      <c r="B117" s="22" t="str">
        <f>IF(Matrix!$K50="Yes",Matrix!$I50," ")</f>
        <v xml:space="preserve"> </v>
      </c>
      <c r="C117" s="22"/>
      <c r="D117" s="22"/>
      <c r="E117" s="22"/>
      <c r="F117" s="22"/>
      <c r="G117" s="22"/>
      <c r="H117" s="22" t="str">
        <f>IF(Matrix!$K50="Yes","Physical In-Cab Device"," ")</f>
        <v xml:space="preserve"> </v>
      </c>
      <c r="M117" s="24"/>
      <c r="Q117" s="20"/>
    </row>
    <row r="118" spans="1:17" x14ac:dyDescent="0.25">
      <c r="A118" s="22" t="str">
        <f>IF(Matrix!$K51="Yes",Matrix!$G51," ")</f>
        <v xml:space="preserve"> </v>
      </c>
      <c r="B118" s="22" t="str">
        <f>IF(Matrix!$K51="Yes",Matrix!$I51," ")</f>
        <v xml:space="preserve"> </v>
      </c>
      <c r="C118" s="22"/>
      <c r="D118" s="22"/>
      <c r="E118" s="22"/>
      <c r="F118" s="22"/>
      <c r="G118" s="22"/>
      <c r="H118" s="22" t="str">
        <f>IF(Matrix!$K51="Yes","Physical In-Cab Device"," ")</f>
        <v xml:space="preserve"> </v>
      </c>
      <c r="M118" s="24"/>
      <c r="Q118" s="20"/>
    </row>
    <row r="119" spans="1:17" ht="45" x14ac:dyDescent="0.25">
      <c r="A119" s="22" t="str">
        <f>IF(Matrix!$K52="Yes",Matrix!$G52," ")</f>
        <v>Low</v>
      </c>
      <c r="B119" s="22" t="str">
        <f>IF(Matrix!$K52="Yes",Matrix!$I52," ")</f>
        <v>SII-120 (Vulnerability Management) - The vendor shall have a vulnerability management process that includes steps to triage any found vulnerabilities and plan remediation.</v>
      </c>
      <c r="C119" s="22"/>
      <c r="D119" s="22"/>
      <c r="E119" s="22"/>
      <c r="F119" s="22"/>
      <c r="G119" s="22"/>
      <c r="H119" s="22" t="str">
        <f>IF(Matrix!$K52="Yes","Physical In-Cab Device"," ")</f>
        <v>Physical In-Cab Device</v>
      </c>
      <c r="M119" s="24"/>
      <c r="Q119" s="20"/>
    </row>
    <row r="120" spans="1:17" ht="135" x14ac:dyDescent="0.25">
      <c r="A120" s="22" t="str">
        <f>IF(Matrix!$K53="Yes",Matrix!$G53," ")</f>
        <v>Medium</v>
      </c>
      <c r="B120" s="22" t="str">
        <f>IF(Matrix!$K53="Yes",Matrix!$I53,"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20" s="22"/>
      <c r="D120" s="22"/>
      <c r="E120" s="22"/>
      <c r="F120" s="22"/>
      <c r="G120" s="22"/>
      <c r="H120" s="22" t="str">
        <f>IF(Matrix!$K53="Yes","Physical In-Cab Device"," ")</f>
        <v>Physical In-Cab Device</v>
      </c>
      <c r="M120" s="24"/>
      <c r="Q120" s="20"/>
    </row>
    <row r="121" spans="1:17" ht="45" x14ac:dyDescent="0.25">
      <c r="A121" s="22" t="str">
        <f>IF(Matrix!$K54="Yes",Matrix!$G54," ")</f>
        <v>Medium</v>
      </c>
      <c r="B121" s="22" t="str">
        <f>IF(Matrix!$K54="Yes",Matrix!$I54," ")</f>
        <v>SII-140 (Vulnerability Management) - The vendor shall implement ongoing monitoring and protection against malicious code in production using a well governed process that addresses all entry and exit points in the system.</v>
      </c>
      <c r="C121" s="22"/>
      <c r="D121" s="22"/>
      <c r="E121" s="22"/>
      <c r="F121" s="22"/>
      <c r="G121" s="22"/>
      <c r="H121" s="22" t="str">
        <f>IF(Matrix!$K54="Yes","Physical In-Cab Device"," ")</f>
        <v>Physical In-Cab Device</v>
      </c>
      <c r="M121" s="24"/>
      <c r="Q121" s="20"/>
    </row>
    <row r="122" spans="1:17" ht="30" x14ac:dyDescent="0.25">
      <c r="A122" s="22" t="str">
        <f>IF(Matrix!$K55="Yes",Matrix!$G55," ")</f>
        <v>Medium</v>
      </c>
      <c r="B122" s="22" t="str">
        <f>IF(Matrix!$K55="Yes",Matrix!$I55," ")</f>
        <v>SII-150 (Vulnerability Management) - The vendor shall verify code according to best-practice coding standards</v>
      </c>
      <c r="C122" s="22"/>
      <c r="D122" s="22"/>
      <c r="E122" s="22"/>
      <c r="F122" s="22"/>
      <c r="G122" s="22"/>
      <c r="H122" s="22" t="str">
        <f>IF(Matrix!$K55="Yes","Physical In-Cab Device"," ")</f>
        <v>Physical In-Cab Device</v>
      </c>
      <c r="M122" s="24"/>
      <c r="Q122" s="20"/>
    </row>
    <row r="123" spans="1:17" ht="60" x14ac:dyDescent="0.25">
      <c r="A123" s="22" t="str">
        <f>IF(Matrix!$K56="Yes",Matrix!$G56," ")</f>
        <v>Medium</v>
      </c>
      <c r="B123" s="22" t="str">
        <f>IF(Matrix!$K56="Yes",Matrix!$I56," ")</f>
        <v>SII-170 (System and Information Integrity) - The vendor shall actively monitor resources such as NIST Common Vulnerabilities and Exposures (CVE), Bugtraq, for security alerts and advisories related to the telematics system’s components</v>
      </c>
      <c r="C123" s="22"/>
      <c r="D123" s="22"/>
      <c r="E123" s="22"/>
      <c r="F123" s="22"/>
      <c r="G123" s="22"/>
      <c r="H123" s="22" t="str">
        <f>IF(Matrix!$K56="Yes","Physical In-Cab Device"," ")</f>
        <v>Physical In-Cab Device</v>
      </c>
      <c r="M123" s="24"/>
      <c r="Q123" s="20"/>
    </row>
    <row r="124" spans="1:17" ht="60" x14ac:dyDescent="0.25">
      <c r="A124" s="22" t="str">
        <f>IF(Matrix!$K57="Yes",Matrix!$G57," ")</f>
        <v>Medium</v>
      </c>
      <c r="B124" s="22" t="str">
        <f>IF(Matrix!$K57="Yes",Matrix!$I57,"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124" s="22"/>
      <c r="D124" s="22"/>
      <c r="E124" s="22"/>
      <c r="F124" s="22"/>
      <c r="G124" s="22"/>
      <c r="H124" s="22" t="str">
        <f>IF(Matrix!$K57="Yes","Physical In-Cab Device"," ")</f>
        <v>Physical In-Cab Device</v>
      </c>
      <c r="M124" s="24"/>
      <c r="Q124" s="20"/>
    </row>
    <row r="125" spans="1:17" ht="105" x14ac:dyDescent="0.25">
      <c r="A125" s="22" t="str">
        <f>IF(Matrix!$K58="Yes",Matrix!$G58," ")</f>
        <v>Medium</v>
      </c>
      <c r="B125" s="22" t="str">
        <f>IF(Matrix!$K58="Yes",Matrix!$I58,"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25" s="22"/>
      <c r="D125" s="22"/>
      <c r="E125" s="22"/>
      <c r="F125" s="22"/>
      <c r="G125" s="22"/>
      <c r="H125" s="22" t="str">
        <f>IF(Matrix!$K58="Yes","Physical In-Cab Device"," ")</f>
        <v>Physical In-Cab Device</v>
      </c>
      <c r="M125" s="24"/>
      <c r="Q125" s="20"/>
    </row>
    <row r="128" spans="1:17" ht="21" x14ac:dyDescent="0.25">
      <c r="A128" s="26"/>
      <c r="B128" s="76" t="s">
        <v>245</v>
      </c>
      <c r="C128" s="77"/>
      <c r="D128" s="77"/>
      <c r="E128" s="77"/>
      <c r="F128" s="77"/>
      <c r="G128" s="77"/>
      <c r="H128" s="77"/>
    </row>
    <row r="129" spans="1:17" ht="57.75" customHeight="1" x14ac:dyDescent="0.25">
      <c r="A129" s="25"/>
      <c r="B129" s="78" t="s">
        <v>315</v>
      </c>
      <c r="C129" s="80"/>
      <c r="D129" s="80"/>
      <c r="E129" s="80"/>
      <c r="F129" s="80"/>
      <c r="G129" s="80"/>
      <c r="H129" s="80"/>
    </row>
    <row r="130" spans="1:17" x14ac:dyDescent="0.25">
      <c r="A130" s="75" t="s">
        <v>217</v>
      </c>
      <c r="B130" s="75" t="s">
        <v>145</v>
      </c>
      <c r="C130" s="75" t="s">
        <v>303</v>
      </c>
      <c r="D130" s="75"/>
      <c r="E130" s="75"/>
      <c r="F130" s="75"/>
      <c r="G130" s="75" t="s">
        <v>304</v>
      </c>
      <c r="H130" s="75" t="s">
        <v>246</v>
      </c>
      <c r="M130" s="24"/>
      <c r="Q130" s="20"/>
    </row>
    <row r="131" spans="1:17" x14ac:dyDescent="0.25">
      <c r="A131" s="75"/>
      <c r="B131" s="75"/>
      <c r="C131" s="21" t="s">
        <v>301</v>
      </c>
      <c r="D131" s="21" t="s">
        <v>305</v>
      </c>
      <c r="E131" s="21" t="s">
        <v>302</v>
      </c>
      <c r="F131" s="21" t="s">
        <v>306</v>
      </c>
      <c r="G131" s="75"/>
      <c r="H131" s="75"/>
      <c r="M131" s="24"/>
      <c r="Q131" s="20"/>
    </row>
    <row r="132" spans="1:17" x14ac:dyDescent="0.25">
      <c r="A132" s="22" t="str">
        <f>IF(Matrix!$L2="Yes",Matrix!$G2," ")</f>
        <v xml:space="preserve"> </v>
      </c>
      <c r="B132" s="22" t="str">
        <f>IF(Matrix!$L2="Yes",Matrix!$I2," ")</f>
        <v xml:space="preserve"> </v>
      </c>
      <c r="C132" s="22"/>
      <c r="D132" s="22"/>
      <c r="E132" s="22"/>
      <c r="F132" s="22"/>
      <c r="G132" s="22"/>
      <c r="H132" s="22" t="str">
        <f>IF(Matrix!$L2="Yes","Connectivity/Communications"," ")</f>
        <v xml:space="preserve"> </v>
      </c>
      <c r="M132" s="24"/>
      <c r="Q132" s="20"/>
    </row>
    <row r="133" spans="1:17" ht="90" x14ac:dyDescent="0.25">
      <c r="A133" s="22" t="str">
        <f>IF(Matrix!$L3="Yes",Matrix!$G3," ")</f>
        <v>Medium</v>
      </c>
      <c r="B133" s="22" t="str">
        <f>IF(Matrix!$L3="Yes",Matrix!$I3,"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133" s="22"/>
      <c r="D133" s="22"/>
      <c r="E133" s="22"/>
      <c r="F133" s="22"/>
      <c r="G133" s="22"/>
      <c r="H133" s="22" t="str">
        <f>IF(Matrix!$L3="Yes","Connectivity/Communications"," ")</f>
        <v>Connectivity/Communications</v>
      </c>
      <c r="M133" s="24"/>
      <c r="Q133" s="20"/>
    </row>
    <row r="134" spans="1:17" ht="75" x14ac:dyDescent="0.25">
      <c r="A134" s="22" t="str">
        <f>IF(Matrix!$L4="Yes",Matrix!$G4," ")</f>
        <v>High</v>
      </c>
      <c r="B134" s="22" t="str">
        <f>IF(Matrix!$L4="Yes",Matrix!$I4,"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134" s="22"/>
      <c r="D134" s="22"/>
      <c r="E134" s="22"/>
      <c r="F134" s="22"/>
      <c r="G134" s="22"/>
      <c r="H134" s="22" t="str">
        <f>IF(Matrix!$L4="Yes","Connectivity/Communications"," ")</f>
        <v>Connectivity/Communications</v>
      </c>
      <c r="M134" s="24"/>
      <c r="Q134" s="20"/>
    </row>
    <row r="135" spans="1:17" ht="30" x14ac:dyDescent="0.25">
      <c r="A135" s="22" t="str">
        <f>IF(Matrix!$L5="Yes",Matrix!$G5," ")</f>
        <v>High</v>
      </c>
      <c r="B135" s="22" t="str">
        <f>IF(Matrix!$L5="Yes",Matrix!$I5," ")</f>
        <v>AC-030 (Access Control) - The vendor's system shall employ authentication to prevent unauthorized access to telematics systems and data.</v>
      </c>
      <c r="C135" s="22"/>
      <c r="D135" s="22"/>
      <c r="E135" s="22"/>
      <c r="F135" s="22"/>
      <c r="G135" s="22"/>
      <c r="H135" s="22" t="str">
        <f>IF(Matrix!$L5="Yes","Connectivity/Communications"," ")</f>
        <v>Connectivity/Communications</v>
      </c>
      <c r="M135" s="24"/>
      <c r="Q135" s="20"/>
    </row>
    <row r="136" spans="1:17" ht="45" x14ac:dyDescent="0.25">
      <c r="A136" s="22" t="str">
        <f>IF(Matrix!$L6="Yes",Matrix!$G6," ")</f>
        <v>Medium</v>
      </c>
      <c r="B136" s="22" t="str">
        <f>IF(Matrix!$L6="Yes",Matrix!$I6," ")</f>
        <v>AC-040 (Access Control) - The vendor shall identify all instances where the telematics system includes actions that cannot support access authentication and/or execute with elevated privileges</v>
      </c>
      <c r="C136" s="22"/>
      <c r="D136" s="22"/>
      <c r="E136" s="22"/>
      <c r="F136" s="22"/>
      <c r="G136" s="22"/>
      <c r="H136" s="22" t="str">
        <f>IF(Matrix!$L6="Yes","Connectivity/Communications"," ")</f>
        <v>Connectivity/Communications</v>
      </c>
      <c r="M136" s="24"/>
      <c r="Q136" s="20"/>
    </row>
    <row r="137" spans="1:17" ht="30" x14ac:dyDescent="0.25">
      <c r="A137" s="22" t="str">
        <f>IF(Matrix!$L7="Yes",Matrix!$G7," ")</f>
        <v>Medium</v>
      </c>
      <c r="B137" s="22" t="str">
        <f>IF(Matrix!$L7="Yes",Matrix!$I7," ")</f>
        <v>AC-041 (Access Control) - Identifying information about the connected devices will not be made available without authentication first.</v>
      </c>
      <c r="C137" s="22"/>
      <c r="D137" s="22"/>
      <c r="E137" s="22"/>
      <c r="F137" s="22"/>
      <c r="G137" s="22"/>
      <c r="H137" s="22" t="str">
        <f>IF(Matrix!$L7="Yes","Connectivity/Communications"," ")</f>
        <v>Connectivity/Communications</v>
      </c>
      <c r="M137" s="24"/>
      <c r="Q137" s="20"/>
    </row>
    <row r="138" spans="1:17" ht="30" x14ac:dyDescent="0.25">
      <c r="A138" s="22" t="str">
        <f>IF(Matrix!$L8="Yes",Matrix!$G8," ")</f>
        <v>Medium</v>
      </c>
      <c r="B138" s="22" t="str">
        <f>IF(Matrix!$L8="Yes",Matrix!$I8," ")</f>
        <v>AC-050 (Access Control) - All remote access methods and possible remote actions to/on telematics system shall be documented.</v>
      </c>
      <c r="C138" s="22"/>
      <c r="D138" s="22"/>
      <c r="E138" s="22"/>
      <c r="F138" s="22"/>
      <c r="G138" s="22"/>
      <c r="H138" s="22" t="str">
        <f>IF(Matrix!$L8="Yes","Connectivity/Communications"," ")</f>
        <v>Connectivity/Communications</v>
      </c>
      <c r="M138" s="24"/>
      <c r="Q138" s="20"/>
    </row>
    <row r="139" spans="1:17" ht="45" x14ac:dyDescent="0.25">
      <c r="A139" s="22" t="str">
        <f>IF(Matrix!$L9="Yes",Matrix!$G9," ")</f>
        <v>Medium</v>
      </c>
      <c r="B139" s="22" t="str">
        <f>IF(Matrix!$L9="Yes",Matrix!$I9," ")</f>
        <v>AC-060 (Access Control) - For all components of the system, the vendor shall provide a listing of all wireless communications interfaces of the system and specify how the interfaces can be configured and/or disabled.</v>
      </c>
      <c r="C139" s="22"/>
      <c r="D139" s="22"/>
      <c r="E139" s="22"/>
      <c r="F139" s="22"/>
      <c r="G139" s="22"/>
      <c r="H139" s="22" t="str">
        <f>IF(Matrix!$L9="Yes","Connectivity/Communications"," ")</f>
        <v>Connectivity/Communications</v>
      </c>
      <c r="M139" s="24"/>
      <c r="Q139" s="20"/>
    </row>
    <row r="140" spans="1:17" x14ac:dyDescent="0.25">
      <c r="A140" s="22" t="str">
        <f>IF(Matrix!$L10="Yes",Matrix!$G10," ")</f>
        <v xml:space="preserve"> </v>
      </c>
      <c r="B140" s="22" t="str">
        <f>IF(Matrix!$L10="Yes",Matrix!$I10," ")</f>
        <v xml:space="preserve"> </v>
      </c>
      <c r="C140" s="22"/>
      <c r="D140" s="22"/>
      <c r="E140" s="22"/>
      <c r="F140" s="22"/>
      <c r="G140" s="22"/>
      <c r="H140" s="22" t="str">
        <f>IF(Matrix!$L10="Yes","Connectivity/Communications"," ")</f>
        <v xml:space="preserve"> </v>
      </c>
      <c r="M140" s="24"/>
      <c r="Q140" s="20"/>
    </row>
    <row r="141" spans="1:17" ht="60" x14ac:dyDescent="0.25">
      <c r="A141" s="22" t="str">
        <f>IF(Matrix!$L11="Yes",Matrix!$G11," ")</f>
        <v>Medium</v>
      </c>
      <c r="B141" s="22" t="str">
        <f>IF(Matrix!$L11="Yes",Matrix!$I11," ")</f>
        <v>AC-080 (Device-Local Authentication) - All authentication offered on device-local interfaces shall expect credentials which are unique to each device instance and uncorrelated to any and all public information about the device.</v>
      </c>
      <c r="C141" s="22"/>
      <c r="D141" s="22"/>
      <c r="E141" s="22"/>
      <c r="F141" s="22"/>
      <c r="G141" s="22"/>
      <c r="H141" s="22" t="str">
        <f>IF(Matrix!$L11="Yes","Connectivity/Communications"," ")</f>
        <v>Connectivity/Communications</v>
      </c>
      <c r="M141" s="24"/>
      <c r="Q141" s="20"/>
    </row>
    <row r="142" spans="1:17" ht="75" x14ac:dyDescent="0.25">
      <c r="A142" s="22" t="str">
        <f>IF(Matrix!$L12="Yes",Matrix!$G12," ")</f>
        <v>Medium</v>
      </c>
      <c r="B142" s="22" t="str">
        <f>IF(Matrix!$L12="Yes",Matrix!$I12,"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142" s="22"/>
      <c r="D142" s="22"/>
      <c r="E142" s="22"/>
      <c r="F142" s="22"/>
      <c r="G142" s="22"/>
      <c r="H142" s="22" t="str">
        <f>IF(Matrix!$L12="Yes","Connectivity/Communications"," ")</f>
        <v>Connectivity/Communications</v>
      </c>
      <c r="M142" s="24"/>
      <c r="Q142" s="20"/>
    </row>
    <row r="143" spans="1:17" ht="45" x14ac:dyDescent="0.25">
      <c r="A143" s="22" t="str">
        <f>IF(Matrix!$L13="Yes",Matrix!$G13," ")</f>
        <v>High</v>
      </c>
      <c r="B143" s="22" t="str">
        <f>IF(Matrix!$L13="Yes",Matrix!$I13," ")</f>
        <v>CM-020 (Configuration Management) - The vendor’s devices shall have all services used for troubleshooting disabled or properly protected from unauthorized access and use.</v>
      </c>
      <c r="C143" s="22"/>
      <c r="D143" s="22"/>
      <c r="E143" s="22"/>
      <c r="F143" s="22"/>
      <c r="G143" s="22"/>
      <c r="H143" s="22" t="str">
        <f>IF(Matrix!$L13="Yes","Connectivity/Communications"," ")</f>
        <v>Connectivity/Communications</v>
      </c>
      <c r="M143" s="24"/>
      <c r="Q143" s="20"/>
    </row>
    <row r="144" spans="1:17" ht="45" x14ac:dyDescent="0.25">
      <c r="A144" s="22" t="str">
        <f>IF(Matrix!$L14="Yes",Matrix!$G14," ")</f>
        <v>High</v>
      </c>
      <c r="B144" s="22" t="str">
        <f>IF(Matrix!$L14="Yes",Matrix!$I14," ")</f>
        <v>CM-030 (Configuration Management) - Vendor ensures that any and all interfaces used for testing or debug are unavailalbe in production builds of the devices</v>
      </c>
      <c r="C144" s="22"/>
      <c r="D144" s="22"/>
      <c r="E144" s="22"/>
      <c r="F144" s="22"/>
      <c r="G144" s="22"/>
      <c r="H144" s="22" t="str">
        <f>IF(Matrix!$L14="Yes","Connectivity/Communications"," ")</f>
        <v>Connectivity/Communications</v>
      </c>
      <c r="M144" s="24"/>
      <c r="Q144" s="20"/>
    </row>
    <row r="145" spans="1:17" ht="45" x14ac:dyDescent="0.25">
      <c r="A145" s="22" t="str">
        <f>IF(Matrix!$L15="Yes",Matrix!$G15," ")</f>
        <v>Medium</v>
      </c>
      <c r="B145" s="22" t="str">
        <f>IF(Matrix!$L15="Yes",Matrix!$I15," ")</f>
        <v>IA-010 (Identification and Authentication) - All remote hosts of the vendor's system shall be configured to uniquely identify and authenticate all other remote hosts of the system and/or any other interfacing systems.</v>
      </c>
      <c r="C145" s="22"/>
      <c r="D145" s="22"/>
      <c r="E145" s="22"/>
      <c r="F145" s="22"/>
      <c r="G145" s="22"/>
      <c r="H145" s="22" t="str">
        <f>IF(Matrix!$L15="Yes","Connectivity/Communications"," ")</f>
        <v>Connectivity/Communications</v>
      </c>
      <c r="M145" s="24"/>
      <c r="Q145" s="20"/>
    </row>
    <row r="146" spans="1:17" ht="135" x14ac:dyDescent="0.25">
      <c r="A146" s="22" t="str">
        <f>IF(Matrix!$L16="Yes",Matrix!$G16," ")</f>
        <v>Medium</v>
      </c>
      <c r="B146" s="22" t="str">
        <f>IF(Matrix!$L16="Yes",Matrix!$I16,"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146" s="22"/>
      <c r="D146" s="22"/>
      <c r="E146" s="22"/>
      <c r="F146" s="22"/>
      <c r="G146" s="22"/>
      <c r="H146" s="22" t="str">
        <f>IF(Matrix!$L16="Yes","Connectivity/Communications"," ")</f>
        <v>Connectivity/Communications</v>
      </c>
      <c r="M146" s="24"/>
      <c r="Q146" s="20"/>
    </row>
    <row r="147" spans="1:17" ht="45" x14ac:dyDescent="0.25">
      <c r="A147" s="22" t="str">
        <f>IF(Matrix!$L17="Yes",Matrix!$G17," ")</f>
        <v>Medium</v>
      </c>
      <c r="B147" s="22" t="str">
        <f>IF(Matrix!$L17="Yes",Matrix!$I17," ")</f>
        <v>IA-030 (Identification and Authentication) - Cryptographic modules used in the vendors system shall be compliant with Federal Information Processing Standards (FIPS) 140-2: Level 1.</v>
      </c>
      <c r="C147" s="22"/>
      <c r="D147" s="22"/>
      <c r="E147" s="22"/>
      <c r="F147" s="22"/>
      <c r="G147" s="22"/>
      <c r="H147" s="22" t="str">
        <f>IF(Matrix!$L17="Yes","Connectivity/Communications"," ")</f>
        <v>Connectivity/Communications</v>
      </c>
      <c r="M147" s="24"/>
      <c r="Q147" s="20"/>
    </row>
    <row r="148" spans="1:17" ht="45" x14ac:dyDescent="0.25">
      <c r="A148" s="22" t="str">
        <f>IF(Matrix!$L18="Yes",Matrix!$G18," ")</f>
        <v>High</v>
      </c>
      <c r="B148" s="22" t="str">
        <f>IF(Matrix!$L18="Yes",Matrix!$I18," ")</f>
        <v>IR-010 (Incidence Response) - The vendor shall have a documented incident response plan (IRP) in place which provides the carriers with a point of contact for components used within their telematics system</v>
      </c>
      <c r="C148" s="22"/>
      <c r="D148" s="22"/>
      <c r="E148" s="22"/>
      <c r="F148" s="22"/>
      <c r="G148" s="22"/>
      <c r="H148" s="22" t="str">
        <f>IF(Matrix!$L18="Yes","Connectivity/Communications"," ")</f>
        <v>Connectivity/Communications</v>
      </c>
      <c r="M148" s="24"/>
      <c r="Q148" s="20"/>
    </row>
    <row r="149" spans="1:17" ht="60" x14ac:dyDescent="0.25">
      <c r="A149" s="22" t="str">
        <f>IF(Matrix!$L19="Yes",Matrix!$G19," ")</f>
        <v>Medium</v>
      </c>
      <c r="B149" s="22" t="str">
        <f>IF(Matrix!$L19="Yes",Matrix!$I19," ")</f>
        <v>M-010 (Maintenance) - The vendor shall have procedures in place to ensure that components outside of the carrier’s direct control are not updated or modified without prior coordination and approval by an organization-defined individual or role</v>
      </c>
      <c r="C149" s="22"/>
      <c r="D149" s="22"/>
      <c r="E149" s="22"/>
      <c r="F149" s="22"/>
      <c r="G149" s="22"/>
      <c r="H149" s="22" t="str">
        <f>IF(Matrix!$L19="Yes","Connectivity/Communications"," ")</f>
        <v>Connectivity/Communications</v>
      </c>
      <c r="M149" s="24"/>
      <c r="Q149" s="20"/>
    </row>
    <row r="150" spans="1:17" x14ac:dyDescent="0.25">
      <c r="A150" s="22" t="str">
        <f>IF(Matrix!$L20="Yes",Matrix!$G20," ")</f>
        <v xml:space="preserve"> </v>
      </c>
      <c r="B150" s="22" t="str">
        <f>IF(Matrix!$L20="Yes",Matrix!$I20," ")</f>
        <v xml:space="preserve"> </v>
      </c>
      <c r="C150" s="22"/>
      <c r="D150" s="22"/>
      <c r="E150" s="22"/>
      <c r="F150" s="22"/>
      <c r="G150" s="22"/>
      <c r="H150" s="22" t="str">
        <f>IF(Matrix!$L20="Yes","Connectivity/Communications"," ")</f>
        <v xml:space="preserve"> </v>
      </c>
      <c r="M150" s="24"/>
      <c r="Q150" s="20"/>
    </row>
    <row r="151" spans="1:17" x14ac:dyDescent="0.25">
      <c r="A151" s="22" t="str">
        <f>IF(Matrix!$L21="Yes",Matrix!$G21," ")</f>
        <v xml:space="preserve"> </v>
      </c>
      <c r="B151" s="22" t="str">
        <f>IF(Matrix!$L21="Yes",Matrix!$I21," ")</f>
        <v xml:space="preserve"> </v>
      </c>
      <c r="C151" s="22"/>
      <c r="D151" s="22"/>
      <c r="E151" s="22"/>
      <c r="F151" s="22"/>
      <c r="G151" s="22"/>
      <c r="H151" s="22" t="str">
        <f>IF(Matrix!$L21="Yes","Connectivity/Communications"," ")</f>
        <v xml:space="preserve"> </v>
      </c>
      <c r="M151" s="24"/>
      <c r="Q151" s="20"/>
    </row>
    <row r="152" spans="1:17" x14ac:dyDescent="0.25">
      <c r="A152" s="22" t="str">
        <f>IF(Matrix!$L22="Yes",Matrix!$G22," ")</f>
        <v xml:space="preserve"> </v>
      </c>
      <c r="B152" s="22" t="str">
        <f>IF(Matrix!$L22="Yes",Matrix!$I22," ")</f>
        <v xml:space="preserve"> </v>
      </c>
      <c r="C152" s="22"/>
      <c r="D152" s="22"/>
      <c r="E152" s="22"/>
      <c r="F152" s="22"/>
      <c r="G152" s="22"/>
      <c r="H152" s="22" t="str">
        <f>IF(Matrix!$L22="Yes","Connectivity/Communications"," ")</f>
        <v xml:space="preserve"> </v>
      </c>
      <c r="M152" s="24"/>
      <c r="Q152" s="20"/>
    </row>
    <row r="153" spans="1:17" x14ac:dyDescent="0.25">
      <c r="A153" s="22" t="str">
        <f>IF(Matrix!$L23="Yes",Matrix!$G23," ")</f>
        <v xml:space="preserve"> </v>
      </c>
      <c r="B153" s="22" t="str">
        <f>IF(Matrix!$L23="Yes",Matrix!$I23," ")</f>
        <v xml:space="preserve"> </v>
      </c>
      <c r="C153" s="22"/>
      <c r="D153" s="22"/>
      <c r="E153" s="22"/>
      <c r="F153" s="22"/>
      <c r="G153" s="22"/>
      <c r="H153" s="22" t="str">
        <f>IF(Matrix!$L23="Yes","Connectivity/Communications"," ")</f>
        <v xml:space="preserve"> </v>
      </c>
      <c r="M153" s="24"/>
      <c r="Q153" s="20"/>
    </row>
    <row r="154" spans="1:17" ht="60" x14ac:dyDescent="0.25">
      <c r="A154" s="22" t="str">
        <f>IF(Matrix!$L24="Yes",Matrix!$G24," ")</f>
        <v>Medium</v>
      </c>
      <c r="B154" s="22" t="str">
        <f>IF(Matrix!$L24="Yes",Matrix!$I24," ")</f>
        <v>PS-010 (Personnel Security) - The vendor shall have personnel security policies &amp; procedures, position risk categorization, personnel screening, personnel termination, personnel transfer, access agreements &amp; third party personnel security.</v>
      </c>
      <c r="C154" s="22"/>
      <c r="D154" s="22"/>
      <c r="E154" s="22"/>
      <c r="F154" s="22"/>
      <c r="G154" s="22"/>
      <c r="H154" s="22" t="str">
        <f>IF(Matrix!$L24="Yes","Connectivity/Communications"," ")</f>
        <v>Connectivity/Communications</v>
      </c>
      <c r="M154" s="24"/>
      <c r="Q154" s="20"/>
    </row>
    <row r="155" spans="1:17" ht="75" x14ac:dyDescent="0.25">
      <c r="A155" s="22" t="str">
        <f>IF(Matrix!$L25="Yes",Matrix!$G25," ")</f>
        <v>Medium</v>
      </c>
      <c r="B155" s="22" t="str">
        <f>IF(Matrix!$L25="Yes",Matrix!$I25,"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55" s="22"/>
      <c r="D155" s="22"/>
      <c r="E155" s="22"/>
      <c r="F155" s="22"/>
      <c r="G155" s="22"/>
      <c r="H155" s="22" t="str">
        <f>IF(Matrix!$L25="Yes","Connectivity/Communications"," ")</f>
        <v>Connectivity/Communications</v>
      </c>
      <c r="M155" s="24"/>
      <c r="Q155" s="20"/>
    </row>
    <row r="156" spans="1:17" ht="30" x14ac:dyDescent="0.25">
      <c r="A156" s="22" t="str">
        <f>IF(Matrix!$L26="Yes",Matrix!$G26," ")</f>
        <v>Medium</v>
      </c>
      <c r="B156" s="22" t="str">
        <f>IF(Matrix!$L26="Yes",Matrix!$I26," ")</f>
        <v>RA-020 (Risk Assessment) - The vendor shall use the results of risk assessments to influence systems development and processes.</v>
      </c>
      <c r="C156" s="22"/>
      <c r="D156" s="22"/>
      <c r="E156" s="22"/>
      <c r="F156" s="22"/>
      <c r="G156" s="22"/>
      <c r="H156" s="22" t="str">
        <f>IF(Matrix!$L26="Yes","Connectivity/Communications"," ")</f>
        <v>Connectivity/Communications</v>
      </c>
      <c r="M156" s="24"/>
      <c r="Q156" s="20"/>
    </row>
    <row r="157" spans="1:17" ht="30" x14ac:dyDescent="0.25">
      <c r="A157" s="22" t="str">
        <f>IF(Matrix!$L27="Yes",Matrix!$G27," ")</f>
        <v>High</v>
      </c>
      <c r="B157" s="22" t="str">
        <f>IF(Matrix!$L27="Yes",Matrix!$I27," ")</f>
        <v>SAA-010 (Security Management) - The vendor shall have an Information Security Management Plan (ISMP)</v>
      </c>
      <c r="C157" s="22"/>
      <c r="D157" s="22"/>
      <c r="E157" s="22"/>
      <c r="F157" s="22"/>
      <c r="G157" s="22"/>
      <c r="H157" s="22" t="str">
        <f>IF(Matrix!$L27="Yes","Connectivity/Communications"," ")</f>
        <v>Connectivity/Communications</v>
      </c>
      <c r="M157" s="24"/>
      <c r="Q157" s="20"/>
    </row>
    <row r="158" spans="1:17" ht="90" x14ac:dyDescent="0.25">
      <c r="A158" s="22" t="str">
        <f>IF(Matrix!$L28="Yes",Matrix!$G28," ")</f>
        <v>High</v>
      </c>
      <c r="B158" s="22" t="str">
        <f>IF(Matrix!$L28="Yes",Matrix!$I28,"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58" s="22"/>
      <c r="D158" s="22"/>
      <c r="E158" s="22"/>
      <c r="F158" s="22"/>
      <c r="G158" s="22"/>
      <c r="H158" s="22" t="str">
        <f>IF(Matrix!$L28="Yes","Connectivity/Communications"," ")</f>
        <v>Connectivity/Communications</v>
      </c>
      <c r="M158" s="24"/>
      <c r="Q158" s="20"/>
    </row>
    <row r="159" spans="1:17" ht="75" x14ac:dyDescent="0.25">
      <c r="A159" s="22" t="str">
        <f>IF(Matrix!$L29="Yes",Matrix!$G29," ")</f>
        <v>Medium</v>
      </c>
      <c r="B159" s="22" t="str">
        <f>IF(Matrix!$L29="Yes",Matrix!$I29,"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59" s="22"/>
      <c r="D159" s="22"/>
      <c r="E159" s="22"/>
      <c r="F159" s="22"/>
      <c r="G159" s="22"/>
      <c r="H159" s="22" t="str">
        <f>IF(Matrix!$L29="Yes","Connectivity/Communications"," ")</f>
        <v>Connectivity/Communications</v>
      </c>
      <c r="M159" s="24"/>
      <c r="Q159" s="20"/>
    </row>
    <row r="160" spans="1:17" ht="45" x14ac:dyDescent="0.25">
      <c r="A160" s="22" t="str">
        <f>IF(Matrix!$L30="Yes",Matrix!$G30," ")</f>
        <v>High</v>
      </c>
      <c r="B160" s="22" t="str">
        <f>IF(Matrix!$L30="Yes",Matrix!$I30," ")</f>
        <v>SCP-010 (Protecting Communications paths for systems) - Communication paths that traverse outside controlled boundaries must protect confidentiality and integrity of data</v>
      </c>
      <c r="C160" s="22"/>
      <c r="D160" s="22"/>
      <c r="E160" s="22"/>
      <c r="F160" s="22"/>
      <c r="G160" s="22"/>
      <c r="H160" s="22" t="str">
        <f>IF(Matrix!$L30="Yes","Connectivity/Communications"," ")</f>
        <v>Connectivity/Communications</v>
      </c>
      <c r="M160" s="24"/>
      <c r="Q160" s="20"/>
    </row>
    <row r="161" spans="1:17" ht="45" x14ac:dyDescent="0.25">
      <c r="A161" s="22" t="str">
        <f>IF(Matrix!$L31="Yes",Matrix!$G31," ")</f>
        <v>Medium</v>
      </c>
      <c r="B161" s="22" t="str">
        <f>IF(Matrix!$L31="Yes",Matrix!$I31," ")</f>
        <v>SCP-011 (Protecting Communication paths for systems) - Communication path cryptographic protections must not use identities, keys or shared secrets which are common across multiple deployed devices</v>
      </c>
      <c r="C161" s="22"/>
      <c r="D161" s="22"/>
      <c r="E161" s="22"/>
      <c r="F161" s="22"/>
      <c r="G161" s="22"/>
      <c r="H161" s="22" t="str">
        <f>IF(Matrix!$L31="Yes","Connectivity/Communications"," ")</f>
        <v>Connectivity/Communications</v>
      </c>
      <c r="M161" s="24"/>
      <c r="Q161" s="20"/>
    </row>
    <row r="162" spans="1:17" ht="105" x14ac:dyDescent="0.25">
      <c r="A162" s="22" t="str">
        <f>IF(Matrix!$L32="Yes",Matrix!$G32," ")</f>
        <v>High</v>
      </c>
      <c r="B162" s="22" t="str">
        <f>IF(Matrix!$L32="Yes",Matrix!$I32,"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62" s="22"/>
      <c r="D162" s="22"/>
      <c r="E162" s="22"/>
      <c r="F162" s="22"/>
      <c r="G162" s="22"/>
      <c r="H162" s="22" t="str">
        <f>IF(Matrix!$L32="Yes","Connectivity/Communications"," ")</f>
        <v>Connectivity/Communications</v>
      </c>
      <c r="M162" s="24"/>
      <c r="Q162" s="20"/>
    </row>
    <row r="163" spans="1:17" ht="90" x14ac:dyDescent="0.25">
      <c r="A163" s="22" t="str">
        <f>IF(Matrix!$L33="Yes",Matrix!$G33," ")</f>
        <v>Medium</v>
      </c>
      <c r="B163" s="22" t="str">
        <f>IF(Matrix!$L33="Yes",Matrix!$I33,"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63" s="22"/>
      <c r="D163" s="22"/>
      <c r="E163" s="22"/>
      <c r="F163" s="22"/>
      <c r="G163" s="22"/>
      <c r="H163" s="22" t="str">
        <f>IF(Matrix!$L33="Yes","Connectivity/Communications"," ")</f>
        <v>Connectivity/Communications</v>
      </c>
      <c r="M163" s="24"/>
      <c r="Q163" s="20"/>
    </row>
    <row r="164" spans="1:17" ht="195" x14ac:dyDescent="0.25">
      <c r="A164" s="22" t="str">
        <f>IF(Matrix!$L34="Yes",Matrix!$G34," ")</f>
        <v>Medium</v>
      </c>
      <c r="B164" s="22" t="str">
        <f>IF(Matrix!$L34="Yes",Matrix!$I34,"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64" s="22"/>
      <c r="D164" s="22"/>
      <c r="E164" s="22"/>
      <c r="F164" s="22"/>
      <c r="G164" s="22"/>
      <c r="H164" s="22" t="str">
        <f>IF(Matrix!$L34="Yes","Connectivity/Communications"," ")</f>
        <v>Connectivity/Communications</v>
      </c>
      <c r="M164" s="24"/>
      <c r="Q164" s="20"/>
    </row>
    <row r="165" spans="1:17" x14ac:dyDescent="0.25">
      <c r="A165" s="22" t="str">
        <f>IF(Matrix!$L35="Yes",Matrix!$G35," ")</f>
        <v xml:space="preserve"> </v>
      </c>
      <c r="B165" s="22" t="str">
        <f>IF(Matrix!$L35="Yes",Matrix!$I35," ")</f>
        <v xml:space="preserve"> </v>
      </c>
      <c r="C165" s="22"/>
      <c r="D165" s="22"/>
      <c r="E165" s="22"/>
      <c r="F165" s="22"/>
      <c r="G165" s="22"/>
      <c r="H165" s="22" t="str">
        <f>IF(Matrix!$L35="Yes","Connectivity/Communications"," ")</f>
        <v xml:space="preserve"> </v>
      </c>
      <c r="M165" s="24"/>
      <c r="Q165" s="20"/>
    </row>
    <row r="166" spans="1:17" ht="45" x14ac:dyDescent="0.25">
      <c r="A166" s="22" t="str">
        <f>IF(Matrix!$L36="Yes",Matrix!$G36," ")</f>
        <v>High</v>
      </c>
      <c r="B166" s="22" t="str">
        <f>IF(Matrix!$L36="Yes",Matrix!$I36," ")</f>
        <v>SCP-060 (Protecting Vehicle Network Escalation from Devices) - The vendor shall enforce controls integrated into the telematics device to limit the possible commands and data transmitted to the vehicle network.</v>
      </c>
      <c r="C166" s="22"/>
      <c r="D166" s="22"/>
      <c r="E166" s="22"/>
      <c r="F166" s="22"/>
      <c r="G166" s="22"/>
      <c r="H166" s="22" t="str">
        <f>IF(Matrix!$L36="Yes","Connectivity/Communications"," ")</f>
        <v>Connectivity/Communications</v>
      </c>
      <c r="M166" s="24"/>
      <c r="Q166" s="20"/>
    </row>
    <row r="167" spans="1:17" ht="270" x14ac:dyDescent="0.25">
      <c r="A167" s="22" t="str">
        <f>IF(Matrix!$L37="Yes",Matrix!$G37," ")</f>
        <v>High</v>
      </c>
      <c r="B167" s="22" t="str">
        <f>IF(Matrix!$L37="Yes",Matrix!$I37,"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67" s="22"/>
      <c r="D167" s="22"/>
      <c r="E167" s="22"/>
      <c r="F167" s="22"/>
      <c r="G167" s="22"/>
      <c r="H167" s="22" t="str">
        <f>IF(Matrix!$L37="Yes","Connectivity/Communications"," ")</f>
        <v>Connectivity/Communications</v>
      </c>
      <c r="M167" s="24"/>
      <c r="Q167" s="20"/>
    </row>
    <row r="168" spans="1:17" x14ac:dyDescent="0.25">
      <c r="A168" s="22" t="str">
        <f>IF(Matrix!$L38="Yes",Matrix!$G38," ")</f>
        <v xml:space="preserve"> </v>
      </c>
      <c r="B168" s="22" t="str">
        <f>IF(Matrix!$L38="Yes",Matrix!$I38," ")</f>
        <v xml:space="preserve"> </v>
      </c>
      <c r="C168" s="22"/>
      <c r="D168" s="22"/>
      <c r="E168" s="22"/>
      <c r="F168" s="22"/>
      <c r="G168" s="22"/>
      <c r="H168" s="22" t="str">
        <f>IF(Matrix!$L38="Yes","Connectivity/Communications"," ")</f>
        <v xml:space="preserve"> </v>
      </c>
      <c r="M168" s="24"/>
      <c r="Q168" s="20"/>
    </row>
    <row r="169" spans="1:17" x14ac:dyDescent="0.25">
      <c r="A169" s="22" t="str">
        <f>IF(Matrix!$L39="Yes",Matrix!$G39," ")</f>
        <v xml:space="preserve"> </v>
      </c>
      <c r="B169" s="22" t="str">
        <f>IF(Matrix!$L39="Yes",Matrix!$I39," ")</f>
        <v xml:space="preserve"> </v>
      </c>
      <c r="C169" s="22"/>
      <c r="D169" s="22"/>
      <c r="E169" s="22"/>
      <c r="F169" s="22"/>
      <c r="G169" s="22"/>
      <c r="H169" s="22" t="str">
        <f>IF(Matrix!$L39="Yes","Connectivity/Communications"," ")</f>
        <v xml:space="preserve"> </v>
      </c>
      <c r="M169" s="24"/>
      <c r="Q169" s="20"/>
    </row>
    <row r="170" spans="1:17" ht="90" x14ac:dyDescent="0.25">
      <c r="A170" s="22" t="str">
        <f>IF(Matrix!$L40="Yes",Matrix!$G40," ")</f>
        <v>High</v>
      </c>
      <c r="B170" s="22" t="str">
        <f>IF(Matrix!$L40="Yes",Matrix!$I40,"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70" s="22"/>
      <c r="D170" s="22"/>
      <c r="E170" s="22"/>
      <c r="F170" s="22"/>
      <c r="G170" s="22"/>
      <c r="H170" s="22" t="str">
        <f>IF(Matrix!$L40="Yes","Connectivity/Communications"," ")</f>
        <v>Connectivity/Communications</v>
      </c>
      <c r="M170" s="24"/>
      <c r="Q170" s="20"/>
    </row>
    <row r="171" spans="1:17" ht="75" x14ac:dyDescent="0.25">
      <c r="A171" s="22" t="str">
        <f>IF(Matrix!$L41="Yes",Matrix!$G41," ")</f>
        <v>Medium</v>
      </c>
      <c r="B171" s="22" t="str">
        <f>IF(Matrix!$L41="Yes",Matrix!$I41,"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71" s="22"/>
      <c r="D171" s="22"/>
      <c r="E171" s="22"/>
      <c r="F171" s="22"/>
      <c r="G171" s="22"/>
      <c r="H171" s="22" t="str">
        <f>IF(Matrix!$L41="Yes","Connectivity/Communications"," ")</f>
        <v>Connectivity/Communications</v>
      </c>
      <c r="M171" s="24"/>
      <c r="Q171" s="20"/>
    </row>
    <row r="172" spans="1:17" ht="180" x14ac:dyDescent="0.25">
      <c r="A172" s="22" t="str">
        <f>IF(Matrix!$L42="Yes",Matrix!$G42," ")</f>
        <v>Medium</v>
      </c>
      <c r="B172" s="22" t="str">
        <f>IF(Matrix!$L42="Yes",Matrix!$I42,"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172" s="22"/>
      <c r="D172" s="22"/>
      <c r="E172" s="22"/>
      <c r="F172" s="22"/>
      <c r="G172" s="22"/>
      <c r="H172" s="22" t="str">
        <f>IF(Matrix!$L42="Yes","Connectivity/Communications"," ")</f>
        <v>Connectivity/Communications</v>
      </c>
      <c r="M172" s="24"/>
      <c r="Q172" s="20"/>
    </row>
    <row r="173" spans="1:17" ht="45" x14ac:dyDescent="0.25">
      <c r="A173" s="22" t="str">
        <f>IF(Matrix!$L43="Yes",Matrix!$G43," ")</f>
        <v>Medium</v>
      </c>
      <c r="B173" s="22" t="str">
        <f>IF(Matrix!$L43="Yes",Matrix!$I43," ")</f>
        <v>SII-030 (Protecting Firmware on Devices) - The vendor shall use digitally signed software on telematics devices and prohibit execution of unsigned or invalidly signed software.</v>
      </c>
      <c r="C173" s="22"/>
      <c r="D173" s="22"/>
      <c r="E173" s="22"/>
      <c r="F173" s="22"/>
      <c r="G173" s="22"/>
      <c r="H173" s="22" t="str">
        <f>IF(Matrix!$L43="Yes","Connectivity/Communications"," ")</f>
        <v>Connectivity/Communications</v>
      </c>
      <c r="M173" s="24"/>
      <c r="Q173" s="20"/>
    </row>
    <row r="174" spans="1:17" ht="75" x14ac:dyDescent="0.25">
      <c r="A174" s="22" t="str">
        <f>IF(Matrix!$L44="Yes",Matrix!$G44," ")</f>
        <v>High</v>
      </c>
      <c r="B174" s="22" t="str">
        <f>IF(Matrix!$L44="Yes",Matrix!$I44,"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74" s="22"/>
      <c r="D174" s="22"/>
      <c r="E174" s="22"/>
      <c r="F174" s="22"/>
      <c r="G174" s="22"/>
      <c r="H174" s="22" t="str">
        <f>IF(Matrix!$L44="Yes","Connectivity/Communications"," ")</f>
        <v>Connectivity/Communications</v>
      </c>
      <c r="M174" s="24"/>
      <c r="Q174" s="20"/>
    </row>
    <row r="175" spans="1:17" ht="45" x14ac:dyDescent="0.25">
      <c r="A175" s="22" t="str">
        <f>IF(Matrix!$L45="Yes",Matrix!$G45," ")</f>
        <v>Low</v>
      </c>
      <c r="B175" s="22" t="str">
        <f>IF(Matrix!$L45="Yes",Matrix!$I45," ")</f>
        <v>SII-060 (Protecting Firmware on Devices) - The vendor shall provide a means (and document the process) for customers to verify the firmware in their devices.</v>
      </c>
      <c r="C175" s="22"/>
      <c r="D175" s="22"/>
      <c r="E175" s="22"/>
      <c r="F175" s="22"/>
      <c r="G175" s="22"/>
      <c r="H175" s="22" t="str">
        <f>IF(Matrix!$L45="Yes","Connectivity/Communications"," ")</f>
        <v>Connectivity/Communications</v>
      </c>
      <c r="M175" s="24"/>
      <c r="Q175" s="20"/>
    </row>
    <row r="176" spans="1:17" ht="75" x14ac:dyDescent="0.25">
      <c r="A176" s="22" t="str">
        <f>IF(Matrix!$L46="Yes",Matrix!$G46," ")</f>
        <v>High</v>
      </c>
      <c r="B176" s="22" t="str">
        <f>IF(Matrix!$L46="Yes",Matrix!$I46,"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76" s="22"/>
      <c r="D176" s="22"/>
      <c r="E176" s="22"/>
      <c r="F176" s="22"/>
      <c r="G176" s="22"/>
      <c r="H176" s="22" t="str">
        <f>IF(Matrix!$L46="Yes","Connectivity/Communications"," ")</f>
        <v>Connectivity/Communications</v>
      </c>
      <c r="M176" s="24"/>
      <c r="Q176" s="20"/>
    </row>
    <row r="177" spans="1:17" ht="30" x14ac:dyDescent="0.25">
      <c r="A177" s="22" t="str">
        <f>IF(Matrix!$L47="Yes",Matrix!$G47," ")</f>
        <v>Medium</v>
      </c>
      <c r="B177" s="22" t="str">
        <f>IF(Matrix!$L47="Yes",Matrix!$I47," ")</f>
        <v>SII-080 (Protecting Firmware on Devices) - The vendor shall design security components that fail-secure to protect integrity of systems and data.</v>
      </c>
      <c r="C177" s="22"/>
      <c r="D177" s="22"/>
      <c r="E177" s="22"/>
      <c r="F177" s="22"/>
      <c r="G177" s="22"/>
      <c r="H177" s="22" t="str">
        <f>IF(Matrix!$L47="Yes","Connectivity/Communications"," ")</f>
        <v>Connectivity/Communications</v>
      </c>
      <c r="M177" s="24"/>
      <c r="Q177" s="20"/>
    </row>
    <row r="178" spans="1:17" ht="45" x14ac:dyDescent="0.25">
      <c r="A178" s="22" t="str">
        <f>IF(Matrix!$L48="Yes",Matrix!$G48," ")</f>
        <v>Low</v>
      </c>
      <c r="B178" s="22" t="str">
        <f>IF(Matrix!$L48="Yes",Matrix!$I48," ")</f>
        <v>SII-081 (Protecting Firmware on Devices) - The vendor shall utilize protective mechanisms to protect components from unauthorized runtime/volatile modification of code.</v>
      </c>
      <c r="C178" s="22"/>
      <c r="D178" s="22"/>
      <c r="E178" s="22"/>
      <c r="F178" s="22"/>
      <c r="G178" s="22"/>
      <c r="H178" s="22" t="str">
        <f>IF(Matrix!$L48="Yes","Connectivity/Communications"," ")</f>
        <v>Connectivity/Communications</v>
      </c>
      <c r="M178" s="24"/>
      <c r="Q178" s="20"/>
    </row>
    <row r="179" spans="1:17" ht="105" x14ac:dyDescent="0.25">
      <c r="A179" s="22" t="str">
        <f>IF(Matrix!$L49="Yes",Matrix!$G49," ")</f>
        <v>Medium</v>
      </c>
      <c r="B179" s="22" t="str">
        <f>IF(Matrix!$L49="Yes",Matrix!$I49,"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79" s="22"/>
      <c r="D179" s="22"/>
      <c r="E179" s="22"/>
      <c r="F179" s="22"/>
      <c r="G179" s="22"/>
      <c r="H179" s="22" t="str">
        <f>IF(Matrix!$L49="Yes","Connectivity/Communications"," ")</f>
        <v>Connectivity/Communications</v>
      </c>
      <c r="M179" s="24"/>
      <c r="Q179" s="20"/>
    </row>
    <row r="180" spans="1:17" x14ac:dyDescent="0.25">
      <c r="A180" s="22" t="str">
        <f>IF(Matrix!$L50="Yes",Matrix!$G50," ")</f>
        <v xml:space="preserve"> </v>
      </c>
      <c r="B180" s="22" t="str">
        <f>IF(Matrix!$L50="Yes",Matrix!$I50," ")</f>
        <v xml:space="preserve"> </v>
      </c>
      <c r="C180" s="22"/>
      <c r="D180" s="22"/>
      <c r="E180" s="22"/>
      <c r="F180" s="22"/>
      <c r="G180" s="22"/>
      <c r="H180" s="22" t="str">
        <f>IF(Matrix!$L50="Yes","Connectivity/Communications"," ")</f>
        <v xml:space="preserve"> </v>
      </c>
      <c r="M180" s="24"/>
      <c r="Q180" s="20"/>
    </row>
    <row r="181" spans="1:17" ht="90" x14ac:dyDescent="0.25">
      <c r="A181" s="22" t="str">
        <f>IF(Matrix!$L51="Yes",Matrix!$G51," ")</f>
        <v>Medium</v>
      </c>
      <c r="B181" s="22" t="str">
        <f>IF(Matrix!$L51="Yes",Matrix!$I51," ")</f>
        <v xml:space="preserve">SII-110 (Vulnerability Management) - The vendor conducts regular vulnerability scans of operating environment to verify software components in use have been patched according to remediation SLAs. 
</v>
      </c>
      <c r="C181" s="22"/>
      <c r="D181" s="22"/>
      <c r="E181" s="22"/>
      <c r="F181" s="22"/>
      <c r="G181" s="22"/>
      <c r="H181" s="22" t="str">
        <f>IF(Matrix!$L51="Yes","Connectivity/Communications"," ")</f>
        <v>Connectivity/Communications</v>
      </c>
      <c r="M181" s="24"/>
      <c r="Q181" s="20"/>
    </row>
    <row r="182" spans="1:17" ht="45" x14ac:dyDescent="0.25">
      <c r="A182" s="22" t="str">
        <f>IF(Matrix!$L52="Yes",Matrix!$G52," ")</f>
        <v>Low</v>
      </c>
      <c r="B182" s="22" t="str">
        <f>IF(Matrix!$L52="Yes",Matrix!$I52," ")</f>
        <v>SII-120 (Vulnerability Management) - The vendor shall have a vulnerability management process that includes steps to triage any found vulnerabilities and plan remediation.</v>
      </c>
      <c r="C182" s="22"/>
      <c r="D182" s="22"/>
      <c r="E182" s="22"/>
      <c r="F182" s="22"/>
      <c r="G182" s="22"/>
      <c r="H182" s="22" t="str">
        <f>IF(Matrix!$L52="Yes","Connectivity/Communications"," ")</f>
        <v>Connectivity/Communications</v>
      </c>
      <c r="M182" s="24"/>
      <c r="Q182" s="20"/>
    </row>
    <row r="183" spans="1:17" ht="135" x14ac:dyDescent="0.25">
      <c r="A183" s="22" t="str">
        <f>IF(Matrix!$L53="Yes",Matrix!$G53," ")</f>
        <v>Medium</v>
      </c>
      <c r="B183" s="22" t="str">
        <f>IF(Matrix!$L53="Yes",Matrix!$I53,"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83" s="22"/>
      <c r="D183" s="22"/>
      <c r="E183" s="22"/>
      <c r="F183" s="22"/>
      <c r="G183" s="22"/>
      <c r="H183" s="22" t="str">
        <f>IF(Matrix!$L53="Yes","Connectivity/Communications"," ")</f>
        <v>Connectivity/Communications</v>
      </c>
      <c r="M183" s="24"/>
      <c r="Q183" s="20"/>
    </row>
    <row r="184" spans="1:17" ht="45" x14ac:dyDescent="0.25">
      <c r="A184" s="22" t="str">
        <f>IF(Matrix!$L54="Yes",Matrix!$G54," ")</f>
        <v>Medium</v>
      </c>
      <c r="B184" s="22" t="str">
        <f>IF(Matrix!$L54="Yes",Matrix!$I54," ")</f>
        <v>SII-140 (Vulnerability Management) - The vendor shall implement ongoing monitoring and protection against malicious code in production using a well governed process that addresses all entry and exit points in the system.</v>
      </c>
      <c r="C184" s="22"/>
      <c r="D184" s="22"/>
      <c r="E184" s="22"/>
      <c r="F184" s="22"/>
      <c r="G184" s="22"/>
      <c r="H184" s="22" t="str">
        <f>IF(Matrix!$L54="Yes","Connectivity/Communications"," ")</f>
        <v>Connectivity/Communications</v>
      </c>
      <c r="M184" s="24"/>
      <c r="Q184" s="20"/>
    </row>
    <row r="185" spans="1:17" ht="30" x14ac:dyDescent="0.25">
      <c r="A185" s="22" t="str">
        <f>IF(Matrix!$L55="Yes",Matrix!$G55," ")</f>
        <v>Medium</v>
      </c>
      <c r="B185" s="22" t="str">
        <f>IF(Matrix!$L55="Yes",Matrix!$I55," ")</f>
        <v>SII-150 (Vulnerability Management) - The vendor shall verify code according to best-practice coding standards</v>
      </c>
      <c r="C185" s="22"/>
      <c r="D185" s="22"/>
      <c r="E185" s="22"/>
      <c r="F185" s="22"/>
      <c r="G185" s="22"/>
      <c r="H185" s="22" t="str">
        <f>IF(Matrix!$L55="Yes","Connectivity/Communications"," ")</f>
        <v>Connectivity/Communications</v>
      </c>
      <c r="M185" s="24"/>
      <c r="Q185" s="20"/>
    </row>
    <row r="186" spans="1:17" ht="60" x14ac:dyDescent="0.25">
      <c r="A186" s="22" t="str">
        <f>IF(Matrix!$L56="Yes",Matrix!$G56," ")</f>
        <v>Medium</v>
      </c>
      <c r="B186" s="22" t="str">
        <f>IF(Matrix!$L56="Yes",Matrix!$I56," ")</f>
        <v>SII-170 (System and Information Integrity) - The vendor shall actively monitor resources such as NIST Common Vulnerabilities and Exposures (CVE), Bugtraq, for security alerts and advisories related to the telematics system’s components</v>
      </c>
      <c r="C186" s="22"/>
      <c r="D186" s="22"/>
      <c r="E186" s="22"/>
      <c r="F186" s="22"/>
      <c r="G186" s="22"/>
      <c r="H186" s="22" t="str">
        <f>IF(Matrix!$L56="Yes","Connectivity/Communications"," ")</f>
        <v>Connectivity/Communications</v>
      </c>
      <c r="M186" s="24"/>
      <c r="Q186" s="20"/>
    </row>
    <row r="187" spans="1:17" ht="60" x14ac:dyDescent="0.25">
      <c r="A187" s="22" t="str">
        <f>IF(Matrix!$L57="Yes",Matrix!$G57," ")</f>
        <v>Medium</v>
      </c>
      <c r="B187" s="22" t="str">
        <f>IF(Matrix!$L57="Yes",Matrix!$I57,"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187" s="22"/>
      <c r="D187" s="22"/>
      <c r="E187" s="22"/>
      <c r="F187" s="22"/>
      <c r="G187" s="22"/>
      <c r="H187" s="22" t="str">
        <f>IF(Matrix!$L57="Yes","Connectivity/Communications"," ")</f>
        <v>Connectivity/Communications</v>
      </c>
      <c r="M187" s="24"/>
      <c r="Q187" s="20"/>
    </row>
    <row r="188" spans="1:17" ht="105" x14ac:dyDescent="0.25">
      <c r="A188" s="22" t="str">
        <f>IF(Matrix!$L58="Yes",Matrix!$G58," ")</f>
        <v>Medium</v>
      </c>
      <c r="B188" s="22" t="str">
        <f>IF(Matrix!$L58="Yes",Matrix!$I58,"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88" s="22"/>
      <c r="D188" s="22"/>
      <c r="E188" s="22"/>
      <c r="F188" s="22"/>
      <c r="G188" s="22"/>
      <c r="H188" s="22" t="str">
        <f>IF(Matrix!$L58="Yes","Connectivity/Communications"," ")</f>
        <v>Connectivity/Communications</v>
      </c>
      <c r="M188" s="24"/>
      <c r="Q188" s="20"/>
    </row>
    <row r="191" spans="1:17" ht="21" x14ac:dyDescent="0.25">
      <c r="A191" s="76" t="s">
        <v>270</v>
      </c>
      <c r="B191" s="77"/>
      <c r="C191" s="77"/>
      <c r="D191" s="77"/>
      <c r="E191" s="77"/>
      <c r="F191" s="77"/>
      <c r="G191" s="77"/>
    </row>
    <row r="192" spans="1:17" ht="57.75" customHeight="1" x14ac:dyDescent="0.25">
      <c r="A192" s="78" t="s">
        <v>317</v>
      </c>
      <c r="B192" s="79"/>
      <c r="C192" s="79"/>
      <c r="D192" s="79"/>
      <c r="E192" s="79"/>
      <c r="F192" s="79"/>
      <c r="G192" s="79"/>
      <c r="H192" s="33"/>
    </row>
    <row r="193" spans="1:17" x14ac:dyDescent="0.25">
      <c r="A193" s="75" t="s">
        <v>217</v>
      </c>
      <c r="B193" s="75" t="s">
        <v>145</v>
      </c>
      <c r="C193" s="75" t="s">
        <v>303</v>
      </c>
      <c r="D193" s="75"/>
      <c r="E193" s="75"/>
      <c r="F193" s="75"/>
      <c r="G193" s="75" t="s">
        <v>304</v>
      </c>
      <c r="H193" s="75" t="s">
        <v>246</v>
      </c>
      <c r="M193" s="24"/>
      <c r="Q193" s="20"/>
    </row>
    <row r="194" spans="1:17" x14ac:dyDescent="0.25">
      <c r="A194" s="75"/>
      <c r="B194" s="75"/>
      <c r="C194" s="21" t="s">
        <v>301</v>
      </c>
      <c r="D194" s="21" t="s">
        <v>305</v>
      </c>
      <c r="E194" s="21" t="s">
        <v>302</v>
      </c>
      <c r="F194" s="21" t="s">
        <v>306</v>
      </c>
      <c r="G194" s="75"/>
      <c r="H194" s="75"/>
      <c r="M194" s="24"/>
      <c r="Q194" s="20"/>
    </row>
    <row r="195" spans="1:17" ht="30" x14ac:dyDescent="0.25">
      <c r="A195" s="22" t="str">
        <f>IF(Matrix!$M2="Yes",Matrix!$G2," ")</f>
        <v>Medium</v>
      </c>
      <c r="B195" s="22" t="str">
        <f>IF(Matrix!$M2="Yes",Matrix!$I2," ")</f>
        <v>AA-010 (Audit and Accountability) - The vendor's system shall record event and system logs</v>
      </c>
      <c r="C195" s="22"/>
      <c r="D195" s="22"/>
      <c r="E195" s="22"/>
      <c r="F195" s="22"/>
      <c r="G195" s="22"/>
      <c r="H195" s="22" t="str">
        <f>IF(Matrix!$M2="Yes","Cloud or Back-end"," ")</f>
        <v>Cloud or Back-end</v>
      </c>
      <c r="M195" s="24"/>
      <c r="Q195" s="20"/>
    </row>
    <row r="196" spans="1:17" ht="90" x14ac:dyDescent="0.25">
      <c r="A196" s="22" t="str">
        <f>IF(Matrix!$M3="Yes",Matrix!$G3," ")</f>
        <v>Medium</v>
      </c>
      <c r="B196" s="22" t="str">
        <f>IF(Matrix!$M3="Yes",Matrix!$I3,"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196" s="22"/>
      <c r="D196" s="22"/>
      <c r="E196" s="22"/>
      <c r="F196" s="22"/>
      <c r="G196" s="22"/>
      <c r="H196" s="22" t="str">
        <f>IF(Matrix!$M3="Yes","Cloud or Back-end"," ")</f>
        <v>Cloud or Back-end</v>
      </c>
      <c r="M196" s="24"/>
      <c r="Q196" s="20"/>
    </row>
    <row r="197" spans="1:17" x14ac:dyDescent="0.25">
      <c r="A197" s="22" t="str">
        <f>IF(Matrix!$M4="Yes",Matrix!$G4," ")</f>
        <v xml:space="preserve"> </v>
      </c>
      <c r="B197" s="22" t="str">
        <f>IF(Matrix!$M4="Yes",Matrix!$I4," ")</f>
        <v xml:space="preserve"> </v>
      </c>
      <c r="C197" s="22"/>
      <c r="D197" s="22"/>
      <c r="E197" s="22"/>
      <c r="F197" s="22"/>
      <c r="G197" s="22"/>
      <c r="H197" s="22" t="str">
        <f>IF(Matrix!$M4="Yes","Cloud or Back-end"," ")</f>
        <v xml:space="preserve"> </v>
      </c>
      <c r="M197" s="24"/>
      <c r="Q197" s="20"/>
    </row>
    <row r="198" spans="1:17" ht="30" x14ac:dyDescent="0.25">
      <c r="A198" s="22" t="str">
        <f>IF(Matrix!$M5="Yes",Matrix!$G5," ")</f>
        <v>High</v>
      </c>
      <c r="B198" s="22" t="str">
        <f>IF(Matrix!$M5="Yes",Matrix!$I5," ")</f>
        <v>AC-030 (Access Control) - The vendor's system shall employ authentication to prevent unauthorized access to telematics systems and data.</v>
      </c>
      <c r="C198" s="22"/>
      <c r="D198" s="22"/>
      <c r="E198" s="22"/>
      <c r="F198" s="22"/>
      <c r="G198" s="22"/>
      <c r="H198" s="22" t="str">
        <f>IF(Matrix!$M5="Yes","Cloud or Back-end"," ")</f>
        <v>Cloud or Back-end</v>
      </c>
      <c r="M198" s="24"/>
      <c r="Q198" s="20"/>
    </row>
    <row r="199" spans="1:17" ht="45" x14ac:dyDescent="0.25">
      <c r="A199" s="22" t="str">
        <f>IF(Matrix!$M6="Yes",Matrix!$G6," ")</f>
        <v>Medium</v>
      </c>
      <c r="B199" s="22" t="str">
        <f>IF(Matrix!$M6="Yes",Matrix!$I6," ")</f>
        <v>AC-040 (Access Control) - The vendor shall identify all instances where the telematics system includes actions that cannot support access authentication and/or execute with elevated privileges</v>
      </c>
      <c r="C199" s="22"/>
      <c r="D199" s="22"/>
      <c r="E199" s="22"/>
      <c r="F199" s="22"/>
      <c r="G199" s="22"/>
      <c r="H199" s="22" t="str">
        <f>IF(Matrix!$M6="Yes","Cloud or Back-end"," ")</f>
        <v>Cloud or Back-end</v>
      </c>
      <c r="M199" s="24"/>
      <c r="Q199" s="20"/>
    </row>
    <row r="200" spans="1:17" ht="30" x14ac:dyDescent="0.25">
      <c r="A200" s="22" t="str">
        <f>IF(Matrix!$M7="Yes",Matrix!$G7," ")</f>
        <v>Medium</v>
      </c>
      <c r="B200" s="22" t="str">
        <f>IF(Matrix!$M7="Yes",Matrix!$I7," ")</f>
        <v>AC-041 (Access Control) - Identifying information about the connected devices will not be made available without authentication first.</v>
      </c>
      <c r="C200" s="22"/>
      <c r="D200" s="22"/>
      <c r="E200" s="22"/>
      <c r="F200" s="22"/>
      <c r="G200" s="22"/>
      <c r="H200" s="22" t="str">
        <f>IF(Matrix!$M7="Yes","Cloud or Back-end"," ")</f>
        <v>Cloud or Back-end</v>
      </c>
      <c r="M200" s="24"/>
      <c r="Q200" s="20"/>
    </row>
    <row r="201" spans="1:17" ht="30" x14ac:dyDescent="0.25">
      <c r="A201" s="22" t="str">
        <f>IF(Matrix!$M8="Yes",Matrix!$G8," ")</f>
        <v>Medium</v>
      </c>
      <c r="B201" s="22" t="str">
        <f>IF(Matrix!$M8="Yes",Matrix!$I8," ")</f>
        <v>AC-050 (Access Control) - All remote access methods and possible remote actions to/on telematics system shall be documented.</v>
      </c>
      <c r="C201" s="22"/>
      <c r="D201" s="22"/>
      <c r="E201" s="22"/>
      <c r="F201" s="22"/>
      <c r="G201" s="22"/>
      <c r="H201" s="22" t="str">
        <f>IF(Matrix!$M8="Yes","Cloud or Back-end"," ")</f>
        <v>Cloud or Back-end</v>
      </c>
      <c r="M201" s="24"/>
      <c r="Q201" s="20"/>
    </row>
    <row r="202" spans="1:17" x14ac:dyDescent="0.25">
      <c r="A202" s="22" t="str">
        <f>IF(Matrix!$M9="Yes",Matrix!$G9," ")</f>
        <v xml:space="preserve"> </v>
      </c>
      <c r="B202" s="22" t="str">
        <f>IF(Matrix!$M9="Yes",Matrix!$I9," ")</f>
        <v xml:space="preserve"> </v>
      </c>
      <c r="C202" s="22"/>
      <c r="D202" s="22"/>
      <c r="E202" s="22"/>
      <c r="F202" s="22"/>
      <c r="G202" s="22"/>
      <c r="H202" s="22" t="str">
        <f>IF(Matrix!$M9="Yes","Cloud or Back-end"," ")</f>
        <v xml:space="preserve"> </v>
      </c>
      <c r="M202" s="24"/>
      <c r="Q202" s="20"/>
    </row>
    <row r="203" spans="1:17" ht="45" x14ac:dyDescent="0.25">
      <c r="A203" s="22" t="str">
        <f>IF(Matrix!$M10="Yes",Matrix!$G10," ")</f>
        <v>Medium</v>
      </c>
      <c r="B203" s="22" t="str">
        <f>IF(Matrix!$M10="Yes",Matrix!$I10," ")</f>
        <v>AC-070 (Identification and Authentication) - Authentication attempts to the vendor’s devices and backends shall be rate-limited to an industry accepted rate.</v>
      </c>
      <c r="C203" s="22"/>
      <c r="D203" s="22"/>
      <c r="E203" s="22"/>
      <c r="F203" s="22"/>
      <c r="G203" s="22"/>
      <c r="H203" s="22" t="str">
        <f>IF(Matrix!$M10="Yes","Cloud or Back-end"," ")</f>
        <v>Cloud or Back-end</v>
      </c>
      <c r="M203" s="24"/>
      <c r="Q203" s="20"/>
    </row>
    <row r="204" spans="1:17" x14ac:dyDescent="0.25">
      <c r="A204" s="22" t="str">
        <f>IF(Matrix!$M11="Yes",Matrix!$G11," ")</f>
        <v xml:space="preserve"> </v>
      </c>
      <c r="B204" s="22" t="str">
        <f>IF(Matrix!$M11="Yes",Matrix!$I11," ")</f>
        <v xml:space="preserve"> </v>
      </c>
      <c r="C204" s="22"/>
      <c r="D204" s="22"/>
      <c r="E204" s="22"/>
      <c r="F204" s="22"/>
      <c r="G204" s="22"/>
      <c r="H204" s="22" t="str">
        <f>IF(Matrix!$M11="Yes","Cloud or Back-end"," ")</f>
        <v xml:space="preserve"> </v>
      </c>
      <c r="M204" s="24"/>
      <c r="Q204" s="20"/>
    </row>
    <row r="205" spans="1:17" x14ac:dyDescent="0.25">
      <c r="A205" s="22" t="str">
        <f>IF(Matrix!$M12="Yes",Matrix!$G12," ")</f>
        <v xml:space="preserve"> </v>
      </c>
      <c r="B205" s="22" t="str">
        <f>IF(Matrix!$M12="Yes",Matrix!$I12," ")</f>
        <v xml:space="preserve"> </v>
      </c>
      <c r="C205" s="22"/>
      <c r="D205" s="22"/>
      <c r="E205" s="22"/>
      <c r="F205" s="22"/>
      <c r="G205" s="22"/>
      <c r="H205" s="22" t="str">
        <f>IF(Matrix!$M12="Yes","Cloud or Back-end"," ")</f>
        <v xml:space="preserve"> </v>
      </c>
      <c r="M205" s="24"/>
      <c r="Q205" s="20"/>
    </row>
    <row r="206" spans="1:17" ht="45" x14ac:dyDescent="0.25">
      <c r="A206" s="22" t="str">
        <f>IF(Matrix!$M13="Yes",Matrix!$G13," ")</f>
        <v>High</v>
      </c>
      <c r="B206" s="22" t="str">
        <f>IF(Matrix!$M13="Yes",Matrix!$I13," ")</f>
        <v>CM-020 (Configuration Management) - The vendor’s devices shall have all services used for troubleshooting disabled or properly protected from unauthorized access and use.</v>
      </c>
      <c r="C206" s="22"/>
      <c r="D206" s="22"/>
      <c r="E206" s="22"/>
      <c r="F206" s="22"/>
      <c r="G206" s="22"/>
      <c r="H206" s="22" t="str">
        <f>IF(Matrix!$M13="Yes","Cloud or Back-end"," ")</f>
        <v>Cloud or Back-end</v>
      </c>
      <c r="M206" s="24"/>
      <c r="Q206" s="20"/>
    </row>
    <row r="207" spans="1:17" ht="45" x14ac:dyDescent="0.25">
      <c r="A207" s="22" t="str">
        <f>IF(Matrix!$M14="Yes",Matrix!$G14," ")</f>
        <v>High</v>
      </c>
      <c r="B207" s="22" t="str">
        <f>IF(Matrix!$M14="Yes",Matrix!$I14," ")</f>
        <v>CM-030 (Configuration Management) - Vendor ensures that any and all interfaces used for testing or debug are unavailalbe in production builds of the devices</v>
      </c>
      <c r="C207" s="22"/>
      <c r="D207" s="22"/>
      <c r="E207" s="22"/>
      <c r="F207" s="22"/>
      <c r="G207" s="22"/>
      <c r="H207" s="22" t="str">
        <f>IF(Matrix!$M14="Yes","Cloud or Back-end"," ")</f>
        <v>Cloud or Back-end</v>
      </c>
      <c r="M207" s="24"/>
      <c r="Q207" s="20"/>
    </row>
    <row r="208" spans="1:17" ht="45" x14ac:dyDescent="0.25">
      <c r="A208" s="22" t="str">
        <f>IF(Matrix!$M15="Yes",Matrix!$G15," ")</f>
        <v>Medium</v>
      </c>
      <c r="B208" s="22" t="str">
        <f>IF(Matrix!$M15="Yes",Matrix!$I15," ")</f>
        <v>IA-010 (Identification and Authentication) - All remote hosts of the vendor's system shall be configured to uniquely identify and authenticate all other remote hosts of the system and/or any other interfacing systems.</v>
      </c>
      <c r="C208" s="22"/>
      <c r="D208" s="22"/>
      <c r="E208" s="22"/>
      <c r="F208" s="22"/>
      <c r="G208" s="22"/>
      <c r="H208" s="22" t="str">
        <f>IF(Matrix!$M15="Yes","Cloud or Back-end"," ")</f>
        <v>Cloud or Back-end</v>
      </c>
      <c r="M208" s="24"/>
      <c r="Q208" s="20"/>
    </row>
    <row r="209" spans="1:17" x14ac:dyDescent="0.25">
      <c r="A209" s="22" t="str">
        <f>IF(Matrix!$M16="Yes",Matrix!$G16," ")</f>
        <v xml:space="preserve"> </v>
      </c>
      <c r="B209" s="22" t="str">
        <f>IF(Matrix!$M16="Yes",Matrix!$I16," ")</f>
        <v xml:space="preserve"> </v>
      </c>
      <c r="C209" s="22"/>
      <c r="D209" s="22"/>
      <c r="E209" s="22"/>
      <c r="F209" s="22"/>
      <c r="G209" s="22"/>
      <c r="H209" s="22" t="str">
        <f>IF(Matrix!$M16="Yes","Cloud or Back-end"," ")</f>
        <v xml:space="preserve"> </v>
      </c>
      <c r="M209" s="24"/>
      <c r="Q209" s="20"/>
    </row>
    <row r="210" spans="1:17" ht="45" x14ac:dyDescent="0.25">
      <c r="A210" s="22" t="str">
        <f>IF(Matrix!$M17="Yes",Matrix!$G17," ")</f>
        <v>Medium</v>
      </c>
      <c r="B210" s="22" t="str">
        <f>IF(Matrix!$M17="Yes",Matrix!$I17," ")</f>
        <v>IA-030 (Identification and Authentication) - Cryptographic modules used in the vendors system shall be compliant with Federal Information Processing Standards (FIPS) 140-2: Level 1.</v>
      </c>
      <c r="C210" s="22"/>
      <c r="D210" s="22"/>
      <c r="E210" s="22"/>
      <c r="F210" s="22"/>
      <c r="G210" s="22"/>
      <c r="H210" s="22" t="str">
        <f>IF(Matrix!$M17="Yes","Cloud or Back-end"," ")</f>
        <v>Cloud or Back-end</v>
      </c>
      <c r="M210" s="24"/>
      <c r="Q210" s="20"/>
    </row>
    <row r="211" spans="1:17" ht="45" x14ac:dyDescent="0.25">
      <c r="A211" s="22" t="str">
        <f>IF(Matrix!$M18="Yes",Matrix!$G18," ")</f>
        <v>High</v>
      </c>
      <c r="B211" s="22" t="str">
        <f>IF(Matrix!$M18="Yes",Matrix!$I18," ")</f>
        <v>IR-010 (Incidence Response) - The vendor shall have a documented incident response plan (IRP) in place which provides the carriers with a point of contact for components used within their telematics system</v>
      </c>
      <c r="C211" s="22"/>
      <c r="D211" s="22"/>
      <c r="E211" s="22"/>
      <c r="F211" s="22"/>
      <c r="G211" s="22"/>
      <c r="H211" s="22" t="str">
        <f>IF(Matrix!$M18="Yes","Cloud or Back-end"," ")</f>
        <v>Cloud or Back-end</v>
      </c>
      <c r="M211" s="24"/>
      <c r="Q211" s="20"/>
    </row>
    <row r="212" spans="1:17" ht="60" x14ac:dyDescent="0.25">
      <c r="A212" s="22" t="str">
        <f>IF(Matrix!$M19="Yes",Matrix!$G19," ")</f>
        <v>Medium</v>
      </c>
      <c r="B212" s="22" t="str">
        <f>IF(Matrix!$M19="Yes",Matrix!$I19," ")</f>
        <v>M-010 (Maintenance) - The vendor shall have procedures in place to ensure that components outside of the carrier’s direct control are not updated or modified without prior coordination and approval by an organization-defined individual or role</v>
      </c>
      <c r="C212" s="22"/>
      <c r="D212" s="22"/>
      <c r="E212" s="22"/>
      <c r="F212" s="22"/>
      <c r="G212" s="22"/>
      <c r="H212" s="22" t="str">
        <f>IF(Matrix!$M19="Yes","Cloud or Back-end"," ")</f>
        <v>Cloud or Back-end</v>
      </c>
      <c r="M212" s="24"/>
      <c r="Q212" s="20"/>
    </row>
    <row r="213" spans="1:17" ht="45" x14ac:dyDescent="0.25">
      <c r="A213" s="22" t="str">
        <f>IF(Matrix!$M20="Yes",Matrix!$G20," ")</f>
        <v>High</v>
      </c>
      <c r="B213" s="22" t="str">
        <f>IF(Matrix!$M20="Yes",Matrix!$I20," ")</f>
        <v>M-020 (Maintenance) - The vendor shall have procedures in place to test backup restoration processes of their own systems and their own facilities on at least an annual basis.</v>
      </c>
      <c r="C213" s="22"/>
      <c r="D213" s="22"/>
      <c r="E213" s="22"/>
      <c r="F213" s="22"/>
      <c r="G213" s="22"/>
      <c r="H213" s="22" t="str">
        <f>IF(Matrix!$M20="Yes","Cloud or Back-end"," ")</f>
        <v>Cloud or Back-end</v>
      </c>
      <c r="M213" s="24"/>
      <c r="Q213" s="20"/>
    </row>
    <row r="214" spans="1:17" ht="45" x14ac:dyDescent="0.25">
      <c r="A214" s="22" t="str">
        <f>IF(Matrix!$M21="Yes",Matrix!$G21," ")</f>
        <v>Medium</v>
      </c>
      <c r="B214" s="22" t="str">
        <f>IF(Matrix!$M21="Yes",Matrix!$I21," ")</f>
        <v>P-010 (Planning) - The vendor shall have a System Security Plan (SSP) which details a clear and concise understanding of authorization boundaries of your telematics system;</v>
      </c>
      <c r="C214" s="22"/>
      <c r="D214" s="22"/>
      <c r="E214" s="22"/>
      <c r="F214" s="22"/>
      <c r="G214" s="22"/>
      <c r="H214" s="22" t="str">
        <f>IF(Matrix!$M21="Yes","Cloud or Back-end"," ")</f>
        <v>Cloud or Back-end</v>
      </c>
      <c r="M214" s="24"/>
      <c r="Q214" s="20"/>
    </row>
    <row r="215" spans="1:17" ht="30" x14ac:dyDescent="0.25">
      <c r="A215" s="22" t="str">
        <f>IF(Matrix!$M22="Yes",Matrix!$G22," ")</f>
        <v>Medium</v>
      </c>
      <c r="B215" s="22" t="str">
        <f>IF(Matrix!$M22="Yes",Matrix!$I22," ")</f>
        <v xml:space="preserve">P-020 (Planning) - The vendor shall have a documented Information Security Architecture (ISA) for the telematics system.  </v>
      </c>
      <c r="C215" s="22"/>
      <c r="D215" s="22"/>
      <c r="E215" s="22"/>
      <c r="F215" s="22"/>
      <c r="G215" s="22"/>
      <c r="H215" s="22" t="str">
        <f>IF(Matrix!$M22="Yes","Cloud or Back-end"," ")</f>
        <v>Cloud or Back-end</v>
      </c>
      <c r="M215" s="24"/>
      <c r="Q215" s="20"/>
    </row>
    <row r="216" spans="1:17" ht="60" x14ac:dyDescent="0.25">
      <c r="A216" s="22" t="str">
        <f>IF(Matrix!$M23="Yes",Matrix!$G23," ")</f>
        <v>High</v>
      </c>
      <c r="B216" s="22" t="str">
        <f>IF(Matrix!$M23="Yes",Matrix!$I23," ")</f>
        <v>P-030 (Planning) - The vendor shall provide interfaces to their backend using the Open Telematics API -- enabling carriers to have failover to other providers to  avoid interruptions due to single point of failure in provider telematics services.</v>
      </c>
      <c r="C216" s="22"/>
      <c r="D216" s="22"/>
      <c r="E216" s="22"/>
      <c r="F216" s="22"/>
      <c r="G216" s="22"/>
      <c r="H216" s="22" t="str">
        <f>IF(Matrix!$M23="Yes","Cloud or Back-end"," ")</f>
        <v>Cloud or Back-end</v>
      </c>
      <c r="M216" s="24"/>
      <c r="Q216" s="20"/>
    </row>
    <row r="217" spans="1:17" ht="60" x14ac:dyDescent="0.25">
      <c r="A217" s="22" t="str">
        <f>IF(Matrix!$M24="Yes",Matrix!$G24," ")</f>
        <v>Medium</v>
      </c>
      <c r="B217" s="22" t="str">
        <f>IF(Matrix!$M24="Yes",Matrix!$I24," ")</f>
        <v>PS-010 (Personnel Security) - The vendor shall have personnel security policies &amp; procedures, position risk categorization, personnel screening, personnel termination, personnel transfer, access agreements &amp; third party personnel security.</v>
      </c>
      <c r="C217" s="22"/>
      <c r="D217" s="22"/>
      <c r="E217" s="22"/>
      <c r="F217" s="22"/>
      <c r="G217" s="22"/>
      <c r="H217" s="22" t="str">
        <f>IF(Matrix!$M24="Yes","Cloud or Back-end"," ")</f>
        <v>Cloud or Back-end</v>
      </c>
      <c r="M217" s="24"/>
      <c r="Q217" s="20"/>
    </row>
    <row r="218" spans="1:17" ht="75" x14ac:dyDescent="0.25">
      <c r="A218" s="22" t="str">
        <f>IF(Matrix!$M25="Yes",Matrix!$G25," ")</f>
        <v>Medium</v>
      </c>
      <c r="B218" s="22" t="str">
        <f>IF(Matrix!$M25="Yes",Matrix!$I25,"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218" s="22"/>
      <c r="D218" s="22"/>
      <c r="E218" s="22"/>
      <c r="F218" s="22"/>
      <c r="G218" s="22"/>
      <c r="H218" s="22" t="str">
        <f>IF(Matrix!$M25="Yes","Cloud or Back-end"," ")</f>
        <v>Cloud or Back-end</v>
      </c>
      <c r="M218" s="24"/>
      <c r="Q218" s="20"/>
    </row>
    <row r="219" spans="1:17" ht="30" x14ac:dyDescent="0.25">
      <c r="A219" s="22" t="str">
        <f>IF(Matrix!$M26="Yes",Matrix!$G26," ")</f>
        <v>Medium</v>
      </c>
      <c r="B219" s="22" t="str">
        <f>IF(Matrix!$M26="Yes",Matrix!$I26," ")</f>
        <v>RA-020 (Risk Assessment) - The vendor shall use the results of risk assessments to influence systems development and processes.</v>
      </c>
      <c r="C219" s="22"/>
      <c r="D219" s="22"/>
      <c r="E219" s="22"/>
      <c r="F219" s="22"/>
      <c r="G219" s="22"/>
      <c r="H219" s="22" t="str">
        <f>IF(Matrix!$M26="Yes","Cloud or Back-end"," ")</f>
        <v>Cloud or Back-end</v>
      </c>
      <c r="M219" s="24"/>
      <c r="Q219" s="20"/>
    </row>
    <row r="220" spans="1:17" ht="30" x14ac:dyDescent="0.25">
      <c r="A220" s="22" t="str">
        <f>IF(Matrix!$M27="Yes",Matrix!$G27," ")</f>
        <v>High</v>
      </c>
      <c r="B220" s="22" t="str">
        <f>IF(Matrix!$M27="Yes",Matrix!$I27," ")</f>
        <v>SAA-010 (Security Management) - The vendor shall have an Information Security Management Plan (ISMP)</v>
      </c>
      <c r="C220" s="22"/>
      <c r="D220" s="22"/>
      <c r="E220" s="22"/>
      <c r="F220" s="22"/>
      <c r="G220" s="22"/>
      <c r="H220" s="22" t="str">
        <f>IF(Matrix!$M27="Yes","Cloud or Back-end"," ")</f>
        <v>Cloud or Back-end</v>
      </c>
      <c r="M220" s="24"/>
      <c r="Q220" s="20"/>
    </row>
    <row r="221" spans="1:17" ht="90" x14ac:dyDescent="0.25">
      <c r="A221" s="22" t="str">
        <f>IF(Matrix!$M28="Yes",Matrix!$G28," ")</f>
        <v>High</v>
      </c>
      <c r="B221" s="22" t="str">
        <f>IF(Matrix!$M28="Yes",Matrix!$I28,"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221" s="22"/>
      <c r="D221" s="22"/>
      <c r="E221" s="22"/>
      <c r="F221" s="22"/>
      <c r="G221" s="22"/>
      <c r="H221" s="22" t="str">
        <f>IF(Matrix!$M28="Yes","Cloud or Back-end"," ")</f>
        <v>Cloud or Back-end</v>
      </c>
      <c r="M221" s="24"/>
      <c r="Q221" s="20"/>
    </row>
    <row r="222" spans="1:17" ht="75" x14ac:dyDescent="0.25">
      <c r="A222" s="22" t="str">
        <f>IF(Matrix!$M29="Yes",Matrix!$G29," ")</f>
        <v>Medium</v>
      </c>
      <c r="B222" s="22" t="str">
        <f>IF(Matrix!$M29="Yes",Matrix!$I29,"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222" s="22"/>
      <c r="D222" s="22"/>
      <c r="E222" s="22"/>
      <c r="F222" s="22"/>
      <c r="G222" s="22"/>
      <c r="H222" s="22" t="str">
        <f>IF(Matrix!$M29="Yes","Cloud or Back-end"," ")</f>
        <v>Cloud or Back-end</v>
      </c>
      <c r="M222" s="24"/>
      <c r="Q222" s="20"/>
    </row>
    <row r="223" spans="1:17" ht="45" x14ac:dyDescent="0.25">
      <c r="A223" s="22" t="str">
        <f>IF(Matrix!$M30="Yes",Matrix!$G30," ")</f>
        <v>High</v>
      </c>
      <c r="B223" s="22" t="str">
        <f>IF(Matrix!$M30="Yes",Matrix!$I30," ")</f>
        <v>SCP-010 (Protecting Communications paths for systems) - Communication paths that traverse outside controlled boundaries must protect confidentiality and integrity of data</v>
      </c>
      <c r="C223" s="22"/>
      <c r="D223" s="22"/>
      <c r="E223" s="22"/>
      <c r="F223" s="22"/>
      <c r="G223" s="22"/>
      <c r="H223" s="22" t="str">
        <f>IF(Matrix!$M30="Yes","Cloud or Back-end"," ")</f>
        <v>Cloud or Back-end</v>
      </c>
      <c r="M223" s="24"/>
      <c r="Q223" s="20"/>
    </row>
    <row r="224" spans="1:17" ht="45" x14ac:dyDescent="0.25">
      <c r="A224" s="22" t="str">
        <f>IF(Matrix!$M31="Yes",Matrix!$G31," ")</f>
        <v>Medium</v>
      </c>
      <c r="B224" s="22" t="str">
        <f>IF(Matrix!$M31="Yes",Matrix!$I31," ")</f>
        <v>SCP-011 (Protecting Communication paths for systems) - Communication path cryptographic protections must not use identities, keys or shared secrets which are common across multiple deployed devices</v>
      </c>
      <c r="C224" s="22"/>
      <c r="D224" s="22"/>
      <c r="E224" s="22"/>
      <c r="F224" s="22"/>
      <c r="G224" s="22"/>
      <c r="H224" s="22" t="str">
        <f>IF(Matrix!$M31="Yes","Cloud or Back-end"," ")</f>
        <v>Cloud or Back-end</v>
      </c>
      <c r="M224" s="24"/>
      <c r="Q224" s="20"/>
    </row>
    <row r="225" spans="1:17" ht="105" x14ac:dyDescent="0.25">
      <c r="A225" s="22" t="str">
        <f>IF(Matrix!$M32="Yes",Matrix!$G32," ")</f>
        <v>High</v>
      </c>
      <c r="B225" s="22" t="str">
        <f>IF(Matrix!$M32="Yes",Matrix!$I32,"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225" s="22"/>
      <c r="D225" s="22"/>
      <c r="E225" s="22"/>
      <c r="F225" s="22"/>
      <c r="G225" s="22"/>
      <c r="H225" s="22" t="str">
        <f>IF(Matrix!$M32="Yes","Cloud or Back-end"," ")</f>
        <v>Cloud or Back-end</v>
      </c>
      <c r="M225" s="24"/>
      <c r="Q225" s="20"/>
    </row>
    <row r="226" spans="1:17" ht="90" x14ac:dyDescent="0.25">
      <c r="A226" s="22" t="str">
        <f>IF(Matrix!$M33="Yes",Matrix!$G33," ")</f>
        <v>Medium</v>
      </c>
      <c r="B226" s="22" t="str">
        <f>IF(Matrix!$M33="Yes",Matrix!$I33,"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226" s="22"/>
      <c r="D226" s="22"/>
      <c r="E226" s="22"/>
      <c r="F226" s="22"/>
      <c r="G226" s="22"/>
      <c r="H226" s="22" t="str">
        <f>IF(Matrix!$M33="Yes","Cloud or Back-end"," ")</f>
        <v>Cloud or Back-end</v>
      </c>
      <c r="M226" s="24"/>
      <c r="Q226" s="20"/>
    </row>
    <row r="227" spans="1:17" ht="195" x14ac:dyDescent="0.25">
      <c r="A227" s="22" t="str">
        <f>IF(Matrix!$M34="Yes",Matrix!$G34," ")</f>
        <v>Medium</v>
      </c>
      <c r="B227" s="22" t="str">
        <f>IF(Matrix!$M34="Yes",Matrix!$I34,"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227" s="22"/>
      <c r="D227" s="22"/>
      <c r="E227" s="22"/>
      <c r="F227" s="22"/>
      <c r="G227" s="22"/>
      <c r="H227" s="22" t="str">
        <f>IF(Matrix!$M34="Yes","Cloud or Back-end"," ")</f>
        <v>Cloud or Back-end</v>
      </c>
      <c r="M227" s="24"/>
      <c r="Q227" s="20"/>
    </row>
    <row r="228" spans="1:17" ht="60" x14ac:dyDescent="0.25">
      <c r="A228" s="22" t="str">
        <f>IF(Matrix!$M35="Yes",Matrix!$G35," ")</f>
        <v>High</v>
      </c>
      <c r="B228" s="22" t="str">
        <f>IF(Matrix!$M35="Yes",Matrix!$I35," ")</f>
        <v>SCP-050 (Protecting Data in the Backend) - All customer-related data logically segmented (e.g. encrypted with segmented keys) such that it is possible to produce all data related to one customer without inadvertently exposing any data of any others</v>
      </c>
      <c r="C228" s="22"/>
      <c r="D228" s="22"/>
      <c r="E228" s="22"/>
      <c r="F228" s="22"/>
      <c r="G228" s="22"/>
      <c r="H228" s="22" t="str">
        <f>IF(Matrix!$M35="Yes","Cloud or Back-end"," ")</f>
        <v>Cloud or Back-end</v>
      </c>
      <c r="M228" s="24"/>
      <c r="Q228" s="20"/>
    </row>
    <row r="229" spans="1:17" x14ac:dyDescent="0.25">
      <c r="A229" s="22" t="str">
        <f>IF(Matrix!$M36="Yes",Matrix!$G36," ")</f>
        <v xml:space="preserve"> </v>
      </c>
      <c r="B229" s="22" t="str">
        <f>IF(Matrix!$M36="Yes",Matrix!$I36," ")</f>
        <v xml:space="preserve"> </v>
      </c>
      <c r="C229" s="22"/>
      <c r="D229" s="22"/>
      <c r="E229" s="22"/>
      <c r="F229" s="22"/>
      <c r="G229" s="22"/>
      <c r="H229" s="22" t="str">
        <f>IF(Matrix!$M36="Yes","Cloud or Back-end"," ")</f>
        <v xml:space="preserve"> </v>
      </c>
      <c r="M229" s="24"/>
      <c r="Q229" s="20"/>
    </row>
    <row r="230" spans="1:17" ht="270" x14ac:dyDescent="0.25">
      <c r="A230" s="22" t="str">
        <f>IF(Matrix!$M37="Yes",Matrix!$G37," ")</f>
        <v>High</v>
      </c>
      <c r="B230" s="22" t="str">
        <f>IF(Matrix!$M37="Yes",Matrix!$I37,"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230" s="22"/>
      <c r="D230" s="22"/>
      <c r="E230" s="22"/>
      <c r="F230" s="22"/>
      <c r="G230" s="22"/>
      <c r="H230" s="22" t="str">
        <f>IF(Matrix!$M37="Yes","Cloud or Back-end"," ")</f>
        <v>Cloud or Back-end</v>
      </c>
      <c r="M230" s="24"/>
      <c r="Q230" s="20"/>
    </row>
    <row r="231" spans="1:17" x14ac:dyDescent="0.25">
      <c r="A231" s="22" t="str">
        <f>IF(Matrix!$M38="Yes",Matrix!$G38," ")</f>
        <v xml:space="preserve"> </v>
      </c>
      <c r="B231" s="22" t="str">
        <f>IF(Matrix!$M38="Yes",Matrix!$I38," ")</f>
        <v xml:space="preserve"> </v>
      </c>
      <c r="C231" s="22"/>
      <c r="D231" s="22"/>
      <c r="E231" s="22"/>
      <c r="F231" s="22"/>
      <c r="G231" s="22"/>
      <c r="H231" s="22" t="str">
        <f>IF(Matrix!$M38="Yes","Cloud or Back-end"," ")</f>
        <v xml:space="preserve"> </v>
      </c>
      <c r="M231" s="24"/>
      <c r="Q231" s="20"/>
    </row>
    <row r="232" spans="1:17" ht="60" x14ac:dyDescent="0.25">
      <c r="A232" s="22" t="str">
        <f>IF(Matrix!$M39="Yes",Matrix!$G39," ")</f>
        <v>High</v>
      </c>
      <c r="B232" s="22" t="str">
        <f>IF(Matrix!$M39="Yes",Matrix!$I39," ")</f>
        <v>SCP-110 (System and Communication Protocols) - The vendor’s system shall provide a means to download unstructured customer data in an industry-standard format (Open Telematics API). This download will occur over secured communication protocols.</v>
      </c>
      <c r="C232" s="22"/>
      <c r="D232" s="22"/>
      <c r="E232" s="22"/>
      <c r="F232" s="22"/>
      <c r="G232" s="22"/>
      <c r="H232" s="22" t="str">
        <f>IF(Matrix!$M39="Yes","Cloud or Back-end"," ")</f>
        <v>Cloud or Back-end</v>
      </c>
      <c r="M232" s="24"/>
      <c r="Q232" s="20"/>
    </row>
    <row r="233" spans="1:17" ht="90" x14ac:dyDescent="0.25">
      <c r="A233" s="22" t="str">
        <f>IF(Matrix!$M40="Yes",Matrix!$G40," ")</f>
        <v>High</v>
      </c>
      <c r="B233" s="22" t="str">
        <f>IF(Matrix!$M40="Yes",Matrix!$I40,"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233" s="22"/>
      <c r="D233" s="22"/>
      <c r="E233" s="22"/>
      <c r="F233" s="22"/>
      <c r="G233" s="22"/>
      <c r="H233" s="22" t="str">
        <f>IF(Matrix!$M40="Yes","Cloud or Back-end"," ")</f>
        <v>Cloud or Back-end</v>
      </c>
      <c r="M233" s="24"/>
      <c r="Q233" s="20"/>
    </row>
    <row r="234" spans="1:17" ht="75" x14ac:dyDescent="0.25">
      <c r="A234" s="22" t="str">
        <f>IF(Matrix!$M41="Yes",Matrix!$G41," ")</f>
        <v>Medium</v>
      </c>
      <c r="B234" s="22" t="str">
        <f>IF(Matrix!$M41="Yes",Matrix!$I41,"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234" s="22"/>
      <c r="D234" s="22"/>
      <c r="E234" s="22"/>
      <c r="F234" s="22"/>
      <c r="G234" s="22"/>
      <c r="H234" s="22" t="str">
        <f>IF(Matrix!$M41="Yes","Cloud or Back-end"," ")</f>
        <v>Cloud or Back-end</v>
      </c>
      <c r="M234" s="24"/>
      <c r="Q234" s="20"/>
    </row>
    <row r="235" spans="1:17" ht="180" x14ac:dyDescent="0.25">
      <c r="A235" s="22" t="str">
        <f>IF(Matrix!$M42="Yes",Matrix!$G42," ")</f>
        <v>Medium</v>
      </c>
      <c r="B235" s="22" t="str">
        <f>IF(Matrix!$M42="Yes",Matrix!$I42,"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235" s="22"/>
      <c r="D235" s="22"/>
      <c r="E235" s="22"/>
      <c r="F235" s="22"/>
      <c r="G235" s="22"/>
      <c r="H235" s="22" t="str">
        <f>IF(Matrix!$M42="Yes","Cloud or Back-end"," ")</f>
        <v>Cloud or Back-end</v>
      </c>
      <c r="M235" s="24"/>
      <c r="Q235" s="20"/>
    </row>
    <row r="236" spans="1:17" x14ac:dyDescent="0.25">
      <c r="A236" s="22" t="str">
        <f>IF(Matrix!$M43="Yes",Matrix!$G43," ")</f>
        <v xml:space="preserve"> </v>
      </c>
      <c r="B236" s="22" t="str">
        <f>IF(Matrix!$M43="Yes",Matrix!$I43," ")</f>
        <v xml:space="preserve"> </v>
      </c>
      <c r="C236" s="22"/>
      <c r="D236" s="22"/>
      <c r="E236" s="22"/>
      <c r="F236" s="22"/>
      <c r="G236" s="22"/>
      <c r="H236" s="22" t="str">
        <f>IF(Matrix!$M43="Yes","Cloud or Back-end"," ")</f>
        <v xml:space="preserve"> </v>
      </c>
      <c r="M236" s="24"/>
      <c r="Q236" s="20"/>
    </row>
    <row r="237" spans="1:17" x14ac:dyDescent="0.25">
      <c r="A237" s="22" t="str">
        <f>IF(Matrix!$M44="Yes",Matrix!$G44," ")</f>
        <v xml:space="preserve"> </v>
      </c>
      <c r="B237" s="22" t="str">
        <f>IF(Matrix!$M44="Yes",Matrix!$I44," ")</f>
        <v xml:space="preserve"> </v>
      </c>
      <c r="C237" s="22"/>
      <c r="D237" s="22"/>
      <c r="E237" s="22"/>
      <c r="F237" s="22"/>
      <c r="G237" s="22"/>
      <c r="H237" s="22" t="str">
        <f>IF(Matrix!$M44="Yes","Cloud or Back-end"," ")</f>
        <v xml:space="preserve"> </v>
      </c>
      <c r="M237" s="24"/>
      <c r="Q237" s="20"/>
    </row>
    <row r="238" spans="1:17" x14ac:dyDescent="0.25">
      <c r="A238" s="22" t="str">
        <f>IF(Matrix!$M45="Yes",Matrix!$G45," ")</f>
        <v xml:space="preserve"> </v>
      </c>
      <c r="B238" s="22" t="str">
        <f>IF(Matrix!$M45="Yes",Matrix!$I45," ")</f>
        <v xml:space="preserve"> </v>
      </c>
      <c r="C238" s="22"/>
      <c r="D238" s="22"/>
      <c r="E238" s="22"/>
      <c r="F238" s="22"/>
      <c r="G238" s="22"/>
      <c r="H238" s="22" t="str">
        <f>IF(Matrix!$M45="Yes","Cloud or Back-end"," ")</f>
        <v xml:space="preserve"> </v>
      </c>
      <c r="M238" s="24"/>
      <c r="Q238" s="20"/>
    </row>
    <row r="239" spans="1:17" ht="75" x14ac:dyDescent="0.25">
      <c r="A239" s="22" t="str">
        <f>IF(Matrix!$M46="Yes",Matrix!$G46," ")</f>
        <v>High</v>
      </c>
      <c r="B239" s="22" t="str">
        <f>IF(Matrix!$M46="Yes",Matrix!$I46,"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239" s="22"/>
      <c r="D239" s="22"/>
      <c r="E239" s="22"/>
      <c r="F239" s="22"/>
      <c r="G239" s="22"/>
      <c r="H239" s="22" t="str">
        <f>IF(Matrix!$M46="Yes","Cloud or Back-end"," ")</f>
        <v>Cloud or Back-end</v>
      </c>
      <c r="M239" s="24"/>
      <c r="Q239" s="20"/>
    </row>
    <row r="240" spans="1:17" ht="30" x14ac:dyDescent="0.25">
      <c r="A240" s="22" t="str">
        <f>IF(Matrix!$M47="Yes",Matrix!$G47," ")</f>
        <v>Medium</v>
      </c>
      <c r="B240" s="22" t="str">
        <f>IF(Matrix!$M47="Yes",Matrix!$I47," ")</f>
        <v>SII-080 (Protecting Firmware on Devices) - The vendor shall design security components that fail-secure to protect integrity of systems and data.</v>
      </c>
      <c r="C240" s="22"/>
      <c r="D240" s="22"/>
      <c r="E240" s="22"/>
      <c r="F240" s="22"/>
      <c r="G240" s="22"/>
      <c r="H240" s="22" t="str">
        <f>IF(Matrix!$M47="Yes","Cloud or Back-end"," ")</f>
        <v>Cloud or Back-end</v>
      </c>
      <c r="M240" s="24"/>
      <c r="Q240" s="20"/>
    </row>
    <row r="241" spans="1:17" ht="45" x14ac:dyDescent="0.25">
      <c r="A241" s="22" t="str">
        <f>IF(Matrix!$M48="Yes",Matrix!$G48," ")</f>
        <v>Low</v>
      </c>
      <c r="B241" s="22" t="str">
        <f>IF(Matrix!$M48="Yes",Matrix!$I48," ")</f>
        <v>SII-081 (Protecting Firmware on Devices) - The vendor shall utilize protective mechanisms to protect components from unauthorized runtime/volatile modification of code.</v>
      </c>
      <c r="C241" s="22"/>
      <c r="D241" s="22"/>
      <c r="E241" s="22"/>
      <c r="F241" s="22"/>
      <c r="G241" s="22"/>
      <c r="H241" s="22" t="str">
        <f>IF(Matrix!$M48="Yes","Cloud or Back-end"," ")</f>
        <v>Cloud or Back-end</v>
      </c>
      <c r="M241" s="24"/>
      <c r="Q241" s="20"/>
    </row>
    <row r="242" spans="1:17" ht="105" x14ac:dyDescent="0.25">
      <c r="A242" s="22" t="str">
        <f>IF(Matrix!$M49="Yes",Matrix!$G49," ")</f>
        <v>Medium</v>
      </c>
      <c r="B242" s="22" t="str">
        <f>IF(Matrix!$M49="Yes",Matrix!$I49,"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242" s="22"/>
      <c r="D242" s="22"/>
      <c r="E242" s="22"/>
      <c r="F242" s="22"/>
      <c r="G242" s="22"/>
      <c r="H242" s="22" t="str">
        <f>IF(Matrix!$M49="Yes","Cloud or Back-end"," ")</f>
        <v>Cloud or Back-end</v>
      </c>
      <c r="M242" s="24"/>
      <c r="Q242" s="20"/>
    </row>
    <row r="243" spans="1:17" ht="45" x14ac:dyDescent="0.25">
      <c r="A243" s="22" t="str">
        <f>IF(Matrix!$M50="Yes",Matrix!$G50," ")</f>
        <v>High</v>
      </c>
      <c r="B243" s="22" t="str">
        <f>IF(Matrix!$M50="Yes",Matrix!$I50," ")</f>
        <v>SII-100 (Incident Response) - The vendor must monitor information systems for attack and unauthorized access including employing automated analysis tools</v>
      </c>
      <c r="C243" s="22"/>
      <c r="D243" s="22"/>
      <c r="E243" s="22"/>
      <c r="F243" s="22"/>
      <c r="G243" s="22"/>
      <c r="H243" s="22" t="str">
        <f>IF(Matrix!$M50="Yes","Cloud or Back-end"," ")</f>
        <v>Cloud or Back-end</v>
      </c>
      <c r="M243" s="24"/>
      <c r="Q243" s="20"/>
    </row>
    <row r="244" spans="1:17" ht="90" x14ac:dyDescent="0.25">
      <c r="A244" s="22" t="str">
        <f>IF(Matrix!$M51="Yes",Matrix!$G51," ")</f>
        <v>Medium</v>
      </c>
      <c r="B244" s="22" t="str">
        <f>IF(Matrix!$M51="Yes",Matrix!$I51," ")</f>
        <v xml:space="preserve">SII-110 (Vulnerability Management) - The vendor conducts regular vulnerability scans of operating environment to verify software components in use have been patched according to remediation SLAs. 
</v>
      </c>
      <c r="C244" s="22"/>
      <c r="D244" s="22"/>
      <c r="E244" s="22"/>
      <c r="F244" s="22"/>
      <c r="G244" s="22"/>
      <c r="H244" s="22" t="str">
        <f>IF(Matrix!$M51="Yes","Cloud or Back-end"," ")</f>
        <v>Cloud or Back-end</v>
      </c>
      <c r="M244" s="24"/>
      <c r="Q244" s="20"/>
    </row>
    <row r="245" spans="1:17" ht="45" x14ac:dyDescent="0.25">
      <c r="A245" s="22" t="str">
        <f>IF(Matrix!$M52="Yes",Matrix!$G52," ")</f>
        <v>Low</v>
      </c>
      <c r="B245" s="22" t="str">
        <f>IF(Matrix!$M52="Yes",Matrix!$I52," ")</f>
        <v>SII-120 (Vulnerability Management) - The vendor shall have a vulnerability management process that includes steps to triage any found vulnerabilities and plan remediation.</v>
      </c>
      <c r="C245" s="22"/>
      <c r="D245" s="22"/>
      <c r="E245" s="22"/>
      <c r="F245" s="22"/>
      <c r="G245" s="22"/>
      <c r="H245" s="22" t="str">
        <f>IF(Matrix!$M52="Yes","Cloud or Back-end"," ")</f>
        <v>Cloud or Back-end</v>
      </c>
      <c r="M245" s="24"/>
      <c r="Q245" s="20"/>
    </row>
    <row r="246" spans="1:17" ht="135" x14ac:dyDescent="0.25">
      <c r="A246" s="22" t="str">
        <f>IF(Matrix!$M53="Yes",Matrix!$G53," ")</f>
        <v>Medium</v>
      </c>
      <c r="B246" s="22" t="str">
        <f>IF(Matrix!$M53="Yes",Matrix!$I53,"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246" s="22"/>
      <c r="D246" s="22"/>
      <c r="E246" s="22"/>
      <c r="F246" s="22"/>
      <c r="G246" s="22"/>
      <c r="H246" s="22" t="str">
        <f>IF(Matrix!$M53="Yes","Cloud or Back-end"," ")</f>
        <v>Cloud or Back-end</v>
      </c>
      <c r="M246" s="24"/>
      <c r="Q246" s="20"/>
    </row>
    <row r="247" spans="1:17" ht="45" x14ac:dyDescent="0.25">
      <c r="A247" s="22" t="str">
        <f>IF(Matrix!$M54="Yes",Matrix!$G54," ")</f>
        <v>Medium</v>
      </c>
      <c r="B247" s="22" t="str">
        <f>IF(Matrix!$M54="Yes",Matrix!$I54," ")</f>
        <v>SII-140 (Vulnerability Management) - The vendor shall implement ongoing monitoring and protection against malicious code in production using a well governed process that addresses all entry and exit points in the system.</v>
      </c>
      <c r="C247" s="22"/>
      <c r="D247" s="22"/>
      <c r="E247" s="22"/>
      <c r="F247" s="22"/>
      <c r="G247" s="22"/>
      <c r="H247" s="22" t="str">
        <f>IF(Matrix!$M54="Yes","Cloud or Back-end"," ")</f>
        <v>Cloud or Back-end</v>
      </c>
      <c r="M247" s="24"/>
      <c r="Q247" s="20"/>
    </row>
    <row r="248" spans="1:17" ht="30" x14ac:dyDescent="0.25">
      <c r="A248" s="22" t="str">
        <f>IF(Matrix!$M55="Yes",Matrix!$G55," ")</f>
        <v>Medium</v>
      </c>
      <c r="B248" s="22" t="str">
        <f>IF(Matrix!$M55="Yes",Matrix!$I55," ")</f>
        <v>SII-150 (Vulnerability Management) - The vendor shall verify code according to best-practice coding standards</v>
      </c>
      <c r="C248" s="22"/>
      <c r="D248" s="22"/>
      <c r="E248" s="22"/>
      <c r="F248" s="22"/>
      <c r="G248" s="22"/>
      <c r="H248" s="22" t="str">
        <f>IF(Matrix!$M55="Yes","Cloud or Back-end"," ")</f>
        <v>Cloud or Back-end</v>
      </c>
      <c r="M248" s="24"/>
      <c r="Q248" s="20"/>
    </row>
    <row r="249" spans="1:17" ht="60" x14ac:dyDescent="0.25">
      <c r="A249" s="22" t="str">
        <f>IF(Matrix!$M56="Yes",Matrix!$G56," ")</f>
        <v>Medium</v>
      </c>
      <c r="B249" s="22" t="str">
        <f>IF(Matrix!$M56="Yes",Matrix!$I56," ")</f>
        <v>SII-170 (System and Information Integrity) - The vendor shall actively monitor resources such as NIST Common Vulnerabilities and Exposures (CVE), Bugtraq, for security alerts and advisories related to the telematics system’s components</v>
      </c>
      <c r="C249" s="22"/>
      <c r="D249" s="22"/>
      <c r="E249" s="22"/>
      <c r="F249" s="22"/>
      <c r="G249" s="22"/>
      <c r="H249" s="22" t="str">
        <f>IF(Matrix!$M56="Yes","Cloud or Back-end"," ")</f>
        <v>Cloud or Back-end</v>
      </c>
      <c r="M249" s="24"/>
      <c r="Q249" s="20"/>
    </row>
    <row r="250" spans="1:17" ht="60" x14ac:dyDescent="0.25">
      <c r="A250" s="22" t="str">
        <f>IF(Matrix!$M57="Yes",Matrix!$G57," ")</f>
        <v>Medium</v>
      </c>
      <c r="B250" s="22" t="str">
        <f>IF(Matrix!$M57="Yes",Matrix!$I57,"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250" s="22"/>
      <c r="D250" s="22"/>
      <c r="E250" s="22"/>
      <c r="F250" s="22"/>
      <c r="G250" s="22"/>
      <c r="H250" s="22" t="str">
        <f>IF(Matrix!$M57="Yes","Cloud or Back-end"," ")</f>
        <v>Cloud or Back-end</v>
      </c>
      <c r="M250" s="24"/>
      <c r="Q250" s="20"/>
    </row>
    <row r="251" spans="1:17" ht="105" x14ac:dyDescent="0.25">
      <c r="A251" s="22" t="str">
        <f>IF(Matrix!$M58="Yes",Matrix!$G58," ")</f>
        <v>Medium</v>
      </c>
      <c r="B251" s="22" t="str">
        <f>IF(Matrix!$M58="Yes",Matrix!$I58,"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251" s="22"/>
      <c r="D251" s="22"/>
      <c r="E251" s="22"/>
      <c r="F251" s="22"/>
      <c r="G251" s="22"/>
      <c r="H251" s="22" t="str">
        <f>IF(Matrix!$M58="Yes","Cloud or Back-end"," ")</f>
        <v>Cloud or Back-end</v>
      </c>
      <c r="M251" s="24"/>
      <c r="Q251" s="20"/>
    </row>
  </sheetData>
  <autoFilter ref="H4:H62" xr:uid="{00000000-0009-0000-0000-000008000000}"/>
  <mergeCells count="29">
    <mergeCell ref="H193:H194"/>
    <mergeCell ref="A191:G191"/>
    <mergeCell ref="A192:G192"/>
    <mergeCell ref="A193:A194"/>
    <mergeCell ref="B193:B194"/>
    <mergeCell ref="C193:F193"/>
    <mergeCell ref="G193:G194"/>
    <mergeCell ref="B128:H128"/>
    <mergeCell ref="B129:H129"/>
    <mergeCell ref="A130:A131"/>
    <mergeCell ref="B130:B131"/>
    <mergeCell ref="C130:F130"/>
    <mergeCell ref="G130:G131"/>
    <mergeCell ref="H130:H131"/>
    <mergeCell ref="H4:H5"/>
    <mergeCell ref="B65:H65"/>
    <mergeCell ref="B66:H66"/>
    <mergeCell ref="A67:A68"/>
    <mergeCell ref="B67:B68"/>
    <mergeCell ref="C67:F67"/>
    <mergeCell ref="G67:G68"/>
    <mergeCell ref="H67:H68"/>
    <mergeCell ref="A1:G1"/>
    <mergeCell ref="A2:G2"/>
    <mergeCell ref="A3:G3"/>
    <mergeCell ref="A4:A5"/>
    <mergeCell ref="B4:B5"/>
    <mergeCell ref="C4:F4"/>
    <mergeCell ref="G4:G5"/>
  </mergeCells>
  <pageMargins left="0.7" right="0.7" top="0.75" bottom="0.75" header="0.3" footer="0.3"/>
  <pageSetup scale="6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Matrix</vt:lpstr>
      <vt:lpstr>Printable Matrix</vt:lpstr>
      <vt:lpstr>CyberReq Shortlist</vt:lpstr>
      <vt:lpstr>CyberReq Shortlist - Sorted</vt:lpstr>
      <vt:lpstr>Appendix I - CyberReq Short (2</vt:lpstr>
      <vt:lpstr>'Printable Matrix'!Print_Area</vt:lpstr>
      <vt:lpstr>'Appendix I - CyberReq Short (2'!Print_Titles</vt:lpstr>
      <vt:lpstr>'CyberReq Shortlist'!Print_Titles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Hwang</dc:creator>
  <cp:lastModifiedBy>Ben Gardiner</cp:lastModifiedBy>
  <cp:lastPrinted>2019-05-30T13:37:09Z</cp:lastPrinted>
  <dcterms:created xsi:type="dcterms:W3CDTF">2019-04-30T17:00:46Z</dcterms:created>
  <dcterms:modified xsi:type="dcterms:W3CDTF">2019-05-31T19:56:32Z</dcterms:modified>
</cp:coreProperties>
</file>