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09AABC1D-F0A5-4CF0-9A02-240E93F32066}" xr6:coauthVersionLast="45" xr6:coauthVersionMax="45" xr10:uidLastSave="{00000000-0000-0000-0000-000000000000}"/>
  <bookViews>
    <workbookView xWindow="22095" yWindow="0" windowWidth="16305" windowHeight="21000" firstSheet="1" activeTab="2" xr2:uid="{00000000-000D-0000-FFFF-FFFF00000000}"/>
  </bookViews>
  <sheets>
    <sheet name="Matrix" sheetId="1" r:id="rId1"/>
    <sheet name="Printable Matrix" sheetId="2" r:id="rId2"/>
    <sheet name="CyberReq Shortlist - Sorted" sheetId="9" r:id="rId3"/>
    <sheet name="Appendix I - CyberReq Short (2" sheetId="14" state="hidden" r:id="rId4"/>
  </sheets>
  <definedNames>
    <definedName name="_xlnm._FilterDatabase" localSheetId="3" hidden="1">'Appendix I - CyberReq Short (2'!$H$4:$H$62</definedName>
    <definedName name="_xlnm._FilterDatabase" localSheetId="0" hidden="1">Matrix!$A$1:$M$60</definedName>
    <definedName name="_xlnm.Print_Area" localSheetId="1">'Printable Matrix'!$A$1:$G$464</definedName>
    <definedName name="_xlnm.Print_Titles" localSheetId="3">'Appendix I - CyberReq Short (2'!$4:$5</definedName>
    <definedName name="_xlnm.Print_Titles" localSheetId="2">'CyberReq Shortlist - Sorted'!$3:$4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2" i="9" l="1"/>
  <c r="B252" i="9"/>
  <c r="A252" i="9"/>
  <c r="C239" i="9"/>
  <c r="B239" i="9"/>
  <c r="A239" i="9"/>
  <c r="C238" i="9"/>
  <c r="B238" i="9"/>
  <c r="A238" i="9"/>
  <c r="C237" i="9"/>
  <c r="B237" i="9"/>
  <c r="A237" i="9"/>
  <c r="C236" i="9"/>
  <c r="B236" i="9"/>
  <c r="A236" i="9"/>
  <c r="C235" i="9"/>
  <c r="B235" i="9"/>
  <c r="A235" i="9"/>
  <c r="C234" i="9"/>
  <c r="B234" i="9"/>
  <c r="A234" i="9"/>
  <c r="C241" i="9"/>
  <c r="B241" i="9"/>
  <c r="A241" i="9"/>
  <c r="C233" i="9"/>
  <c r="B233" i="9"/>
  <c r="A233" i="9"/>
  <c r="C209" i="9"/>
  <c r="B209" i="9"/>
  <c r="A209" i="9"/>
  <c r="C232" i="9"/>
  <c r="B232" i="9"/>
  <c r="A232" i="9"/>
  <c r="C240" i="9"/>
  <c r="B240" i="9"/>
  <c r="A240" i="9"/>
  <c r="C231" i="9"/>
  <c r="B231" i="9"/>
  <c r="A231" i="9"/>
  <c r="C208" i="9"/>
  <c r="B208" i="9"/>
  <c r="A208" i="9"/>
  <c r="C251" i="9"/>
  <c r="B251" i="9"/>
  <c r="A251" i="9"/>
  <c r="C250" i="9"/>
  <c r="B250" i="9"/>
  <c r="A250" i="9"/>
  <c r="C249" i="9"/>
  <c r="B249" i="9"/>
  <c r="A249" i="9"/>
  <c r="C230" i="9"/>
  <c r="B230" i="9"/>
  <c r="A230" i="9"/>
  <c r="C229" i="9"/>
  <c r="B229" i="9"/>
  <c r="A229" i="9"/>
  <c r="C207" i="9"/>
  <c r="B207" i="9"/>
  <c r="A207" i="9"/>
  <c r="C228" i="9"/>
  <c r="B228" i="9"/>
  <c r="A228" i="9"/>
  <c r="C206" i="9"/>
  <c r="B206" i="9"/>
  <c r="A206" i="9"/>
  <c r="C248" i="9"/>
  <c r="B248" i="9"/>
  <c r="A248" i="9"/>
  <c r="C205" i="9"/>
  <c r="B205" i="9"/>
  <c r="A205" i="9"/>
  <c r="C247" i="9"/>
  <c r="B247" i="9"/>
  <c r="A247" i="9"/>
  <c r="C204" i="9"/>
  <c r="B204" i="9"/>
  <c r="A204" i="9"/>
  <c r="C227" i="9"/>
  <c r="B227" i="9"/>
  <c r="A227" i="9"/>
  <c r="C226" i="9"/>
  <c r="B226" i="9"/>
  <c r="A226" i="9"/>
  <c r="C203" i="9"/>
  <c r="B203" i="9"/>
  <c r="A203" i="9"/>
  <c r="C225" i="9"/>
  <c r="B225" i="9"/>
  <c r="A225" i="9"/>
  <c r="C202" i="9"/>
  <c r="B202" i="9"/>
  <c r="A202" i="9"/>
  <c r="C224" i="9"/>
  <c r="B224" i="9"/>
  <c r="A224" i="9"/>
  <c r="C201" i="9"/>
  <c r="B201" i="9"/>
  <c r="A201" i="9"/>
  <c r="C200" i="9"/>
  <c r="B200" i="9"/>
  <c r="A200" i="9"/>
  <c r="C223" i="9"/>
  <c r="B223" i="9"/>
  <c r="A223" i="9"/>
  <c r="C222" i="9"/>
  <c r="B222" i="9"/>
  <c r="A222" i="9"/>
  <c r="C221" i="9"/>
  <c r="B221" i="9"/>
  <c r="A221" i="9"/>
  <c r="C199" i="9"/>
  <c r="B199" i="9"/>
  <c r="A199" i="9"/>
  <c r="C220" i="9"/>
  <c r="B220" i="9"/>
  <c r="A220" i="9"/>
  <c r="C219" i="9"/>
  <c r="B219" i="9"/>
  <c r="A219" i="9"/>
  <c r="C198" i="9"/>
  <c r="B198" i="9"/>
  <c r="A198" i="9"/>
  <c r="C218" i="9"/>
  <c r="B218" i="9"/>
  <c r="A218" i="9"/>
  <c r="C197" i="9"/>
  <c r="B197" i="9"/>
  <c r="A197" i="9"/>
  <c r="C217" i="9"/>
  <c r="B217" i="9"/>
  <c r="A217" i="9"/>
  <c r="C246" i="9"/>
  <c r="B246" i="9"/>
  <c r="A246" i="9"/>
  <c r="C216" i="9"/>
  <c r="B216" i="9"/>
  <c r="A216" i="9"/>
  <c r="C196" i="9"/>
  <c r="B196" i="9"/>
  <c r="A196" i="9"/>
  <c r="C195" i="9"/>
  <c r="B195" i="9"/>
  <c r="A195" i="9"/>
  <c r="C245" i="9"/>
  <c r="B245" i="9"/>
  <c r="A245" i="9"/>
  <c r="C244" i="9"/>
  <c r="B244" i="9"/>
  <c r="A244" i="9"/>
  <c r="C215" i="9"/>
  <c r="B215" i="9"/>
  <c r="A215" i="9"/>
  <c r="C243" i="9"/>
  <c r="B243" i="9"/>
  <c r="A243" i="9"/>
  <c r="C214" i="9"/>
  <c r="B214" i="9"/>
  <c r="A214" i="9"/>
  <c r="C213" i="9"/>
  <c r="B213" i="9"/>
  <c r="A213" i="9"/>
  <c r="C212" i="9"/>
  <c r="B212" i="9"/>
  <c r="A212" i="9"/>
  <c r="C194" i="9"/>
  <c r="B194" i="9"/>
  <c r="A194" i="9"/>
  <c r="C242" i="9"/>
  <c r="B242" i="9"/>
  <c r="A242" i="9"/>
  <c r="C211" i="9"/>
  <c r="B211" i="9"/>
  <c r="A211" i="9"/>
  <c r="A210" i="9"/>
  <c r="B210" i="9"/>
  <c r="C210" i="9"/>
  <c r="C189" i="9" l="1"/>
  <c r="B189" i="9"/>
  <c r="A189" i="9"/>
  <c r="C175" i="9"/>
  <c r="B175" i="9"/>
  <c r="A175" i="9"/>
  <c r="C174" i="9"/>
  <c r="B174" i="9"/>
  <c r="A174" i="9"/>
  <c r="C173" i="9"/>
  <c r="B173" i="9"/>
  <c r="A173" i="9"/>
  <c r="C172" i="9"/>
  <c r="B172" i="9"/>
  <c r="A172" i="9"/>
  <c r="C171" i="9"/>
  <c r="B171" i="9"/>
  <c r="A171" i="9"/>
  <c r="C170" i="9"/>
  <c r="B170" i="9"/>
  <c r="A170" i="9"/>
  <c r="C178" i="9"/>
  <c r="B178" i="9"/>
  <c r="A178" i="9"/>
  <c r="C169" i="9"/>
  <c r="B169" i="9"/>
  <c r="A169" i="9"/>
  <c r="C188" i="9"/>
  <c r="B188" i="9"/>
  <c r="A188" i="9"/>
  <c r="C168" i="9"/>
  <c r="B168" i="9"/>
  <c r="A168" i="9"/>
  <c r="C177" i="9"/>
  <c r="B177" i="9"/>
  <c r="A177" i="9"/>
  <c r="C167" i="9"/>
  <c r="B167" i="9"/>
  <c r="A167" i="9"/>
  <c r="C144" i="9"/>
  <c r="B144" i="9"/>
  <c r="A144" i="9"/>
  <c r="C176" i="9"/>
  <c r="B176" i="9"/>
  <c r="A176" i="9"/>
  <c r="C143" i="9"/>
  <c r="B143" i="9"/>
  <c r="A143" i="9"/>
  <c r="C166" i="9"/>
  <c r="B166" i="9"/>
  <c r="A166" i="9"/>
  <c r="C165" i="9"/>
  <c r="B165" i="9"/>
  <c r="A165" i="9"/>
  <c r="C164" i="9"/>
  <c r="B164" i="9"/>
  <c r="A164" i="9"/>
  <c r="C142" i="9"/>
  <c r="B142" i="9"/>
  <c r="A142" i="9"/>
  <c r="C163" i="9"/>
  <c r="B163" i="9"/>
  <c r="A163" i="9"/>
  <c r="C187" i="9"/>
  <c r="B187" i="9"/>
  <c r="A187" i="9"/>
  <c r="C186" i="9"/>
  <c r="B186" i="9"/>
  <c r="A186" i="9"/>
  <c r="C141" i="9"/>
  <c r="B141" i="9"/>
  <c r="A141" i="9"/>
  <c r="C140" i="9"/>
  <c r="B140" i="9"/>
  <c r="A140" i="9"/>
  <c r="C185" i="9"/>
  <c r="B185" i="9"/>
  <c r="A185" i="9"/>
  <c r="C162" i="9"/>
  <c r="B162" i="9"/>
  <c r="A162" i="9"/>
  <c r="C161" i="9"/>
  <c r="B161" i="9"/>
  <c r="A161" i="9"/>
  <c r="C139" i="9"/>
  <c r="B139" i="9"/>
  <c r="A139" i="9"/>
  <c r="C160" i="9"/>
  <c r="B160" i="9"/>
  <c r="A160" i="9"/>
  <c r="C138" i="9"/>
  <c r="B138" i="9"/>
  <c r="A138" i="9"/>
  <c r="C159" i="9"/>
  <c r="B159" i="9"/>
  <c r="A159" i="9"/>
  <c r="C137" i="9"/>
  <c r="B137" i="9"/>
  <c r="A137" i="9"/>
  <c r="C136" i="9"/>
  <c r="B136" i="9"/>
  <c r="A136" i="9"/>
  <c r="C158" i="9"/>
  <c r="B158" i="9"/>
  <c r="A158" i="9"/>
  <c r="C157" i="9"/>
  <c r="B157" i="9"/>
  <c r="A157" i="9"/>
  <c r="C156" i="9"/>
  <c r="B156" i="9"/>
  <c r="A156" i="9"/>
  <c r="C184" i="9"/>
  <c r="B184" i="9"/>
  <c r="A184" i="9"/>
  <c r="C183" i="9"/>
  <c r="B183" i="9"/>
  <c r="A183" i="9"/>
  <c r="C182" i="9"/>
  <c r="B182" i="9"/>
  <c r="A182" i="9"/>
  <c r="C181" i="9"/>
  <c r="B181" i="9"/>
  <c r="A181" i="9"/>
  <c r="C155" i="9"/>
  <c r="B155" i="9"/>
  <c r="A155" i="9"/>
  <c r="C135" i="9"/>
  <c r="B135" i="9"/>
  <c r="A135" i="9"/>
  <c r="C154" i="9"/>
  <c r="B154" i="9"/>
  <c r="A154" i="9"/>
  <c r="C153" i="9"/>
  <c r="B153" i="9"/>
  <c r="A153" i="9"/>
  <c r="C152" i="9"/>
  <c r="B152" i="9"/>
  <c r="A152" i="9"/>
  <c r="C134" i="9"/>
  <c r="B134" i="9"/>
  <c r="A134" i="9"/>
  <c r="C133" i="9"/>
  <c r="B133" i="9"/>
  <c r="A133" i="9"/>
  <c r="C151" i="9"/>
  <c r="B151" i="9"/>
  <c r="A151" i="9"/>
  <c r="C150" i="9"/>
  <c r="B150" i="9"/>
  <c r="A150" i="9"/>
  <c r="C180" i="9"/>
  <c r="B180" i="9"/>
  <c r="A180" i="9"/>
  <c r="C149" i="9"/>
  <c r="B149" i="9"/>
  <c r="A149" i="9"/>
  <c r="C148" i="9"/>
  <c r="B148" i="9"/>
  <c r="A148" i="9"/>
  <c r="C147" i="9"/>
  <c r="B147" i="9"/>
  <c r="A147" i="9"/>
  <c r="C146" i="9"/>
  <c r="B146" i="9"/>
  <c r="A146" i="9"/>
  <c r="C132" i="9"/>
  <c r="B132" i="9"/>
  <c r="A132" i="9"/>
  <c r="C131" i="9"/>
  <c r="B131" i="9"/>
  <c r="A131" i="9"/>
  <c r="C145" i="9"/>
  <c r="B145" i="9"/>
  <c r="A145" i="9"/>
  <c r="C179" i="9"/>
  <c r="B179" i="9"/>
  <c r="A179" i="9"/>
  <c r="C126" i="9"/>
  <c r="B126" i="9"/>
  <c r="A126" i="9"/>
  <c r="C110" i="9"/>
  <c r="B110" i="9"/>
  <c r="A110" i="9"/>
  <c r="C109" i="9"/>
  <c r="B109" i="9"/>
  <c r="A109" i="9"/>
  <c r="C108" i="9"/>
  <c r="B108" i="9"/>
  <c r="A108" i="9"/>
  <c r="C107" i="9"/>
  <c r="B107" i="9"/>
  <c r="A107" i="9"/>
  <c r="C106" i="9"/>
  <c r="B106" i="9"/>
  <c r="A106" i="9"/>
  <c r="C105" i="9"/>
  <c r="B105" i="9"/>
  <c r="A105" i="9"/>
  <c r="C113" i="9"/>
  <c r="B113" i="9"/>
  <c r="A113" i="9"/>
  <c r="C125" i="9"/>
  <c r="B125" i="9"/>
  <c r="A125" i="9"/>
  <c r="C124" i="9"/>
  <c r="B124" i="9"/>
  <c r="A124" i="9"/>
  <c r="C104" i="9"/>
  <c r="B104" i="9"/>
  <c r="A104" i="9"/>
  <c r="C112" i="9"/>
  <c r="B112" i="9"/>
  <c r="A112" i="9"/>
  <c r="C103" i="9"/>
  <c r="B103" i="9"/>
  <c r="A103" i="9"/>
  <c r="C80" i="9"/>
  <c r="B80" i="9"/>
  <c r="A80" i="9"/>
  <c r="C111" i="9"/>
  <c r="B111" i="9"/>
  <c r="A111" i="9"/>
  <c r="C79" i="9"/>
  <c r="B79" i="9"/>
  <c r="A79" i="9"/>
  <c r="C102" i="9"/>
  <c r="B102" i="9"/>
  <c r="A102" i="9"/>
  <c r="C101" i="9"/>
  <c r="B101" i="9"/>
  <c r="A101" i="9"/>
  <c r="C100" i="9"/>
  <c r="B100" i="9"/>
  <c r="A100" i="9"/>
  <c r="C78" i="9"/>
  <c r="B78" i="9"/>
  <c r="A78" i="9"/>
  <c r="C123" i="9"/>
  <c r="B123" i="9"/>
  <c r="A123" i="9"/>
  <c r="C122" i="9"/>
  <c r="B122" i="9"/>
  <c r="A122" i="9"/>
  <c r="C99" i="9"/>
  <c r="B99" i="9"/>
  <c r="A99" i="9"/>
  <c r="C121" i="9"/>
  <c r="B121" i="9"/>
  <c r="A121" i="9"/>
  <c r="C77" i="9"/>
  <c r="B77" i="9"/>
  <c r="A77" i="9"/>
  <c r="C120" i="9"/>
  <c r="B120" i="9"/>
  <c r="A120" i="9"/>
  <c r="C98" i="9"/>
  <c r="B98" i="9"/>
  <c r="A98" i="9"/>
  <c r="C97" i="9"/>
  <c r="B97" i="9"/>
  <c r="A97" i="9"/>
  <c r="C76" i="9"/>
  <c r="B76" i="9"/>
  <c r="A76" i="9"/>
  <c r="C96" i="9"/>
  <c r="B96" i="9"/>
  <c r="A96" i="9"/>
  <c r="C75" i="9"/>
  <c r="B75" i="9"/>
  <c r="A75" i="9"/>
  <c r="C95" i="9"/>
  <c r="B95" i="9"/>
  <c r="A95" i="9"/>
  <c r="C74" i="9"/>
  <c r="B74" i="9"/>
  <c r="A74" i="9"/>
  <c r="C73" i="9"/>
  <c r="B73" i="9"/>
  <c r="A73" i="9"/>
  <c r="C94" i="9"/>
  <c r="B94" i="9"/>
  <c r="A94" i="9"/>
  <c r="C93" i="9"/>
  <c r="B93" i="9"/>
  <c r="A93" i="9"/>
  <c r="C92" i="9"/>
  <c r="B92" i="9"/>
  <c r="A92" i="9"/>
  <c r="C119" i="9"/>
  <c r="B119" i="9"/>
  <c r="A119" i="9"/>
  <c r="C118" i="9"/>
  <c r="B118" i="9"/>
  <c r="A118" i="9"/>
  <c r="C117" i="9"/>
  <c r="B117" i="9"/>
  <c r="A117" i="9"/>
  <c r="C116" i="9"/>
  <c r="B116" i="9"/>
  <c r="A116" i="9"/>
  <c r="C91" i="9"/>
  <c r="B91" i="9"/>
  <c r="A91" i="9"/>
  <c r="C72" i="9"/>
  <c r="B72" i="9"/>
  <c r="A72" i="9"/>
  <c r="C90" i="9"/>
  <c r="B90" i="9"/>
  <c r="A90" i="9"/>
  <c r="C89" i="9"/>
  <c r="B89" i="9"/>
  <c r="A89" i="9"/>
  <c r="C88" i="9"/>
  <c r="B88" i="9"/>
  <c r="A88" i="9"/>
  <c r="C71" i="9"/>
  <c r="B71" i="9"/>
  <c r="A71" i="9"/>
  <c r="C70" i="9"/>
  <c r="B70" i="9"/>
  <c r="A70" i="9"/>
  <c r="C87" i="9"/>
  <c r="B87" i="9"/>
  <c r="A87" i="9"/>
  <c r="C86" i="9"/>
  <c r="B86" i="9"/>
  <c r="A86" i="9"/>
  <c r="C115" i="9"/>
  <c r="B115" i="9"/>
  <c r="A115" i="9"/>
  <c r="C85" i="9"/>
  <c r="B85" i="9"/>
  <c r="A85" i="9"/>
  <c r="C84" i="9"/>
  <c r="B84" i="9"/>
  <c r="A84" i="9"/>
  <c r="C83" i="9"/>
  <c r="B83" i="9"/>
  <c r="A83" i="9"/>
  <c r="C82" i="9"/>
  <c r="B82" i="9"/>
  <c r="A82" i="9"/>
  <c r="C69" i="9"/>
  <c r="B69" i="9"/>
  <c r="A69" i="9"/>
  <c r="C68" i="9"/>
  <c r="B68" i="9"/>
  <c r="A68" i="9"/>
  <c r="C81" i="9"/>
  <c r="B81" i="9"/>
  <c r="A81" i="9"/>
  <c r="C114" i="9"/>
  <c r="B114" i="9"/>
  <c r="A114" i="9"/>
  <c r="C45" i="9"/>
  <c r="B45" i="9"/>
  <c r="A45" i="9"/>
  <c r="C42" i="9"/>
  <c r="B42" i="9"/>
  <c r="A42" i="9"/>
  <c r="C41" i="9"/>
  <c r="B41" i="9"/>
  <c r="A41" i="9"/>
  <c r="C40" i="9"/>
  <c r="B40" i="9"/>
  <c r="A40" i="9"/>
  <c r="C39" i="9"/>
  <c r="B39" i="9"/>
  <c r="A39" i="9"/>
  <c r="C38" i="9"/>
  <c r="B38" i="9"/>
  <c r="A38" i="9"/>
  <c r="C37" i="9"/>
  <c r="B37" i="9"/>
  <c r="A37" i="9"/>
  <c r="C44" i="9"/>
  <c r="B44" i="9"/>
  <c r="A44" i="9"/>
  <c r="C63" i="9"/>
  <c r="B63" i="9"/>
  <c r="A63" i="9"/>
  <c r="C62" i="9"/>
  <c r="B62" i="9"/>
  <c r="A62" i="9"/>
  <c r="C36" i="9"/>
  <c r="B36" i="9"/>
  <c r="A36" i="9"/>
  <c r="C43" i="9"/>
  <c r="B43" i="9"/>
  <c r="A43" i="9"/>
  <c r="C35" i="9"/>
  <c r="B35" i="9"/>
  <c r="A35" i="9"/>
  <c r="C15" i="9"/>
  <c r="B15" i="9"/>
  <c r="A15" i="9"/>
  <c r="C61" i="9"/>
  <c r="B61" i="9"/>
  <c r="A61" i="9"/>
  <c r="C60" i="9"/>
  <c r="B60" i="9"/>
  <c r="A60" i="9"/>
  <c r="C34" i="9"/>
  <c r="B34" i="9"/>
  <c r="A34" i="9"/>
  <c r="C33" i="9"/>
  <c r="B33" i="9"/>
  <c r="A33" i="9"/>
  <c r="C32" i="9"/>
  <c r="B32" i="9"/>
  <c r="A32" i="9"/>
  <c r="C14" i="9"/>
  <c r="B14" i="9"/>
  <c r="A14" i="9"/>
  <c r="C31" i="9"/>
  <c r="B31" i="9"/>
  <c r="A31" i="9"/>
  <c r="C59" i="9"/>
  <c r="B59" i="9"/>
  <c r="A59" i="9"/>
  <c r="C58" i="9"/>
  <c r="B58" i="9"/>
  <c r="A58" i="9"/>
  <c r="C13" i="9"/>
  <c r="B13" i="9"/>
  <c r="A13" i="9"/>
  <c r="C57" i="9"/>
  <c r="B57" i="9"/>
  <c r="A57" i="9"/>
  <c r="C56" i="9"/>
  <c r="B56" i="9"/>
  <c r="A56" i="9"/>
  <c r="C30" i="9"/>
  <c r="B30" i="9"/>
  <c r="A30" i="9"/>
  <c r="C29" i="9"/>
  <c r="B29" i="9"/>
  <c r="A29" i="9"/>
  <c r="C12" i="9"/>
  <c r="B12" i="9"/>
  <c r="A12" i="9"/>
  <c r="C28" i="9"/>
  <c r="B28" i="9"/>
  <c r="A28" i="9"/>
  <c r="C11" i="9"/>
  <c r="B11" i="9"/>
  <c r="A11" i="9"/>
  <c r="C27" i="9"/>
  <c r="B27" i="9"/>
  <c r="A27" i="9"/>
  <c r="C10" i="9"/>
  <c r="B10" i="9"/>
  <c r="A10" i="9"/>
  <c r="C9" i="9"/>
  <c r="B9" i="9"/>
  <c r="A9" i="9"/>
  <c r="C26" i="9"/>
  <c r="B26" i="9"/>
  <c r="A26" i="9"/>
  <c r="C25" i="9"/>
  <c r="B25" i="9"/>
  <c r="A25" i="9"/>
  <c r="C24" i="9"/>
  <c r="B24" i="9"/>
  <c r="A24" i="9"/>
  <c r="C55" i="9"/>
  <c r="B55" i="9"/>
  <c r="A55" i="9"/>
  <c r="C54" i="9"/>
  <c r="B54" i="9"/>
  <c r="A54" i="9"/>
  <c r="C53" i="9"/>
  <c r="B53" i="9"/>
  <c r="A53" i="9"/>
  <c r="C52" i="9"/>
  <c r="B52" i="9"/>
  <c r="A52" i="9"/>
  <c r="C23" i="9"/>
  <c r="B23" i="9"/>
  <c r="A23" i="9"/>
  <c r="C8" i="9"/>
  <c r="B8" i="9"/>
  <c r="A8" i="9"/>
  <c r="C22" i="9"/>
  <c r="B22" i="9"/>
  <c r="A22" i="9"/>
  <c r="C51" i="9"/>
  <c r="B51" i="9"/>
  <c r="A51" i="9"/>
  <c r="C21" i="9"/>
  <c r="B21" i="9"/>
  <c r="A21" i="9"/>
  <c r="C7" i="9"/>
  <c r="B7" i="9"/>
  <c r="A7" i="9"/>
  <c r="C6" i="9"/>
  <c r="B6" i="9"/>
  <c r="A6" i="9"/>
  <c r="C50" i="9"/>
  <c r="B50" i="9"/>
  <c r="A50" i="9"/>
  <c r="C20" i="9"/>
  <c r="B20" i="9"/>
  <c r="A20" i="9"/>
  <c r="C49" i="9"/>
  <c r="B49" i="9"/>
  <c r="A49" i="9"/>
  <c r="C48" i="9"/>
  <c r="B48" i="9"/>
  <c r="A48" i="9"/>
  <c r="C19" i="9"/>
  <c r="B19" i="9"/>
  <c r="A19" i="9"/>
  <c r="C18" i="9"/>
  <c r="B18" i="9"/>
  <c r="A18" i="9"/>
  <c r="C17" i="9"/>
  <c r="B17" i="9"/>
  <c r="A17" i="9"/>
  <c r="C5" i="9"/>
  <c r="B5" i="9"/>
  <c r="A5" i="9"/>
  <c r="C47" i="9"/>
  <c r="B47" i="9"/>
  <c r="A47" i="9"/>
  <c r="C16" i="9"/>
  <c r="B16" i="9"/>
  <c r="A16" i="9"/>
  <c r="C46" i="9"/>
  <c r="B46" i="9"/>
  <c r="A46" i="9"/>
  <c r="A312" i="2"/>
  <c r="A311" i="2"/>
  <c r="A310" i="2"/>
  <c r="A309" i="2"/>
  <c r="A308" i="2"/>
  <c r="A307" i="2"/>
  <c r="G306" i="2"/>
  <c r="E306" i="2"/>
  <c r="C306" i="2"/>
  <c r="A306" i="2"/>
  <c r="G305" i="2"/>
  <c r="E305" i="2"/>
  <c r="C305" i="2"/>
  <c r="A305" i="2"/>
  <c r="I40" i="1" l="1"/>
  <c r="I59" i="1"/>
  <c r="H251" i="14" l="1"/>
  <c r="A251" i="14"/>
  <c r="H250" i="14"/>
  <c r="A250" i="14"/>
  <c r="H249" i="14"/>
  <c r="A249" i="14"/>
  <c r="H248" i="14"/>
  <c r="A248" i="14"/>
  <c r="H247" i="14"/>
  <c r="A247" i="14"/>
  <c r="H246" i="14"/>
  <c r="A246" i="14"/>
  <c r="H245" i="14"/>
  <c r="A245" i="14"/>
  <c r="H244" i="14"/>
  <c r="A244" i="14"/>
  <c r="H243" i="14"/>
  <c r="A243" i="14"/>
  <c r="H242" i="14"/>
  <c r="A242" i="14"/>
  <c r="H241" i="14"/>
  <c r="A241" i="14"/>
  <c r="H240" i="14"/>
  <c r="A240" i="14"/>
  <c r="H239" i="14"/>
  <c r="A239" i="14"/>
  <c r="H238" i="14"/>
  <c r="A238" i="14"/>
  <c r="H237" i="14"/>
  <c r="A237" i="14"/>
  <c r="H236" i="14"/>
  <c r="A236" i="14"/>
  <c r="H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A215" i="14"/>
  <c r="H214" i="14"/>
  <c r="A214" i="14"/>
  <c r="H213" i="14"/>
  <c r="A213" i="14"/>
  <c r="H212" i="14"/>
  <c r="A212" i="14"/>
  <c r="H211" i="14"/>
  <c r="A211" i="14"/>
  <c r="H210" i="14"/>
  <c r="A210" i="14"/>
  <c r="H209" i="14"/>
  <c r="B209" i="14"/>
  <c r="A209" i="14"/>
  <c r="H208" i="14"/>
  <c r="A208" i="14"/>
  <c r="H207" i="14"/>
  <c r="A207" i="14"/>
  <c r="H206" i="14"/>
  <c r="A206" i="14"/>
  <c r="H205" i="14"/>
  <c r="B205" i="14"/>
  <c r="A205" i="14"/>
  <c r="H204" i="14"/>
  <c r="B204" i="14"/>
  <c r="A204" i="14"/>
  <c r="H203" i="14"/>
  <c r="A203" i="14"/>
  <c r="H202" i="14"/>
  <c r="A202" i="14"/>
  <c r="H201" i="14"/>
  <c r="A201" i="14"/>
  <c r="H200" i="14"/>
  <c r="A200" i="14"/>
  <c r="H199" i="14"/>
  <c r="A199" i="14"/>
  <c r="H198" i="14"/>
  <c r="A198" i="14"/>
  <c r="H197" i="14"/>
  <c r="B197" i="14"/>
  <c r="A197" i="14"/>
  <c r="H196" i="14"/>
  <c r="A196" i="14"/>
  <c r="H195" i="14"/>
  <c r="A195" i="14"/>
  <c r="H188" i="14"/>
  <c r="A188" i="14"/>
  <c r="H187" i="14"/>
  <c r="A187" i="14"/>
  <c r="H186" i="14"/>
  <c r="A186" i="14"/>
  <c r="H185" i="14"/>
  <c r="A185" i="14"/>
  <c r="H184" i="14"/>
  <c r="A184" i="14"/>
  <c r="H183" i="14"/>
  <c r="A183" i="14"/>
  <c r="H182" i="14"/>
  <c r="A182" i="14"/>
  <c r="H181" i="14"/>
  <c r="A181" i="14"/>
  <c r="H180" i="14"/>
  <c r="A180" i="14"/>
  <c r="H179" i="14"/>
  <c r="A179" i="14"/>
  <c r="H178" i="14"/>
  <c r="A178" i="14"/>
  <c r="H177" i="14"/>
  <c r="A177" i="14"/>
  <c r="H176" i="14"/>
  <c r="A176" i="14"/>
  <c r="H175" i="14"/>
  <c r="A175" i="14"/>
  <c r="H174" i="14"/>
  <c r="A174" i="14"/>
  <c r="H173" i="14"/>
  <c r="A173" i="14"/>
  <c r="H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A146" i="14"/>
  <c r="H145" i="14"/>
  <c r="A145" i="14"/>
  <c r="H144" i="14"/>
  <c r="A144" i="14"/>
  <c r="H143" i="14"/>
  <c r="A143" i="14"/>
  <c r="H142" i="14"/>
  <c r="A142" i="14"/>
  <c r="H141" i="14"/>
  <c r="A141" i="14"/>
  <c r="H140" i="14"/>
  <c r="A140" i="14"/>
  <c r="H139" i="14"/>
  <c r="A139" i="14"/>
  <c r="H138" i="14"/>
  <c r="A138" i="14"/>
  <c r="H137" i="14"/>
  <c r="A137" i="14"/>
  <c r="H136" i="14"/>
  <c r="A136" i="14"/>
  <c r="H135" i="14"/>
  <c r="A135" i="14"/>
  <c r="H134" i="14"/>
  <c r="A134" i="14"/>
  <c r="H133" i="14"/>
  <c r="A133" i="14"/>
  <c r="H132" i="14"/>
  <c r="B132" i="14"/>
  <c r="A132" i="14"/>
  <c r="H125" i="14"/>
  <c r="A125" i="14"/>
  <c r="H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A76" i="14"/>
  <c r="H75" i="14"/>
  <c r="A75" i="14"/>
  <c r="H74" i="14"/>
  <c r="A74" i="14"/>
  <c r="H73" i="14"/>
  <c r="A73" i="14"/>
  <c r="H72" i="14"/>
  <c r="A72" i="14"/>
  <c r="H71" i="14"/>
  <c r="A71" i="14"/>
  <c r="H70" i="14"/>
  <c r="A70" i="14"/>
  <c r="H69" i="14"/>
  <c r="A69" i="14"/>
  <c r="H62" i="14"/>
  <c r="A62" i="14"/>
  <c r="H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A17" i="14"/>
  <c r="H16" i="14"/>
  <c r="B16" i="14"/>
  <c r="A16" i="14"/>
  <c r="H15" i="14"/>
  <c r="A15" i="14"/>
  <c r="H14" i="14"/>
  <c r="A14" i="14"/>
  <c r="H13" i="14"/>
  <c r="B13" i="14"/>
  <c r="A13" i="14"/>
  <c r="H12" i="14"/>
  <c r="A12" i="14"/>
  <c r="H11" i="14"/>
  <c r="A11" i="14"/>
  <c r="H10" i="14"/>
  <c r="A10" i="14"/>
  <c r="H9" i="14"/>
  <c r="A9" i="14"/>
  <c r="H8" i="14"/>
  <c r="B8" i="14"/>
  <c r="A8" i="14"/>
  <c r="H7" i="14"/>
  <c r="A7" i="14"/>
  <c r="H6" i="14"/>
  <c r="A6" i="14"/>
  <c r="A336" i="2" l="1"/>
  <c r="G330" i="2"/>
  <c r="A334" i="2"/>
  <c r="A332" i="2"/>
  <c r="E330" i="2"/>
  <c r="C330" i="2"/>
  <c r="A330" i="2"/>
  <c r="A335" i="2"/>
  <c r="A333" i="2"/>
  <c r="A331" i="2"/>
  <c r="G329" i="2"/>
  <c r="E329" i="2"/>
  <c r="C329" i="2"/>
  <c r="A329" i="2"/>
  <c r="G450" i="2"/>
  <c r="A456" i="2"/>
  <c r="A454" i="2"/>
  <c r="A452" i="2"/>
  <c r="E450" i="2"/>
  <c r="C450" i="2"/>
  <c r="A450" i="2"/>
  <c r="A455" i="2"/>
  <c r="A453" i="2"/>
  <c r="A451" i="2"/>
  <c r="G449" i="2"/>
  <c r="E449" i="2"/>
  <c r="C449" i="2"/>
  <c r="A449" i="2"/>
  <c r="I43" i="1" l="1"/>
  <c r="I58" i="1"/>
  <c r="B250" i="14" l="1"/>
  <c r="B187" i="14"/>
  <c r="B124" i="14"/>
  <c r="B61" i="14"/>
  <c r="B235" i="14"/>
  <c r="B172" i="14"/>
  <c r="B109" i="14"/>
  <c r="B46" i="1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1" i="1"/>
  <c r="I42" i="1"/>
  <c r="I44" i="1"/>
  <c r="I45" i="1"/>
  <c r="I46" i="1"/>
  <c r="I47" i="1"/>
  <c r="I48" i="1"/>
  <c r="I49" i="1"/>
  <c r="I50" i="1"/>
  <c r="I51" i="1"/>
  <c r="I52" i="1"/>
  <c r="I53" i="1"/>
  <c r="I54" i="1"/>
  <c r="I55" i="1"/>
  <c r="I56" i="1"/>
  <c r="I57" i="1"/>
  <c r="I60" i="1"/>
  <c r="I2" i="1"/>
  <c r="B195" i="14" l="1"/>
  <c r="B244" i="14"/>
  <c r="B181" i="14"/>
  <c r="B146" i="14"/>
  <c r="B200" i="14"/>
  <c r="B137" i="14"/>
  <c r="B11" i="14"/>
  <c r="B215" i="14"/>
  <c r="B136" i="14"/>
  <c r="B206" i="14"/>
  <c r="B143" i="14"/>
  <c r="B17" i="14"/>
  <c r="B135" i="14"/>
  <c r="B142" i="14"/>
  <c r="B134" i="14"/>
  <c r="B76" i="14"/>
  <c r="B141" i="14"/>
  <c r="B15" i="14"/>
  <c r="B7" i="14"/>
  <c r="B196" i="14"/>
  <c r="B133" i="14"/>
  <c r="B14" i="14"/>
  <c r="B203" i="14"/>
  <c r="B140" i="14"/>
  <c r="B77" i="14"/>
  <c r="B218" i="14"/>
  <c r="B92" i="14"/>
  <c r="B29" i="14"/>
  <c r="B155" i="14"/>
  <c r="B116" i="14"/>
  <c r="B179" i="14"/>
  <c r="B242" i="14"/>
  <c r="B53" i="14"/>
  <c r="B44" i="14"/>
  <c r="B170" i="14"/>
  <c r="B107" i="14"/>
  <c r="B233" i="14"/>
  <c r="B36" i="14"/>
  <c r="B162" i="14"/>
  <c r="B225" i="14"/>
  <c r="B99" i="14"/>
  <c r="B28" i="14"/>
  <c r="B154" i="14"/>
  <c r="B91" i="14"/>
  <c r="B217" i="14"/>
  <c r="B83" i="14"/>
  <c r="B12" i="14"/>
  <c r="B138" i="14"/>
  <c r="B201" i="14"/>
  <c r="B75" i="14"/>
  <c r="B110" i="14"/>
  <c r="B47" i="14"/>
  <c r="B173" i="14"/>
  <c r="B236" i="14"/>
  <c r="B6" i="14"/>
  <c r="B69" i="14"/>
  <c r="B100" i="14"/>
  <c r="B226" i="14"/>
  <c r="B37" i="14"/>
  <c r="B163" i="14"/>
  <c r="B60" i="14"/>
  <c r="B186" i="14"/>
  <c r="B123" i="14"/>
  <c r="B249" i="14"/>
  <c r="B90" i="14"/>
  <c r="B216" i="14"/>
  <c r="B27" i="14"/>
  <c r="B153" i="14"/>
  <c r="B122" i="14"/>
  <c r="B59" i="14"/>
  <c r="B248" i="14"/>
  <c r="B185" i="14"/>
  <c r="B114" i="14"/>
  <c r="B240" i="14"/>
  <c r="B51" i="14"/>
  <c r="B177" i="14"/>
  <c r="B105" i="14"/>
  <c r="B160" i="14"/>
  <c r="B97" i="14"/>
  <c r="B34" i="14"/>
  <c r="B223" i="14"/>
  <c r="B144" i="14"/>
  <c r="B81" i="14"/>
  <c r="B18" i="14"/>
  <c r="B207" i="14"/>
  <c r="B10" i="14"/>
  <c r="B73" i="14"/>
  <c r="B199" i="14"/>
  <c r="B219" i="14"/>
  <c r="B30" i="14"/>
  <c r="B156" i="14"/>
  <c r="B93" i="14"/>
  <c r="B202" i="14"/>
  <c r="B139" i="14"/>
  <c r="B98" i="14"/>
  <c r="B224" i="14"/>
  <c r="B35" i="14"/>
  <c r="B161" i="14"/>
  <c r="B184" i="14"/>
  <c r="B121" i="14"/>
  <c r="B247" i="14"/>
  <c r="B58" i="14"/>
  <c r="B176" i="14"/>
  <c r="B50" i="14"/>
  <c r="B113" i="14"/>
  <c r="B239" i="14"/>
  <c r="B230" i="14"/>
  <c r="B41" i="14"/>
  <c r="B167" i="14"/>
  <c r="B222" i="14"/>
  <c r="B33" i="14"/>
  <c r="B159" i="14"/>
  <c r="B96" i="14"/>
  <c r="B214" i="14"/>
  <c r="B25" i="14"/>
  <c r="B151" i="14"/>
  <c r="B88" i="14"/>
  <c r="B80" i="14"/>
  <c r="B198" i="14"/>
  <c r="B9" i="14"/>
  <c r="B72" i="14"/>
  <c r="B227" i="14"/>
  <c r="B164" i="14"/>
  <c r="B38" i="14"/>
  <c r="B101" i="14"/>
  <c r="B243" i="14"/>
  <c r="B54" i="14"/>
  <c r="B180" i="14"/>
  <c r="B117" i="14"/>
  <c r="B84" i="14"/>
  <c r="B210" i="14"/>
  <c r="B21" i="14"/>
  <c r="B147" i="14"/>
  <c r="B52" i="14"/>
  <c r="B178" i="14"/>
  <c r="B241" i="14"/>
  <c r="B115" i="14"/>
  <c r="B82" i="14"/>
  <c r="B208" i="14"/>
  <c r="B19" i="14"/>
  <c r="B145" i="14"/>
  <c r="B246" i="14"/>
  <c r="B183" i="14"/>
  <c r="B120" i="14"/>
  <c r="B57" i="14"/>
  <c r="B238" i="14"/>
  <c r="B49" i="14"/>
  <c r="B175" i="14"/>
  <c r="B112" i="14"/>
  <c r="B103" i="14"/>
  <c r="B166" i="14"/>
  <c r="B221" i="14"/>
  <c r="B95" i="14"/>
  <c r="B32" i="14"/>
  <c r="B158" i="14"/>
  <c r="B213" i="14"/>
  <c r="B24" i="14"/>
  <c r="B150" i="14"/>
  <c r="B79" i="14"/>
  <c r="B71" i="14"/>
  <c r="B211" i="14"/>
  <c r="B22" i="14"/>
  <c r="B148" i="14"/>
  <c r="B85" i="14"/>
  <c r="B108" i="14"/>
  <c r="B234" i="14"/>
  <c r="B45" i="14"/>
  <c r="B171" i="14"/>
  <c r="B62" i="14"/>
  <c r="B125" i="14"/>
  <c r="B251" i="14"/>
  <c r="B188" i="14"/>
  <c r="B106" i="14"/>
  <c r="B232" i="14"/>
  <c r="B43" i="14"/>
  <c r="B169" i="14"/>
  <c r="B74" i="14"/>
  <c r="B119" i="14"/>
  <c r="B245" i="14"/>
  <c r="B182" i="14"/>
  <c r="B56" i="14"/>
  <c r="B111" i="14"/>
  <c r="B237" i="14"/>
  <c r="B48" i="14"/>
  <c r="B174" i="14"/>
  <c r="B228" i="14"/>
  <c r="B157" i="14"/>
  <c r="B94" i="14"/>
  <c r="B220" i="14"/>
  <c r="B31" i="14"/>
  <c r="B149" i="14"/>
  <c r="B86" i="14"/>
  <c r="B212" i="14"/>
  <c r="B23" i="14"/>
  <c r="B78" i="14"/>
  <c r="B70" i="14"/>
  <c r="A360" i="2"/>
  <c r="E82" i="2" l="1"/>
  <c r="A464" i="2"/>
  <c r="A462" i="2"/>
  <c r="A460" i="2"/>
  <c r="G458" i="2"/>
  <c r="E458" i="2"/>
  <c r="C458" i="2"/>
  <c r="A458" i="2"/>
  <c r="A448" i="2"/>
  <c r="A446" i="2"/>
  <c r="A444" i="2"/>
  <c r="G442" i="2"/>
  <c r="E442" i="2"/>
  <c r="C442" i="2"/>
  <c r="A442"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58" i="2"/>
  <c r="A356" i="2"/>
  <c r="G354" i="2"/>
  <c r="E354" i="2"/>
  <c r="C354" i="2"/>
  <c r="A354" i="2"/>
  <c r="A463" i="2"/>
  <c r="A461" i="2"/>
  <c r="A459" i="2"/>
  <c r="G457" i="2"/>
  <c r="E457" i="2"/>
  <c r="C457" i="2"/>
  <c r="A457" i="2"/>
  <c r="A447" i="2"/>
  <c r="A445" i="2"/>
  <c r="A443" i="2"/>
  <c r="G441" i="2"/>
  <c r="E441" i="2"/>
  <c r="C441" i="2"/>
  <c r="A441"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2" i="2"/>
  <c r="A350" i="2"/>
  <c r="A348" i="2"/>
  <c r="G346" i="2"/>
  <c r="E346" i="2"/>
  <c r="C346" i="2"/>
  <c r="A346" i="2"/>
  <c r="A344" i="2"/>
  <c r="A342" i="2"/>
  <c r="A340" i="2"/>
  <c r="G338" i="2"/>
  <c r="E338" i="2"/>
  <c r="C338" i="2"/>
  <c r="A338" i="2"/>
  <c r="A328" i="2"/>
  <c r="A326" i="2"/>
  <c r="A324" i="2"/>
  <c r="G322" i="2"/>
  <c r="E322" i="2"/>
  <c r="C322" i="2"/>
  <c r="A322" i="2"/>
  <c r="A320" i="2"/>
  <c r="A318" i="2"/>
  <c r="A316" i="2"/>
  <c r="G314" i="2"/>
  <c r="E314" i="2"/>
  <c r="C314" i="2"/>
  <c r="A314"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51" i="2"/>
  <c r="A349" i="2"/>
  <c r="A347" i="2"/>
  <c r="G345" i="2"/>
  <c r="E345" i="2"/>
  <c r="C345" i="2"/>
  <c r="A345" i="2"/>
  <c r="A343" i="2"/>
  <c r="A341" i="2"/>
  <c r="A339" i="2"/>
  <c r="G337" i="2"/>
  <c r="E337" i="2"/>
  <c r="C337" i="2"/>
  <c r="A337" i="2"/>
  <c r="A327" i="2"/>
  <c r="A325" i="2"/>
  <c r="A323" i="2"/>
  <c r="G321" i="2"/>
  <c r="E321" i="2"/>
  <c r="C321" i="2"/>
  <c r="A321" i="2"/>
  <c r="A319" i="2"/>
  <c r="A317" i="2"/>
  <c r="A315" i="2"/>
  <c r="G313" i="2"/>
  <c r="E313" i="2"/>
  <c r="C313" i="2"/>
  <c r="A313"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<sst xmlns="http://schemas.openxmlformats.org/spreadsheetml/2006/main" count="805" uniqueCount="334">
  <si>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</si>
  <si>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</si>
  <si>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</si>
  <si>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</si>
  <si>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</si>
  <si>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</si>
  <si>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</si>
  <si>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</si>
  <si>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</si>
  <si>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</si>
  <si>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</si>
  <si>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</si>
  <si>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</si>
  <si>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</si>
  <si>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</si>
  <si>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</si>
  <si>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</si>
  <si>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</si>
  <si>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</si>
  <si>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</si>
  <si>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</si>
  <si>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</si>
  <si>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</si>
  <si>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</si>
  <si>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</si>
  <si>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</si>
  <si>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</si>
  <si>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</si>
  <si>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</si>
  <si>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</si>
  <si>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</si>
  <si>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</si>
  <si>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</si>
  <si>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</si>
  <si>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</si>
  <si>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</si>
  <si>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</si>
  <si>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</si>
  <si>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</si>
  <si>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</si>
  <si>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</si>
  <si>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</si>
  <si>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</si>
  <si>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</si>
  <si>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</si>
  <si>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</si>
  <si>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</si>
  <si>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</si>
  <si>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</si>
  <si>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</si>
  <si>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</si>
  <si>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</si>
  <si>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</si>
  <si>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</si>
  <si>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</si>
  <si>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</si>
  <si>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</si>
  <si>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</si>
  <si>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</si>
  <si>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</si>
  <si>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</si>
  <si>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</si>
  <si>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</si>
  <si>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</si>
  <si>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</si>
  <si>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</si>
  <si>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</si>
  <si>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</si>
  <si>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</si>
  <si>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</si>
  <si>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</si>
  <si>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</si>
  <si>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</si>
  <si>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</si>
  <si>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</si>
  <si>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</si>
  <si>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</si>
  <si>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</si>
  <si>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</si>
  <si>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</si>
  <si>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</si>
  <si>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</si>
  <si>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</si>
  <si>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</si>
  <si>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</si>
  <si>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</si>
  <si>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</si>
  <si>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</si>
  <si>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</si>
  <si>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</si>
  <si>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</si>
  <si>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</si>
  <si>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</si>
  <si>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</si>
  <si>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</si>
  <si>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</si>
  <si>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</si>
  <si>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</si>
  <si>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</si>
  <si>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</si>
  <si>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</si>
  <si>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</si>
  <si>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</si>
  <si>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</si>
  <si>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</si>
  <si>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</si>
  <si>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</si>
  <si>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</si>
  <si>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</si>
  <si>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</si>
  <si>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</si>
  <si>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</si>
  <si>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</si>
  <si>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</si>
  <si>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</si>
  <si>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</si>
  <si>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</si>
  <si>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</si>
  <si>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</si>
  <si>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</si>
  <si>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</si>
  <si>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</si>
  <si>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</si>
  <si>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</si>
  <si>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</si>
  <si>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</si>
  <si>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</si>
  <si>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</si>
  <si>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</si>
  <si>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</si>
  <si>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</si>
  <si>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</si>
  <si>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</si>
  <si>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</si>
  <si>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</si>
  <si>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</si>
  <si>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</si>
  <si>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</si>
  <si>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</si>
  <si>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</si>
  <si>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</si>
  <si>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</si>
  <si>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</si>
  <si>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</si>
  <si>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</si>
  <si>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</si>
  <si>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</si>
  <si>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</si>
  <si>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</si>
  <si>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</si>
  <si>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</si>
  <si>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</si>
  <si>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</si>
  <si>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</si>
  <si>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</si>
  <si>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</si>
  <si>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</si>
  <si>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</si>
  <si>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</si>
  <si>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</si>
  <si>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</si>
  <si>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</si>
  <si>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</si>
  <si>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</si>
  <si>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</si>
  <si>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</si>
  <si>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</si>
  <si>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</si>
  <si>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</si>
  <si>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</si>
  <si>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</si>
  <si>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</si>
  <si>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</si>
  <si>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</si>
  <si>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</si>
  <si>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</si>
  <si>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</si>
  <si>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</si>
  <si>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</si>
  <si>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</si>
  <si>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</si>
  <si>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</si>
  <si>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</si>
  <si>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</si>
  <si>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</si>
  <si>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</si>
  <si>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</si>
  <si>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</si>
  <si>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</si>
  <si>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</si>
  <si>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</si>
  <si>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</si>
  <si>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</si>
  <si>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</si>
  <si>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</si>
  <si>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</si>
  <si>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</si>
  <si>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</si>
  <si>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</si>
  <si>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</si>
  <si>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</si>
  <si>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</si>
  <si>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</si>
  <si>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</si>
  <si>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</si>
  <si>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</si>
  <si>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</si>
  <si>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</si>
  <si>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</si>
  <si>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</si>
  <si>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</si>
  <si>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</si>
  <si>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</si>
  <si>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</si>
  <si>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</si>
  <si>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</si>
  <si>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</si>
  <si>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</si>
  <si>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</si>
  <si>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</si>
  <si>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</si>
  <si>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</si>
  <si>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</si>
  <si>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</si>
  <si>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</si>
  <si>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</si>
  <si>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</si>
  <si>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</si>
  <si>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</si>
  <si>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</si>
  <si>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</si>
  <si>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</si>
  <si>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</si>
  <si>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</si>
  <si>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</si>
  <si>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</si>
  <si>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</si>
  <si>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</si>
  <si>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</si>
  <si>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</si>
  <si>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</si>
  <si>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</si>
  <si>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</si>
  <si>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</si>
  <si>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</si>
  <si>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</si>
  <si>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</si>
  <si>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</si>
  <si>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</si>
  <si>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</si>
  <si>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</si>
  <si>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</si>
  <si>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</si>
  <si>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</si>
  <si>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</si>
  <si>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</si>
  <si>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</si>
  <si>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</si>
  <si>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</si>
  <si>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</si>
  <si>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</si>
  <si>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</si>
  <si>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</si>
  <si>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</si>
  <si>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</si>
  <si>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</si>
  <si>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</si>
  <si>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</si>
  <si>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</si>
  <si>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</si>
  <si>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</si>
  <si>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</si>
  <si>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</si>
  <si>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</si>
  <si>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</si>
  <si>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</si>
  <si>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</si>
  <si>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</si>
  <si>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</si>
  <si>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</si>
  <si>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</si>
  <si>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</si>
  <si>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</si>
  <si>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</si>
  <si>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</si>
  <si>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</si>
  <si>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</si>
  <si>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</si>
  <si>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</si>
  <si>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</si>
  <si>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</si>
  <si>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</si>
  <si>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</si>
  <si>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</si>
  <si>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</si>
  <si>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</si>
  <si>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</si>
  <si>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</si>
  <si>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</si>
  <si>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</si>
  <si>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</si>
  <si>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</si>
  <si>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</si>
  <si>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</si>
  <si>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</si>
  <si>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</si>
  <si>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</si>
  <si>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</si>
  <si>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</si>
  <si>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</si>
  <si>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Physical In-Cab Device;</t>
  </si>
  <si>
    <t>Connectivity/Communicatons;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</si>
  <si>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</si>
  <si>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</si>
  <si>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</si>
  <si>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</si>
  <si>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</si>
  <si>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</si>
  <si>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Cloud or Back-end;</t>
  </si>
  <si>
    <t xml:space="preserve">Mobile App;
Physical In-Cab Device;
Connectivity/Communications;
</t>
  </si>
  <si>
    <t>Applicable Shortlist Categories</t>
  </si>
  <si>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t>
    </r>
  </si>
  <si>
    <t>SII-190</t>
  </si>
  <si>
    <t>Software Resiliency / Code Protections</t>
  </si>
  <si>
    <t xml:space="preserve">BSIMM [SE3.2: 13] Use Code Protection
a. To protect intellectual property and make exploit development harder, the organization erects barriers to reverse engineering its software (e.g., anti-tamper, debug protection, anti-piracy features, runtime integrity). This is particularly important for widely distributed mobile applications.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
OWASP MASVS MSTG‑RESILIENCE‑1  
a. The app detects, and responds to, the presence of a rooted or jailbroken device either by alerting the user or terminating the app. 
OWASP MASVS MSTG‑RESILIENCE‑2  
a. The app prevents debugging and/or detects, and responds to, a debugger being attached. All available debugging protocols must be covered. 
OWASP MASVS MSTG‑RESILIENCE‑3  
a. The app detects, and responds to, tampering with executable files and critical data within its own sandbox. 
OWASP MASVS MSTG‑RESILIENCE‑4  
a. The app detects, and responds to, the presence of widely used reverse engineering tools and frameworks on the device.
OWASP MASVS MSTG‑RESILIENCE‑5  
a. The app detects, and responds to, being run in an emulator.  
OWASP MASVS MSTG‑RESILIENCE‑6  
a. The app detects, and responds to, tampering the code and data in its own memory space. 
OWASP MASVS MSTG‑RESILIENCE‑7  
a. The app implements multiple mechanisms in each defense category (8.1 to 8.6). Note that resiliency scales with the amount, diversity of the originality of the mechanisms used. 
OWASP MASVS MSTG‑RESILIENCE‑8  
a. The detection mechanisms trigger responses of different types, including delayed and stealthy responses. 
OWASP MASVS MSTG‑RESILIENCE‑9  
a. Obfuscation is applied to programmatic defenses, which in turn impede de-obfuscation via dynamic analysis.  
OWASP MASVS MSTG‑RESILIENCE‑10 
a. The app implements a 'device binding' functionality using a device fingerprint derived from multiple properties unique to the device. 
OWASP MASVS MSTG‑RESILIENCE‑11 
a. All executable files and libraries belonging to the app are either encrypted on the file level and/or important code and data segments inside the executables are encrypted or packed. Trivial static analysis does not reveal important code or data. 
OWASP MASVS MSTG‑RESILIENCE‑12 
a.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 
OWASP MASVS MSTG‑RESILIENCE‑13 
a. As a defense in depth, next to having solid hardening of the communicating parties, application level payload encryption can be applied to further impede eavesdropping. 
</t>
  </si>
  <si>
    <t>This is a nice-to-have. Mature solutions that process sensitive information in devices that could be in the hands of attackers are expected to have these protections; however, allowances should be made for products to focus on the necessary security controls first, for which these resiliency requirements are not a substitute</t>
  </si>
  <si>
    <t>Inspection of 3rd party documentation or a demonstration by the vendor that asserts the presence of anti-reverse-engineering in the vendor software. Ideally executed following the testing steps detailed in the OWASP MSTG 'Android Anti-Reversing Defenses' or 'iOS Anti-Reversing Defenses' sections</t>
  </si>
  <si>
    <t>Mobile App;</t>
  </si>
  <si>
    <t>SCP-120</t>
  </si>
  <si>
    <t>The vendor’s software shall not contain any credentials that are shared among other copies of software; e.g. the software cannot contain hardcoded API keys or API passwords</t>
  </si>
  <si>
    <t>Unique API Keys and API Passwords</t>
  </si>
  <si>
    <t>OWASP ASVS Service Authentication Requirements 2.10.4
a. 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</si>
  <si>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Inspection of 3rd party documentation or a demonstration by the vendor that asserts the absence of any hard-coded API keys in the client software. E.g. proof that any and all information from the backend is inaccessible without both valid user credentials and any client identifiers such as API keys.</t>
  </si>
  <si>
    <t>The vendor’s software will have software resiliency measures included that will slow the progress of tampering and reverse engineering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</si>
</sst>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sz val="11"/>
      <color theme="1"/>
      <name val="Calibri"/>
      <family val="2"/>
      <scheme val="minor"/>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cellStyleXfs>
  <cellXfs count="96">
    <xf numFmtId="0" fontId="0" fillId="0" borderId="0" xfId="0"/>
    <xf numFmtId="0" fontId="3" fillId="0" borderId="1" xfId="0" applyFont="1" applyBorder="1" applyAlignment="1">
      <alignment vertical="top" wrapText="1"/>
    </xf>
    <xf numFmtId="0" fontId="3"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6" fillId="4" borderId="11" xfId="0" applyFont="1" applyFill="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6" fillId="3" borderId="11" xfId="0" applyFont="1" applyFill="1" applyBorder="1" applyAlignment="1">
      <alignment vertical="top"/>
    </xf>
    <xf numFmtId="0" fontId="7" fillId="0" borderId="0" xfId="0" applyFont="1"/>
    <xf numFmtId="0" fontId="7"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8" fillId="0" borderId="0" xfId="1"/>
    <xf numFmtId="0" fontId="8" fillId="0" borderId="0" xfId="1" applyAlignment="1">
      <alignment wrapText="1"/>
    </xf>
    <xf numFmtId="0" fontId="9" fillId="0" borderId="5" xfId="1" applyFont="1" applyBorder="1" applyAlignment="1">
      <alignment horizontal="center" vertical="center" wrapText="1"/>
    </xf>
    <xf numFmtId="0" fontId="8" fillId="0" borderId="5" xfId="1" applyBorder="1" applyAlignment="1">
      <alignment horizontal="left" vertical="top" wrapText="1"/>
    </xf>
    <xf numFmtId="0" fontId="8" fillId="0" borderId="0" xfId="1" applyAlignment="1">
      <alignment horizontal="left" vertical="top" wrapText="1"/>
    </xf>
    <xf numFmtId="0" fontId="8" fillId="0" borderId="0" xfId="1" applyAlignment="1">
      <alignment horizontal="center" wrapText="1"/>
    </xf>
    <xf numFmtId="0" fontId="8" fillId="0" borderId="0" xfId="1" applyAlignment="1">
      <alignment horizontal="left" vertical="center" wrapText="1"/>
    </xf>
    <xf numFmtId="0" fontId="8" fillId="0" borderId="0" xfId="1" applyAlignment="1">
      <alignment horizontal="center" vertical="center"/>
    </xf>
    <xf numFmtId="0" fontId="8" fillId="0" borderId="0" xfId="1" applyAlignment="1">
      <alignment horizontal="left" vertical="top"/>
    </xf>
    <xf numFmtId="0" fontId="3"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xf numFmtId="0" fontId="0" fillId="0" borderId="2" xfId="0" applyFont="1" applyFill="1" applyBorder="1" applyAlignment="1">
      <alignment vertical="top" wrapText="1"/>
    </xf>
    <xf numFmtId="0" fontId="0" fillId="0" borderId="2" xfId="0" applyFont="1" applyFill="1" applyBorder="1" applyAlignment="1">
      <alignment horizontal="left" vertical="top" wrapText="1"/>
    </xf>
    <xf numFmtId="0" fontId="9" fillId="0" borderId="5" xfId="1" applyFont="1" applyBorder="1" applyAlignment="1">
      <alignment horizontal="center" vertical="center" wrapText="1"/>
    </xf>
    <xf numFmtId="0" fontId="8" fillId="0" borderId="0" xfId="1" applyBorder="1" applyAlignment="1">
      <alignment horizontal="left" vertical="top" wrapText="1"/>
    </xf>
    <xf numFmtId="0" fontId="6" fillId="4" borderId="6" xfId="0" applyFont="1" applyFill="1" applyBorder="1" applyAlignment="1">
      <alignment vertical="top"/>
    </xf>
    <xf numFmtId="0" fontId="7" fillId="4" borderId="7" xfId="0" applyFont="1" applyFill="1" applyBorder="1" applyAlignment="1">
      <alignment vertical="top"/>
    </xf>
    <xf numFmtId="0" fontId="6" fillId="4" borderId="7" xfId="0" applyFont="1" applyFill="1" applyBorder="1" applyAlignment="1">
      <alignment vertical="top" wrapText="1"/>
    </xf>
    <xf numFmtId="0" fontId="7" fillId="4" borderId="7" xfId="0" applyFont="1" applyFill="1" applyBorder="1" applyAlignment="1">
      <alignment vertical="top" wrapText="1"/>
    </xf>
    <xf numFmtId="0" fontId="7" fillId="2" borderId="8" xfId="0" applyFont="1" applyFill="1" applyBorder="1" applyAlignment="1">
      <alignment vertical="top"/>
    </xf>
    <xf numFmtId="0" fontId="7" fillId="0" borderId="5" xfId="0" applyFont="1" applyBorder="1" applyAlignment="1">
      <alignment vertical="top"/>
    </xf>
    <xf numFmtId="0" fontId="7" fillId="2" borderId="5" xfId="0" applyFont="1" applyFill="1" applyBorder="1" applyAlignment="1">
      <alignment vertical="top" wrapText="1"/>
    </xf>
    <xf numFmtId="0" fontId="7" fillId="0" borderId="5" xfId="0" applyFont="1" applyBorder="1" applyAlignment="1">
      <alignment vertical="top" wrapText="1"/>
    </xf>
    <xf numFmtId="0" fontId="7" fillId="0" borderId="12" xfId="0" applyFont="1" applyBorder="1" applyAlignment="1">
      <alignment vertical="top" wrapText="1"/>
    </xf>
    <xf numFmtId="0" fontId="7" fillId="0" borderId="13" xfId="0" applyFont="1" applyBorder="1" applyAlignment="1">
      <alignment vertical="top" wrapText="1"/>
    </xf>
    <xf numFmtId="0" fontId="6" fillId="4" borderId="8" xfId="0" applyFont="1" applyFill="1" applyBorder="1" applyAlignment="1">
      <alignment vertical="top" wrapText="1"/>
    </xf>
    <xf numFmtId="0" fontId="7" fillId="4" borderId="5" xfId="0" applyFont="1" applyFill="1" applyBorder="1" applyAlignment="1">
      <alignment vertical="top" wrapText="1"/>
    </xf>
    <xf numFmtId="0" fontId="7" fillId="2" borderId="8" xfId="0" applyFont="1" applyFill="1" applyBorder="1" applyAlignment="1">
      <alignment vertical="top" wrapText="1"/>
    </xf>
    <xf numFmtId="0" fontId="6" fillId="4" borderId="8" xfId="0" applyFont="1" applyFill="1" applyBorder="1" applyAlignment="1">
      <alignment vertical="top"/>
    </xf>
    <xf numFmtId="0" fontId="7" fillId="4" borderId="5" xfId="0" applyFont="1" applyFill="1" applyBorder="1" applyAlignment="1">
      <alignment vertical="top"/>
    </xf>
    <xf numFmtId="0" fontId="7" fillId="2" borderId="9" xfId="0" applyFont="1" applyFill="1" applyBorder="1" applyAlignment="1">
      <alignment vertical="top" wrapText="1"/>
    </xf>
    <xf numFmtId="0" fontId="7" fillId="0" borderId="10" xfId="0" applyFont="1" applyBorder="1" applyAlignment="1">
      <alignment vertical="top" wrapText="1"/>
    </xf>
    <xf numFmtId="0" fontId="6" fillId="3" borderId="6" xfId="0" applyFont="1" applyFill="1" applyBorder="1" applyAlignment="1">
      <alignment vertical="top"/>
    </xf>
    <xf numFmtId="0" fontId="7" fillId="3" borderId="7" xfId="0" applyFont="1" applyFill="1" applyBorder="1" applyAlignment="1">
      <alignment vertical="top"/>
    </xf>
    <xf numFmtId="0" fontId="6" fillId="3" borderId="7" xfId="0" applyFont="1" applyFill="1" applyBorder="1" applyAlignment="1">
      <alignment vertical="top" wrapText="1"/>
    </xf>
    <xf numFmtId="0" fontId="7" fillId="3" borderId="7" xfId="0" applyFont="1" applyFill="1" applyBorder="1" applyAlignment="1">
      <alignment vertical="top" wrapText="1"/>
    </xf>
    <xf numFmtId="0" fontId="6" fillId="3" borderId="8" xfId="0" applyFont="1" applyFill="1" applyBorder="1" applyAlignment="1">
      <alignment vertical="top" wrapText="1"/>
    </xf>
    <xf numFmtId="0" fontId="7" fillId="3" borderId="5" xfId="0" applyFont="1" applyFill="1" applyBorder="1" applyAlignment="1">
      <alignment vertical="top" wrapText="1"/>
    </xf>
    <xf numFmtId="0" fontId="6" fillId="3" borderId="8" xfId="0" applyFont="1" applyFill="1" applyBorder="1" applyAlignment="1">
      <alignment vertical="top"/>
    </xf>
    <xf numFmtId="0" fontId="7" fillId="3" borderId="5" xfId="0" applyFont="1" applyFill="1" applyBorder="1" applyAlignment="1">
      <alignment vertical="top"/>
    </xf>
    <xf numFmtId="0" fontId="7" fillId="2" borderId="9" xfId="0" applyNumberFormat="1" applyFont="1" applyFill="1" applyBorder="1" applyAlignment="1">
      <alignment vertical="top" wrapText="1"/>
    </xf>
    <xf numFmtId="0" fontId="7" fillId="0" borderId="10" xfId="0" applyNumberFormat="1" applyFont="1" applyBorder="1" applyAlignment="1">
      <alignment vertical="top" wrapText="1"/>
    </xf>
    <xf numFmtId="0" fontId="9" fillId="0" borderId="5" xfId="1" applyFont="1" applyBorder="1" applyAlignment="1">
      <alignment horizontal="center" vertical="center" wrapText="1"/>
    </xf>
    <xf numFmtId="0" fontId="10" fillId="0" borderId="0" xfId="1" applyFont="1" applyAlignment="1">
      <alignment horizontal="center" vertical="center"/>
    </xf>
    <xf numFmtId="0" fontId="0" fillId="0" borderId="0" xfId="0" applyAlignment="1">
      <alignment horizontal="center" vertical="center"/>
    </xf>
    <xf numFmtId="0" fontId="2" fillId="0" borderId="0" xfId="1" applyFont="1" applyAlignment="1">
      <alignment horizontal="left" vertical="top" wrapText="1"/>
    </xf>
    <xf numFmtId="0" fontId="0" fillId="0" borderId="0" xfId="0" applyAlignment="1">
      <alignment horizontal="left" vertical="top"/>
    </xf>
    <xf numFmtId="0" fontId="8" fillId="0" borderId="0" xfId="1" applyAlignment="1">
      <alignment horizontal="left" vertical="top" wrapText="1"/>
    </xf>
    <xf numFmtId="0" fontId="8" fillId="0" borderId="0" xfId="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wrapText="1"/>
    </xf>
    <xf numFmtId="0" fontId="9" fillId="0" borderId="14" xfId="1" applyFont="1" applyBorder="1" applyAlignment="1">
      <alignment horizontal="center" vertical="center" wrapText="1"/>
    </xf>
    <xf numFmtId="0" fontId="8" fillId="0" borderId="14" xfId="1" applyBorder="1" applyAlignment="1">
      <alignment horizontal="left" vertical="top" wrapText="1"/>
    </xf>
    <xf numFmtId="0" fontId="8" fillId="0" borderId="15" xfId="1" applyBorder="1" applyAlignment="1">
      <alignment horizontal="left" vertical="top" wrapText="1"/>
    </xf>
    <xf numFmtId="0" fontId="8" fillId="0" borderId="19" xfId="1" applyBorder="1" applyAlignment="1">
      <alignment horizontal="left" vertical="top" wrapText="1"/>
    </xf>
    <xf numFmtId="0" fontId="8" fillId="0" borderId="20" xfId="1" applyBorder="1" applyAlignment="1">
      <alignment horizontal="left" vertical="top" wrapText="1"/>
    </xf>
    <xf numFmtId="0" fontId="8" fillId="0" borderId="21" xfId="1" applyBorder="1" applyAlignment="1">
      <alignment horizontal="left" vertical="top" wrapText="1"/>
    </xf>
    <xf numFmtId="0" fontId="9" fillId="0" borderId="20"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5" xfId="1" applyFont="1" applyBorder="1" applyAlignment="1">
      <alignment horizontal="center" vertical="center" wrapText="1"/>
    </xf>
    <xf numFmtId="0" fontId="9" fillId="0" borderId="24" xfId="1" applyFont="1" applyBorder="1" applyAlignment="1">
      <alignment horizontal="center" vertical="center" wrapText="1"/>
    </xf>
    <xf numFmtId="0" fontId="9" fillId="0" borderId="14" xfId="1" applyFont="1" applyBorder="1" applyAlignment="1">
      <alignment horizontal="center" vertical="center" wrapText="1"/>
    </xf>
    <xf numFmtId="0" fontId="9" fillId="0" borderId="17" xfId="1" applyFont="1" applyBorder="1" applyAlignment="1">
      <alignment vertical="center" wrapText="1"/>
    </xf>
    <xf numFmtId="0" fontId="9" fillId="0" borderId="23" xfId="1" applyFont="1" applyBorder="1" applyAlignment="1">
      <alignment vertical="center" wrapText="1"/>
    </xf>
    <xf numFmtId="0" fontId="9" fillId="0" borderId="25" xfId="1" applyFont="1" applyBorder="1" applyAlignment="1">
      <alignment vertical="center" wrapText="1"/>
    </xf>
    <xf numFmtId="0" fontId="9" fillId="0" borderId="22" xfId="1" applyFont="1" applyBorder="1" applyAlignment="1">
      <alignment vertical="center" wrapText="1"/>
    </xf>
    <xf numFmtId="0" fontId="9" fillId="0" borderId="16" xfId="1" applyFont="1" applyBorder="1" applyAlignment="1">
      <alignment vertical="center" wrapText="1"/>
    </xf>
    <xf numFmtId="0" fontId="9" fillId="0" borderId="18" xfId="1" applyFont="1" applyBorder="1" applyAlignment="1">
      <alignment vertical="center" wrapText="1"/>
    </xf>
  </cellXfs>
  <cellStyles count="2">
    <cellStyle name="Normal" xfId="0" builtinId="0"/>
    <cellStyle name="Normal 2" xfId="1" xr:uid="{00000000-0005-0000-0000-000001000000}"/>
  </cellStyles>
  <dxfs count="27">
    <dxf>
      <font>
        <b/>
        <i val="0"/>
        <strike val="0"/>
        <condense val="0"/>
        <extend val="0"/>
        <outline val="0"/>
        <shadow val="0"/>
        <u val="none"/>
        <vertAlign val="baseline"/>
        <sz val="10"/>
        <color theme="1"/>
        <name val="Calibri"/>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right style="thin">
          <color indexed="64"/>
        </right>
        <bottom style="thin">
          <color indexed="64"/>
        </bottom>
      </border>
    </dxf>
    <dxf>
      <font>
        <b/>
        <i val="0"/>
        <strike val="0"/>
        <condense val="0"/>
        <extend val="0"/>
        <outline val="0"/>
        <shadow val="0"/>
        <u val="none"/>
        <vertAlign val="baseline"/>
        <sz val="10"/>
        <color theme="1"/>
        <name val="Calibri"/>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174F58-FEE5-42B0-905A-645601499AE2}" name="Table4" displayName="Table4" ref="A4:C63" totalsRowShown="0" headerRowDxfId="22" tableBorderDxfId="26" headerRowCellStyle="Normal 2">
  <autoFilter ref="A4:C63" xr:uid="{F1D792EA-8E33-4AA6-8DD2-200CD25E1244}"/>
  <sortState xmlns:xlrd2="http://schemas.microsoft.com/office/spreadsheetml/2017/richdata2" ref="A5:C63">
    <sortCondition ref="B5:B63" customList="High,Medium,Low"/>
  </sortState>
  <tableColumns count="3">
    <tableColumn id="1" xr3:uid="{B2D0E826-F50A-47A5-BE76-9ADCBDD5BFF0}" name="Category" dataDxfId="25" dataCellStyle="Normal 2">
      <calculatedColumnFormula>IF(Matrix!$J2="Yes","Mobile App"," ")</calculatedColumnFormula>
    </tableColumn>
    <tableColumn id="2" xr3:uid="{C0860D8D-2B57-4930-B392-0F8F374B3353}" name="Criticality" dataDxfId="24" dataCellStyle="Normal 2">
      <calculatedColumnFormula>IF(Matrix!$J2="Yes",Matrix!$G2," ")</calculatedColumnFormula>
    </tableColumn>
    <tableColumn id="3" xr3:uid="{7B3316A9-17AF-4DC4-BA13-7F4CC7BD0509}" name="Requirement" dataDxfId="23" dataCellStyle="Normal 2">
      <calculatedColumnFormula>IF(Matrix!$J2="Yes",Matrix!$I2," ")</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B73AEC-49A2-48F6-90E3-4D3F7024D079}" name="Table5" displayName="Table5" ref="A67:C126" totalsRowShown="0" headerRowDxfId="15" headerRowBorderDxfId="20" tableBorderDxfId="21" totalsRowBorderDxfId="19" headerRowCellStyle="Normal 2">
  <autoFilter ref="A67:C126" xr:uid="{F390845D-C78E-499D-BA9D-CAD7AA6500D6}"/>
  <sortState xmlns:xlrd2="http://schemas.microsoft.com/office/spreadsheetml/2017/richdata2" ref="A68:C126">
    <sortCondition ref="B68:B126" customList="High,Medium,Low"/>
  </sortState>
  <tableColumns count="3">
    <tableColumn id="1" xr3:uid="{DD876E53-0B28-4D70-A87D-F1C18AB81EA7}" name="Category" dataDxfId="18" dataCellStyle="Normal 2">
      <calculatedColumnFormula>IF(Matrix!$K2="Yes","Physical In-Cab Device"," ")</calculatedColumnFormula>
    </tableColumn>
    <tableColumn id="2" xr3:uid="{44738562-C1B3-46C6-8CCE-D73E32DBD3D0}" name="Criticality" dataDxfId="17" dataCellStyle="Normal 2">
      <calculatedColumnFormula>IF(Matrix!$K2="Yes",Matrix!$G2," ")</calculatedColumnFormula>
    </tableColumn>
    <tableColumn id="3" xr3:uid="{EC8BA5FC-62A8-4FA1-9BD9-C9E9A2017F64}" name="Requirement" dataDxfId="16" dataCellStyle="Normal 2">
      <calculatedColumnFormula>IF(Matrix!$K2="Yes",Matrix!$I2," ")</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62225E-8FFC-4F07-94EE-C693DF4D92D3}" name="Table6" displayName="Table6" ref="A130:C189" totalsRowShown="0" headerRowDxfId="8" headerRowBorderDxfId="13" tableBorderDxfId="14" totalsRowBorderDxfId="12" headerRowCellStyle="Normal 2">
  <autoFilter ref="A130:C189" xr:uid="{5342980F-D821-40B6-BED2-D897FAB6CA95}"/>
  <sortState xmlns:xlrd2="http://schemas.microsoft.com/office/spreadsheetml/2017/richdata2" ref="A131:C189">
    <sortCondition ref="B131:B189" customList="High,Medium,Low"/>
  </sortState>
  <tableColumns count="3">
    <tableColumn id="1" xr3:uid="{0629B4AE-502D-401F-B97C-84059289DD94}" name="Category" dataDxfId="11" dataCellStyle="Normal 2">
      <calculatedColumnFormula>IF(Matrix!$L2="Yes","Connectivity/Communications"," ")</calculatedColumnFormula>
    </tableColumn>
    <tableColumn id="2" xr3:uid="{942032EC-F24D-4A03-8C07-71ACDF19FD4C}" name="Criticality" dataDxfId="10" dataCellStyle="Normal 2">
      <calculatedColumnFormula>IF(Matrix!$L2="Yes",Matrix!$G2," ")</calculatedColumnFormula>
    </tableColumn>
    <tableColumn id="3" xr3:uid="{E46FE229-56FD-4581-AD57-686E858D8C30}" name="Requirement" dataDxfId="9" dataCellStyle="Normal 2">
      <calculatedColumnFormula>IF(Matrix!$L2="Yes",Matrix!$I2," ")</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782C2E-6739-4D4B-BAE0-A9314A2992C1}" name="Table8" displayName="Table8" ref="A193:C252" totalsRowShown="0" headerRowDxfId="0" dataDxfId="1" headerRowBorderDxfId="6" tableBorderDxfId="7" totalsRowBorderDxfId="5" headerRowCellStyle="Normal 2" dataCellStyle="Normal 2">
  <autoFilter ref="A193:C252" xr:uid="{64321DB9-330E-4FB4-8EC2-885F2B897EC0}"/>
  <sortState xmlns:xlrd2="http://schemas.microsoft.com/office/spreadsheetml/2017/richdata2" ref="A194:C252">
    <sortCondition ref="B194:B252" customList="High,Medium,Low"/>
  </sortState>
  <tableColumns count="3">
    <tableColumn id="1" xr3:uid="{99F598A7-99EE-4597-B186-CAE934348B27}" name="Category" dataDxfId="4" dataCellStyle="Normal 2">
      <calculatedColumnFormula>IF(Matrix!$M2="Yes","Cloud or Back-end"," ")</calculatedColumnFormula>
    </tableColumn>
    <tableColumn id="2" xr3:uid="{4BB072FE-980E-4497-97EE-1447AD45CD0A}" name="Criticality" dataDxfId="3" dataCellStyle="Normal 2">
      <calculatedColumnFormula>IF(Matrix!$M2="Yes",Matrix!$G2," ")</calculatedColumnFormula>
    </tableColumn>
    <tableColumn id="3" xr3:uid="{D13155DF-FF1B-4BB8-BA95-BC235A46FF75}" name="Requirement" dataDxfId="2" dataCellStyle="Normal 2">
      <calculatedColumnFormula>IF(Matrix!$M2="Yes",Matrix!$I2," ")</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zoomScale="80" zoomScaleNormal="80" workbookViewId="0">
      <pane xSplit="4" ySplit="1" topLeftCell="E2" activePane="bottomRight" state="frozen"/>
      <selection pane="topRight" activeCell="D1" sqref="D1"/>
      <selection pane="bottomLeft" activeCell="A2" sqref="A2"/>
      <selection pane="bottomRight" activeCell="A2" sqref="A2"/>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320</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318</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302</v>
      </c>
      <c r="K2" s="7" t="s">
        <v>302</v>
      </c>
      <c r="L2" s="7" t="s">
        <v>302</v>
      </c>
      <c r="M2" s="7" t="s">
        <v>301</v>
      </c>
    </row>
    <row r="3" spans="1:13" ht="391.5" customHeight="1" thickBot="1" x14ac:dyDescent="0.3">
      <c r="A3" s="29" t="s">
        <v>309</v>
      </c>
      <c r="B3" s="5" t="s">
        <v>6</v>
      </c>
      <c r="C3" s="6" t="s">
        <v>7</v>
      </c>
      <c r="D3" s="6" t="s">
        <v>8</v>
      </c>
      <c r="E3" s="6" t="s">
        <v>214</v>
      </c>
      <c r="F3" s="6" t="s">
        <v>9</v>
      </c>
      <c r="G3" s="6" t="s">
        <v>4</v>
      </c>
      <c r="H3" s="6" t="s">
        <v>10</v>
      </c>
      <c r="I3" s="6" t="str">
        <f t="shared" ref="I3:I60"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301</v>
      </c>
      <c r="K3" s="7" t="s">
        <v>301</v>
      </c>
      <c r="L3" s="7" t="s">
        <v>301</v>
      </c>
      <c r="M3" s="7" t="s">
        <v>301</v>
      </c>
    </row>
    <row r="4" spans="1:13" ht="201.75" customHeight="1" thickBot="1" x14ac:dyDescent="0.3">
      <c r="A4" s="29" t="s">
        <v>309</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301</v>
      </c>
      <c r="M4" s="7" t="s">
        <v>302</v>
      </c>
    </row>
    <row r="5" spans="1:13" ht="246" customHeight="1" thickBot="1" x14ac:dyDescent="0.3">
      <c r="A5" s="29" t="s">
        <v>309</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301</v>
      </c>
      <c r="M5" s="7" t="s">
        <v>301</v>
      </c>
    </row>
    <row r="6" spans="1:13" ht="251.25" customHeight="1" thickBot="1" x14ac:dyDescent="0.3">
      <c r="A6" s="29" t="s">
        <v>309</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301</v>
      </c>
      <c r="M6" s="7" t="s">
        <v>301</v>
      </c>
    </row>
    <row r="7" spans="1:13" ht="105.75" thickBot="1" x14ac:dyDescent="0.3">
      <c r="A7" s="29" t="s">
        <v>309</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301</v>
      </c>
      <c r="K7" s="7" t="s">
        <v>301</v>
      </c>
      <c r="L7" s="7" t="s">
        <v>301</v>
      </c>
      <c r="M7" s="7" t="s">
        <v>301</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312</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301</v>
      </c>
      <c r="L9" s="7" t="s">
        <v>301</v>
      </c>
      <c r="M9" s="7" t="s">
        <v>302</v>
      </c>
    </row>
    <row r="10" spans="1:13" ht="207" customHeight="1" thickBot="1" x14ac:dyDescent="0.3">
      <c r="A10" s="29" t="s">
        <v>318</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302</v>
      </c>
      <c r="K10" s="7" t="s">
        <v>302</v>
      </c>
      <c r="L10" s="7" t="s">
        <v>302</v>
      </c>
      <c r="M10" s="7" t="s">
        <v>301</v>
      </c>
    </row>
    <row r="11" spans="1:13" ht="120" customHeight="1" thickBot="1" x14ac:dyDescent="0.3">
      <c r="A11" s="29" t="s">
        <v>319</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301</v>
      </c>
      <c r="K11" s="7" t="s">
        <v>301</v>
      </c>
      <c r="L11" s="7" t="s">
        <v>301</v>
      </c>
      <c r="M11" s="7" t="s">
        <v>302</v>
      </c>
    </row>
    <row r="12" spans="1:13" ht="177" customHeight="1" thickBot="1" x14ac:dyDescent="0.3">
      <c r="A12" s="29" t="s">
        <v>312</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301</v>
      </c>
      <c r="M12" s="7" t="s">
        <v>302</v>
      </c>
    </row>
    <row r="13" spans="1:13" ht="251.25" customHeight="1" thickBot="1" x14ac:dyDescent="0.3">
      <c r="A13" s="29" t="s">
        <v>309</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301</v>
      </c>
      <c r="K13" s="7" t="s">
        <v>301</v>
      </c>
      <c r="L13" s="7" t="s">
        <v>301</v>
      </c>
      <c r="M13" s="7" t="s">
        <v>301</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29" t="s">
        <v>312</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301</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318</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302</v>
      </c>
      <c r="K20" s="7" t="s">
        <v>302</v>
      </c>
      <c r="L20" s="7" t="s">
        <v>302</v>
      </c>
      <c r="M20" s="7" t="s">
        <v>301</v>
      </c>
    </row>
    <row r="21" spans="1:13" ht="360.75" thickBot="1" x14ac:dyDescent="0.3">
      <c r="A21" s="29" t="s">
        <v>318</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302</v>
      </c>
      <c r="K21" s="7" t="s">
        <v>302</v>
      </c>
      <c r="L21" s="7" t="s">
        <v>302</v>
      </c>
      <c r="M21" s="7" t="s">
        <v>301</v>
      </c>
    </row>
    <row r="22" spans="1:13" ht="316.5" customHeight="1" thickBot="1" x14ac:dyDescent="0.3">
      <c r="A22" s="30" t="s">
        <v>318</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318</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302</v>
      </c>
      <c r="K23" s="7" t="s">
        <v>302</v>
      </c>
      <c r="L23" s="7" t="s">
        <v>302</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316</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312</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313</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310</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318</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302</v>
      </c>
      <c r="K39" s="7" t="s">
        <v>302</v>
      </c>
      <c r="L39" s="7" t="s">
        <v>302</v>
      </c>
      <c r="M39" s="7" t="s">
        <v>301</v>
      </c>
    </row>
    <row r="40" spans="1:13" s="37" customFormat="1" ht="150.75" thickBot="1" x14ac:dyDescent="0.3">
      <c r="A40" s="38" t="s">
        <v>313</v>
      </c>
      <c r="B40" s="34" t="s">
        <v>328</v>
      </c>
      <c r="C40" s="35" t="s">
        <v>330</v>
      </c>
      <c r="D40" s="35" t="s">
        <v>329</v>
      </c>
      <c r="E40" s="35" t="s">
        <v>331</v>
      </c>
      <c r="F40" s="35" t="s">
        <v>332</v>
      </c>
      <c r="G40" s="35" t="s">
        <v>4</v>
      </c>
      <c r="H40" s="35"/>
      <c r="I40" s="35" t="str">
        <f t="shared" ref="I40" si="1">B40&amp; " " &amp;"("&amp;C40&amp;")"&amp;" - "&amp;D40</f>
        <v>SCP-120 (Unique API Keys and API Passwords) - The vendor’s software shall not contain any credentials that are shared among other copies of software; e.g. the software cannot contain hardcoded API keys or API passwords</v>
      </c>
      <c r="J40" s="36" t="s">
        <v>301</v>
      </c>
      <c r="K40" s="36" t="s">
        <v>302</v>
      </c>
      <c r="L40" s="36" t="s">
        <v>301</v>
      </c>
      <c r="M40" s="36" t="s">
        <v>301</v>
      </c>
    </row>
    <row r="41" spans="1:13" ht="225.75" thickBot="1" x14ac:dyDescent="0.3">
      <c r="A41" s="29" t="s">
        <v>300</v>
      </c>
      <c r="B41" s="5" t="s">
        <v>102</v>
      </c>
      <c r="C41" s="6" t="s">
        <v>103</v>
      </c>
      <c r="D41" s="6" t="s">
        <v>195</v>
      </c>
      <c r="E41" s="6" t="s">
        <v>193</v>
      </c>
      <c r="F41" s="6" t="s">
        <v>194</v>
      </c>
      <c r="G41" s="6" t="s">
        <v>249</v>
      </c>
      <c r="H41" s="6" t="s">
        <v>262</v>
      </c>
      <c r="I41"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1" s="7" t="s">
        <v>301</v>
      </c>
      <c r="K41" s="7" t="s">
        <v>301</v>
      </c>
      <c r="L41" s="7" t="s">
        <v>301</v>
      </c>
      <c r="M41" s="7" t="s">
        <v>301</v>
      </c>
    </row>
    <row r="42" spans="1:13" ht="345.75" thickBot="1" x14ac:dyDescent="0.3">
      <c r="A42" s="29" t="s">
        <v>309</v>
      </c>
      <c r="B42" s="5" t="s">
        <v>104</v>
      </c>
      <c r="C42" s="6" t="s">
        <v>103</v>
      </c>
      <c r="D42" s="6" t="s">
        <v>292</v>
      </c>
      <c r="E42" s="6" t="s">
        <v>289</v>
      </c>
      <c r="F42" s="6" t="s">
        <v>290</v>
      </c>
      <c r="G42" s="6" t="s">
        <v>4</v>
      </c>
      <c r="H42" s="6" t="s">
        <v>215</v>
      </c>
      <c r="I42"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2" s="7" t="s">
        <v>301</v>
      </c>
      <c r="K42" s="7" t="s">
        <v>301</v>
      </c>
      <c r="L42" s="7" t="s">
        <v>301</v>
      </c>
      <c r="M42" s="7" t="s">
        <v>301</v>
      </c>
    </row>
    <row r="43" spans="1:13" s="37" customFormat="1" ht="405.75" thickBot="1" x14ac:dyDescent="0.3">
      <c r="A43" s="29" t="s">
        <v>309</v>
      </c>
      <c r="B43" s="34" t="s">
        <v>288</v>
      </c>
      <c r="C43" s="35" t="s">
        <v>103</v>
      </c>
      <c r="D43" s="35" t="s">
        <v>293</v>
      </c>
      <c r="E43" s="35" t="s">
        <v>196</v>
      </c>
      <c r="F43" s="35" t="s">
        <v>291</v>
      </c>
      <c r="G43" s="35" t="s">
        <v>4</v>
      </c>
      <c r="H43" s="35" t="s">
        <v>215</v>
      </c>
      <c r="I43" s="35" t="str">
        <f t="shared" ref="I43" si="2">B43&amp; " " &amp;"("&amp;C43&amp;")"&amp;" - "&amp;D43</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3" s="7" t="s">
        <v>301</v>
      </c>
      <c r="K43" s="7" t="s">
        <v>301</v>
      </c>
      <c r="L43" s="7" t="s">
        <v>301</v>
      </c>
      <c r="M43" s="7" t="s">
        <v>301</v>
      </c>
    </row>
    <row r="44" spans="1:13" ht="409.6" thickBot="1" x14ac:dyDescent="0.3">
      <c r="A44" s="29" t="s">
        <v>319</v>
      </c>
      <c r="B44" s="5" t="s">
        <v>105</v>
      </c>
      <c r="C44" s="6" t="s">
        <v>103</v>
      </c>
      <c r="D44" s="6" t="s">
        <v>106</v>
      </c>
      <c r="E44" s="6" t="s">
        <v>237</v>
      </c>
      <c r="F44" s="6" t="s">
        <v>107</v>
      </c>
      <c r="G44" s="6" t="s">
        <v>4</v>
      </c>
      <c r="H44" s="6" t="s">
        <v>108</v>
      </c>
      <c r="I44" s="6" t="str">
        <f t="shared" si="0"/>
        <v>SII-030 (Protecting Firmware on Devices) - The vendor shall use digitally signed software on telematics devices and prohibit execution of unsigned or invalidly signed software.</v>
      </c>
      <c r="J44" s="7" t="s">
        <v>301</v>
      </c>
      <c r="K44" s="7" t="s">
        <v>301</v>
      </c>
      <c r="L44" s="7" t="s">
        <v>301</v>
      </c>
      <c r="M44" s="7" t="s">
        <v>302</v>
      </c>
    </row>
    <row r="45" spans="1:13" ht="300.75" thickBot="1" x14ac:dyDescent="0.3">
      <c r="A45" s="29" t="s">
        <v>312</v>
      </c>
      <c r="B45" s="5" t="s">
        <v>109</v>
      </c>
      <c r="C45" s="6" t="s">
        <v>103</v>
      </c>
      <c r="D45" s="6" t="s">
        <v>242</v>
      </c>
      <c r="E45" s="6" t="s">
        <v>238</v>
      </c>
      <c r="F45" s="6" t="s">
        <v>170</v>
      </c>
      <c r="G45" s="6" t="s">
        <v>249</v>
      </c>
      <c r="H45" s="6" t="s">
        <v>263</v>
      </c>
      <c r="I45"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5" s="7" t="s">
        <v>302</v>
      </c>
      <c r="K45" s="7" t="s">
        <v>301</v>
      </c>
      <c r="L45" s="7" t="s">
        <v>301</v>
      </c>
      <c r="M45" s="7" t="s">
        <v>302</v>
      </c>
    </row>
    <row r="46" spans="1:13" ht="150.75" thickBot="1" x14ac:dyDescent="0.3">
      <c r="A46" s="29" t="s">
        <v>312</v>
      </c>
      <c r="B46" s="5" t="s">
        <v>110</v>
      </c>
      <c r="C46" s="6" t="s">
        <v>103</v>
      </c>
      <c r="D46" s="6" t="s">
        <v>111</v>
      </c>
      <c r="E46" s="6" t="s">
        <v>197</v>
      </c>
      <c r="F46" s="6" t="s">
        <v>112</v>
      </c>
      <c r="G46" s="6" t="s">
        <v>264</v>
      </c>
      <c r="H46" s="6" t="s">
        <v>265</v>
      </c>
      <c r="I46" s="6" t="str">
        <f t="shared" si="0"/>
        <v>SII-060 (Protecting Firmware on Devices) - The vendor shall provide a means (and document the process) for customers to verify the firmware in their devices.</v>
      </c>
      <c r="J46" s="7" t="s">
        <v>302</v>
      </c>
      <c r="K46" s="7" t="s">
        <v>301</v>
      </c>
      <c r="L46" s="7" t="s">
        <v>301</v>
      </c>
      <c r="M46" s="7" t="s">
        <v>302</v>
      </c>
    </row>
    <row r="47" spans="1:13" ht="195.75" thickBot="1" x14ac:dyDescent="0.3">
      <c r="A47" s="29" t="s">
        <v>309</v>
      </c>
      <c r="B47" s="5" t="s">
        <v>113</v>
      </c>
      <c r="C47" s="6" t="s">
        <v>103</v>
      </c>
      <c r="D47" s="6" t="s">
        <v>283</v>
      </c>
      <c r="E47" s="6" t="s">
        <v>198</v>
      </c>
      <c r="F47" s="6" t="s">
        <v>199</v>
      </c>
      <c r="G47" s="6" t="s">
        <v>249</v>
      </c>
      <c r="H47" s="6" t="s">
        <v>266</v>
      </c>
      <c r="I47"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7" s="7" t="s">
        <v>301</v>
      </c>
      <c r="K47" s="7" t="s">
        <v>301</v>
      </c>
      <c r="L47" s="7" t="s">
        <v>301</v>
      </c>
      <c r="M47" s="7" t="s">
        <v>301</v>
      </c>
    </row>
    <row r="48" spans="1:13" ht="135.75" thickBot="1" x14ac:dyDescent="0.3">
      <c r="A48" s="29" t="s">
        <v>309</v>
      </c>
      <c r="B48" s="5" t="s">
        <v>114</v>
      </c>
      <c r="C48" s="6" t="s">
        <v>103</v>
      </c>
      <c r="D48" s="6" t="s">
        <v>115</v>
      </c>
      <c r="E48" s="6" t="s">
        <v>200</v>
      </c>
      <c r="F48" s="6" t="s">
        <v>116</v>
      </c>
      <c r="G48" s="6" t="s">
        <v>4</v>
      </c>
      <c r="H48" s="6" t="s">
        <v>215</v>
      </c>
      <c r="I48" s="6" t="str">
        <f t="shared" si="0"/>
        <v>SII-080 (Protecting Firmware on Devices) - The vendor shall design security components that fail-secure to protect integrity of systems and data.</v>
      </c>
      <c r="J48" s="7" t="s">
        <v>301</v>
      </c>
      <c r="K48" s="7" t="s">
        <v>301</v>
      </c>
      <c r="L48" s="7" t="s">
        <v>301</v>
      </c>
      <c r="M48" s="7" t="s">
        <v>301</v>
      </c>
    </row>
    <row r="49" spans="1:13" ht="255.75" thickBot="1" x14ac:dyDescent="0.3">
      <c r="A49" s="29" t="s">
        <v>309</v>
      </c>
      <c r="B49" s="5" t="s">
        <v>117</v>
      </c>
      <c r="C49" s="6" t="s">
        <v>103</v>
      </c>
      <c r="D49" s="6" t="s">
        <v>118</v>
      </c>
      <c r="E49" s="6" t="s">
        <v>201</v>
      </c>
      <c r="F49" s="6" t="s">
        <v>119</v>
      </c>
      <c r="G49" s="6" t="s">
        <v>264</v>
      </c>
      <c r="H49" s="6" t="s">
        <v>267</v>
      </c>
      <c r="I49" s="6" t="str">
        <f t="shared" si="0"/>
        <v>SII-081 (Protecting Firmware on Devices) - The vendor shall utilize protective mechanisms to protect components from unauthorized runtime/volatile modification of code.</v>
      </c>
      <c r="J49" s="7" t="s">
        <v>301</v>
      </c>
      <c r="K49" s="7" t="s">
        <v>301</v>
      </c>
      <c r="L49" s="7" t="s">
        <v>301</v>
      </c>
      <c r="M49" s="7" t="s">
        <v>301</v>
      </c>
    </row>
    <row r="50" spans="1:13" ht="285.75" thickBot="1" x14ac:dyDescent="0.3">
      <c r="A50" s="29" t="s">
        <v>309</v>
      </c>
      <c r="B50" s="5" t="s">
        <v>120</v>
      </c>
      <c r="C50" s="6" t="s">
        <v>121</v>
      </c>
      <c r="D50" s="6" t="s">
        <v>287</v>
      </c>
      <c r="E50" s="6" t="s">
        <v>286</v>
      </c>
      <c r="F50" s="6" t="s">
        <v>202</v>
      </c>
      <c r="G50" s="6" t="s">
        <v>4</v>
      </c>
      <c r="H50" s="6" t="s">
        <v>215</v>
      </c>
      <c r="I50"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50" s="7" t="s">
        <v>301</v>
      </c>
      <c r="K50" s="7" t="s">
        <v>301</v>
      </c>
      <c r="L50" s="7" t="s">
        <v>301</v>
      </c>
      <c r="M50" s="7" t="s">
        <v>301</v>
      </c>
    </row>
    <row r="51" spans="1:13" ht="382.5" customHeight="1" thickBot="1" x14ac:dyDescent="0.3">
      <c r="A51" s="29" t="s">
        <v>318</v>
      </c>
      <c r="B51" s="5" t="s">
        <v>122</v>
      </c>
      <c r="C51" s="6" t="s">
        <v>123</v>
      </c>
      <c r="D51" s="6" t="s">
        <v>124</v>
      </c>
      <c r="E51" s="6" t="s">
        <v>203</v>
      </c>
      <c r="F51" s="6" t="s">
        <v>125</v>
      </c>
      <c r="G51" s="6" t="s">
        <v>249</v>
      </c>
      <c r="H51" s="6" t="s">
        <v>268</v>
      </c>
      <c r="I51" s="6" t="str">
        <f t="shared" si="0"/>
        <v>SII-100 (Incident Response) - The vendor must monitor information systems for attack and unauthorized access including employing automated analysis tools</v>
      </c>
      <c r="J51" s="7" t="s">
        <v>302</v>
      </c>
      <c r="K51" s="7" t="s">
        <v>302</v>
      </c>
      <c r="L51" s="7" t="s">
        <v>302</v>
      </c>
      <c r="M51" s="7" t="s">
        <v>301</v>
      </c>
    </row>
    <row r="52" spans="1:13" ht="300.75" thickBot="1" x14ac:dyDescent="0.3">
      <c r="A52" s="29" t="s">
        <v>311</v>
      </c>
      <c r="B52" s="5" t="s">
        <v>126</v>
      </c>
      <c r="C52" s="6" t="s">
        <v>121</v>
      </c>
      <c r="D52" s="6" t="s">
        <v>154</v>
      </c>
      <c r="E52" s="6" t="s">
        <v>204</v>
      </c>
      <c r="F52" s="6" t="s">
        <v>127</v>
      </c>
      <c r="G52" s="6" t="s">
        <v>4</v>
      </c>
      <c r="H52" s="6" t="s">
        <v>215</v>
      </c>
      <c r="I52" s="6" t="str">
        <f t="shared" si="0"/>
        <v xml:space="preserve">SII-110 (Vulnerability Management) - The vendor conducts regular vulnerability scans of operating environment to verify software components in use have been patched according to remediation SLAs. 
</v>
      </c>
      <c r="J52" s="7" t="s">
        <v>302</v>
      </c>
      <c r="K52" s="7" t="s">
        <v>302</v>
      </c>
      <c r="L52" s="7" t="s">
        <v>301</v>
      </c>
      <c r="M52" s="7" t="s">
        <v>301</v>
      </c>
    </row>
    <row r="53" spans="1:13" ht="270.75" thickBot="1" x14ac:dyDescent="0.3">
      <c r="A53" s="29" t="s">
        <v>300</v>
      </c>
      <c r="B53" s="5" t="s">
        <v>128</v>
      </c>
      <c r="C53" s="6" t="s">
        <v>121</v>
      </c>
      <c r="D53" s="6" t="s">
        <v>129</v>
      </c>
      <c r="E53" s="6" t="s">
        <v>205</v>
      </c>
      <c r="F53" s="6" t="s">
        <v>130</v>
      </c>
      <c r="G53" s="6" t="s">
        <v>264</v>
      </c>
      <c r="H53" s="6" t="s">
        <v>269</v>
      </c>
      <c r="I53" s="6" t="str">
        <f t="shared" si="0"/>
        <v>SII-120 (Vulnerability Management) - The vendor shall have a vulnerability management process that includes steps to triage any found vulnerabilities and plan remediation.</v>
      </c>
      <c r="J53" s="7" t="s">
        <v>301</v>
      </c>
      <c r="K53" s="7" t="s">
        <v>301</v>
      </c>
      <c r="L53" s="7" t="s">
        <v>301</v>
      </c>
      <c r="M53" s="7" t="s">
        <v>301</v>
      </c>
    </row>
    <row r="54" spans="1:13" ht="172.5" customHeight="1" thickBot="1" x14ac:dyDescent="0.3">
      <c r="A54" s="29" t="s">
        <v>309</v>
      </c>
      <c r="B54" s="5" t="s">
        <v>131</v>
      </c>
      <c r="C54" s="6" t="s">
        <v>121</v>
      </c>
      <c r="D54" s="6" t="s">
        <v>278</v>
      </c>
      <c r="E54" s="6" t="s">
        <v>206</v>
      </c>
      <c r="F54" s="6" t="s">
        <v>207</v>
      </c>
      <c r="G54" s="6" t="s">
        <v>4</v>
      </c>
      <c r="H54" s="6" t="s">
        <v>215</v>
      </c>
      <c r="I54"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4" s="7" t="s">
        <v>301</v>
      </c>
      <c r="K54" s="7" t="s">
        <v>301</v>
      </c>
      <c r="L54" s="7" t="s">
        <v>301</v>
      </c>
      <c r="M54" s="7" t="s">
        <v>301</v>
      </c>
    </row>
    <row r="55" spans="1:13" ht="255.75" thickBot="1" x14ac:dyDescent="0.3">
      <c r="A55" s="29" t="s">
        <v>309</v>
      </c>
      <c r="B55" s="5" t="s">
        <v>132</v>
      </c>
      <c r="C55" s="6" t="s">
        <v>121</v>
      </c>
      <c r="D55" s="6" t="s">
        <v>133</v>
      </c>
      <c r="E55" s="6" t="s">
        <v>208</v>
      </c>
      <c r="F55" s="6" t="s">
        <v>134</v>
      </c>
      <c r="G55" s="6" t="s">
        <v>4</v>
      </c>
      <c r="H55" s="6" t="s">
        <v>135</v>
      </c>
      <c r="I55" s="6" t="str">
        <f t="shared" si="0"/>
        <v>SII-140 (Vulnerability Management) - The vendor shall implement ongoing monitoring and protection against malicious code in production using a well governed process that addresses all entry and exit points in the system.</v>
      </c>
      <c r="J55" s="7" t="s">
        <v>301</v>
      </c>
      <c r="K55" s="7" t="s">
        <v>301</v>
      </c>
      <c r="L55" s="7" t="s">
        <v>301</v>
      </c>
      <c r="M55" s="7" t="s">
        <v>301</v>
      </c>
    </row>
    <row r="56" spans="1:13" ht="120.75" thickBot="1" x14ac:dyDescent="0.3">
      <c r="A56" s="29" t="s">
        <v>309</v>
      </c>
      <c r="B56" s="5" t="s">
        <v>136</v>
      </c>
      <c r="C56" s="6" t="s">
        <v>121</v>
      </c>
      <c r="D56" s="6" t="s">
        <v>137</v>
      </c>
      <c r="E56" s="6" t="s">
        <v>282</v>
      </c>
      <c r="F56" s="6" t="s">
        <v>209</v>
      </c>
      <c r="G56" s="6" t="s">
        <v>4</v>
      </c>
      <c r="H56" s="6" t="s">
        <v>215</v>
      </c>
      <c r="I56" s="6" t="str">
        <f t="shared" si="0"/>
        <v>SII-150 (Vulnerability Management) - The vendor shall verify code according to best-practice coding standards</v>
      </c>
      <c r="J56" s="7" t="s">
        <v>301</v>
      </c>
      <c r="K56" s="7" t="s">
        <v>301</v>
      </c>
      <c r="L56" s="7" t="s">
        <v>301</v>
      </c>
      <c r="M56" s="7" t="s">
        <v>301</v>
      </c>
    </row>
    <row r="57" spans="1:13" ht="195.75" thickBot="1" x14ac:dyDescent="0.3">
      <c r="A57" s="29" t="s">
        <v>309</v>
      </c>
      <c r="B57" s="5" t="s">
        <v>138</v>
      </c>
      <c r="C57" s="6" t="s">
        <v>139</v>
      </c>
      <c r="D57" s="6" t="s">
        <v>140</v>
      </c>
      <c r="E57" s="6" t="s">
        <v>210</v>
      </c>
      <c r="F57" s="6" t="s">
        <v>171</v>
      </c>
      <c r="G57" s="6" t="s">
        <v>4</v>
      </c>
      <c r="H57" s="6" t="s">
        <v>215</v>
      </c>
      <c r="I57" s="6" t="str">
        <f t="shared" si="0"/>
        <v>SII-170 (System and Information Integrity) - The vendor shall actively monitor resources such as NIST Common Vulnerabilities and Exposures (CVE), Bugtraq, for security alerts and advisories related to the telematics system’s components</v>
      </c>
      <c r="J57" s="7" t="s">
        <v>301</v>
      </c>
      <c r="K57" s="7" t="s">
        <v>301</v>
      </c>
      <c r="L57" s="7" t="s">
        <v>301</v>
      </c>
      <c r="M57" s="7" t="s">
        <v>301</v>
      </c>
    </row>
    <row r="58" spans="1:13" s="37" customFormat="1" ht="195.75" thickBot="1" x14ac:dyDescent="0.3">
      <c r="A58" s="38" t="s">
        <v>309</v>
      </c>
      <c r="B58" s="34" t="s">
        <v>279</v>
      </c>
      <c r="C58" s="35" t="s">
        <v>139</v>
      </c>
      <c r="D58" s="35" t="s">
        <v>280</v>
      </c>
      <c r="E58" s="35" t="s">
        <v>210</v>
      </c>
      <c r="F58" s="35" t="s">
        <v>281</v>
      </c>
      <c r="G58" s="35" t="s">
        <v>4</v>
      </c>
      <c r="H58" s="35" t="s">
        <v>215</v>
      </c>
      <c r="I58" s="35" t="str">
        <f t="shared" ref="I58:I59" si="3">B58&amp; " " &amp;"("&amp;C58&amp;")"&amp;" - "&amp;D58</f>
        <v>SII-171 (System and Information Integrity) - The vendor shall notify their customers of any vulnerabilities discovered in the telematics systems components via monitoring or vulnerability disclosure programs. The notification to customers will happen in a timely manner.</v>
      </c>
      <c r="J58" s="36" t="s">
        <v>301</v>
      </c>
      <c r="K58" s="36" t="s">
        <v>301</v>
      </c>
      <c r="L58" s="36" t="s">
        <v>301</v>
      </c>
      <c r="M58" s="36" t="s">
        <v>301</v>
      </c>
    </row>
    <row r="59" spans="1:13" ht="409.6" thickBot="1" x14ac:dyDescent="0.3">
      <c r="A59" s="29" t="s">
        <v>309</v>
      </c>
      <c r="B59" s="7" t="s">
        <v>141</v>
      </c>
      <c r="C59" s="8" t="s">
        <v>142</v>
      </c>
      <c r="D59" s="8" t="s">
        <v>155</v>
      </c>
      <c r="E59" s="8" t="s">
        <v>211</v>
      </c>
      <c r="F59" s="9" t="s">
        <v>212</v>
      </c>
      <c r="G59" s="6" t="s">
        <v>4</v>
      </c>
      <c r="H59" s="6" t="s">
        <v>215</v>
      </c>
      <c r="I59" s="6" t="str">
        <f t="shared" si="3"/>
        <v xml:space="preserve">SII-180 (Secure Software Development Lifecycle (SDLC)) - Remediation SLA or objectives are defined and are adhered to by the security and development teams. Identified vulnerabilities are remediated or mitigated using suitable compensating controls
</v>
      </c>
      <c r="J59" s="7" t="s">
        <v>301</v>
      </c>
      <c r="K59" s="7" t="s">
        <v>301</v>
      </c>
      <c r="L59" s="7" t="s">
        <v>301</v>
      </c>
      <c r="M59" s="7" t="s">
        <v>301</v>
      </c>
    </row>
    <row r="60" spans="1:13" s="37" customFormat="1" ht="409.6" thickBot="1" x14ac:dyDescent="0.3">
      <c r="A60" s="38" t="s">
        <v>327</v>
      </c>
      <c r="B60" s="36" t="s">
        <v>322</v>
      </c>
      <c r="C60" s="39" t="s">
        <v>323</v>
      </c>
      <c r="D60" s="39" t="s">
        <v>333</v>
      </c>
      <c r="E60" s="39" t="s">
        <v>324</v>
      </c>
      <c r="F60" s="40" t="s">
        <v>326</v>
      </c>
      <c r="G60" s="35" t="s">
        <v>264</v>
      </c>
      <c r="H60" s="35" t="s">
        <v>325</v>
      </c>
      <c r="I60" s="35" t="str">
        <f t="shared" si="0"/>
        <v>SII-190 (Software Resiliency / Code Protections) - The vendor’s software will have software resiliency measures included that will slow the progress of tampering and reverse engineering efforts.</v>
      </c>
      <c r="J60" s="36" t="s">
        <v>301</v>
      </c>
      <c r="K60" s="36" t="s">
        <v>302</v>
      </c>
      <c r="L60" s="36" t="s">
        <v>302</v>
      </c>
      <c r="M60" s="36" t="s">
        <v>302</v>
      </c>
    </row>
  </sheetData>
  <autoFilter ref="A1:M60" xr:uid="{00000000-0009-0000-0000-000006000000}"/>
  <sortState xmlns:xlrd2="http://schemas.microsoft.com/office/spreadsheetml/2017/richdata2" ref="B2:L60">
    <sortCondition ref="B2:B60"/>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64"/>
  <sheetViews>
    <sheetView topLeftCell="A431" zoomScale="50" zoomScaleNormal="50" workbookViewId="0">
      <selection activeCell="I460" sqref="I460"/>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43" t="str">
        <f>Matrix!$B$1</f>
        <v>Ref #</v>
      </c>
      <c r="B1" s="44"/>
      <c r="C1" s="45" t="str">
        <f>Matrix!$C$1</f>
        <v>Security Controls</v>
      </c>
      <c r="D1" s="46"/>
      <c r="E1" s="45" t="str">
        <f>Matrix!$G$1</f>
        <v>Criticality: High, Medium, or Low</v>
      </c>
      <c r="F1" s="46"/>
      <c r="G1" s="11" t="str">
        <f>Matrix!$E$1</f>
        <v xml:space="preserve">Public Requirements References/Descriptions </v>
      </c>
    </row>
    <row r="2" spans="1:7" s="13" customFormat="1" x14ac:dyDescent="0.25">
      <c r="A2" s="47" t="str">
        <f>Matrix!B2</f>
        <v>AA-010</v>
      </c>
      <c r="B2" s="48"/>
      <c r="C2" s="49" t="str">
        <f>Matrix!C2</f>
        <v>Audit and Accountability</v>
      </c>
      <c r="D2" s="50"/>
      <c r="E2" s="49" t="str">
        <f>Matrix!G2</f>
        <v>Medium</v>
      </c>
      <c r="F2" s="50"/>
      <c r="G2" s="51"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53" t="str">
        <f>Matrix!$D$1</f>
        <v>Requirement</v>
      </c>
      <c r="B3" s="54"/>
      <c r="C3" s="54"/>
      <c r="D3" s="54"/>
      <c r="E3" s="54"/>
      <c r="F3" s="54"/>
      <c r="G3" s="51"/>
    </row>
    <row r="4" spans="1:7" s="13" customFormat="1" ht="94.5" customHeight="1" x14ac:dyDescent="0.25">
      <c r="A4" s="55" t="str">
        <f>Matrix!D2</f>
        <v>The vendor's system shall record event and system logs</v>
      </c>
      <c r="B4" s="50"/>
      <c r="C4" s="50"/>
      <c r="D4" s="50"/>
      <c r="E4" s="50"/>
      <c r="F4" s="50"/>
      <c r="G4" s="51"/>
    </row>
    <row r="5" spans="1:7" s="13" customFormat="1" x14ac:dyDescent="0.25">
      <c r="A5" s="56" t="str">
        <f>Matrix!$F$1</f>
        <v xml:space="preserve">Verification: Inspection, Demonstration, Test, or Analysis </v>
      </c>
      <c r="B5" s="57"/>
      <c r="C5" s="57"/>
      <c r="D5" s="57"/>
      <c r="E5" s="57"/>
      <c r="F5" s="57"/>
      <c r="G5" s="51"/>
    </row>
    <row r="6" spans="1:7" s="13" customFormat="1" ht="94.5" customHeight="1" x14ac:dyDescent="0.25">
      <c r="A6" s="55" t="str">
        <f>Matrix!F2</f>
        <v>Inspection of vendor-supplied documentation detailing locations where audit logs are stored and the types of events logged.</v>
      </c>
      <c r="B6" s="50"/>
      <c r="C6" s="50"/>
      <c r="D6" s="50"/>
      <c r="E6" s="50"/>
      <c r="F6" s="50"/>
      <c r="G6" s="51"/>
    </row>
    <row r="7" spans="1:7" s="13" customFormat="1" x14ac:dyDescent="0.25">
      <c r="A7" s="53" t="str">
        <f>Matrix!$H$1</f>
        <v>Remarks</v>
      </c>
      <c r="B7" s="54"/>
      <c r="C7" s="54"/>
      <c r="D7" s="54"/>
      <c r="E7" s="54"/>
      <c r="F7" s="54"/>
      <c r="G7" s="51"/>
    </row>
    <row r="8" spans="1:7" s="13" customFormat="1" ht="30" customHeight="1" thickBot="1" x14ac:dyDescent="0.3">
      <c r="A8" s="58" t="str">
        <f>Matrix!H2</f>
        <v>Ideally the logs are immutable,  backed up, and retained for a certain period of time</v>
      </c>
      <c r="B8" s="59"/>
      <c r="C8" s="59"/>
      <c r="D8" s="59"/>
      <c r="E8" s="59"/>
      <c r="F8" s="59"/>
      <c r="G8" s="52"/>
    </row>
    <row r="9" spans="1:7" s="12" customFormat="1" x14ac:dyDescent="0.25">
      <c r="A9" s="60" t="str">
        <f>Matrix!$B$1</f>
        <v>Ref #</v>
      </c>
      <c r="B9" s="61"/>
      <c r="C9" s="62" t="str">
        <f>Matrix!$C$1</f>
        <v>Security Controls</v>
      </c>
      <c r="D9" s="63"/>
      <c r="E9" s="62" t="str">
        <f>Matrix!$G$1</f>
        <v>Criticality: High, Medium, or Low</v>
      </c>
      <c r="F9" s="63"/>
      <c r="G9" s="14" t="str">
        <f>Matrix!$E$1</f>
        <v xml:space="preserve">Public Requirements References/Descriptions </v>
      </c>
    </row>
    <row r="10" spans="1:7" s="13" customFormat="1" x14ac:dyDescent="0.25">
      <c r="A10" s="47" t="str">
        <f>Matrix!B3</f>
        <v>AC-010</v>
      </c>
      <c r="B10" s="48"/>
      <c r="C10" s="49" t="str">
        <f>Matrix!C3</f>
        <v>Protecting Data on Devices</v>
      </c>
      <c r="D10" s="50"/>
      <c r="E10" s="49" t="str">
        <f>Matrix!G3</f>
        <v>Medium</v>
      </c>
      <c r="F10" s="50"/>
      <c r="G10" s="51"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64" t="str">
        <f>Matrix!$D$1</f>
        <v>Requirement</v>
      </c>
      <c r="B11" s="65"/>
      <c r="C11" s="65"/>
      <c r="D11" s="65"/>
      <c r="E11" s="65"/>
      <c r="F11" s="65"/>
      <c r="G11" s="51"/>
    </row>
    <row r="12" spans="1:7" s="13" customFormat="1" ht="94.5" customHeight="1" x14ac:dyDescent="0.25">
      <c r="A12" s="55"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0"/>
      <c r="C12" s="50"/>
      <c r="D12" s="50"/>
      <c r="E12" s="50"/>
      <c r="F12" s="50"/>
      <c r="G12" s="51"/>
    </row>
    <row r="13" spans="1:7" s="13" customFormat="1" x14ac:dyDescent="0.25">
      <c r="A13" s="66" t="str">
        <f>Matrix!$F$1</f>
        <v xml:space="preserve">Verification: Inspection, Demonstration, Test, or Analysis </v>
      </c>
      <c r="B13" s="67"/>
      <c r="C13" s="67"/>
      <c r="D13" s="67"/>
      <c r="E13" s="67"/>
      <c r="F13" s="67"/>
      <c r="G13" s="51"/>
    </row>
    <row r="14" spans="1:7" s="13" customFormat="1" ht="105.75" customHeight="1" x14ac:dyDescent="0.25">
      <c r="A14" s="55"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0"/>
      <c r="C14" s="50"/>
      <c r="D14" s="50"/>
      <c r="E14" s="50"/>
      <c r="F14" s="50"/>
      <c r="G14" s="51"/>
    </row>
    <row r="15" spans="1:7" s="13" customFormat="1" x14ac:dyDescent="0.25">
      <c r="A15" s="64" t="str">
        <f>Matrix!$H$1</f>
        <v>Remarks</v>
      </c>
      <c r="B15" s="65"/>
      <c r="C15" s="65"/>
      <c r="D15" s="65"/>
      <c r="E15" s="65"/>
      <c r="F15" s="65"/>
      <c r="G15" s="51"/>
    </row>
    <row r="16" spans="1:7" s="13" customFormat="1" ht="78" customHeight="1" thickBot="1" x14ac:dyDescent="0.3">
      <c r="A16" s="58" t="str">
        <f>Matrix!H3</f>
        <v>e.g. a Linux system with MAC configured to deny access to the processes dealing with protected data and also denying debugger access to the memory space of those processes.</v>
      </c>
      <c r="B16" s="59"/>
      <c r="C16" s="59"/>
      <c r="D16" s="59"/>
      <c r="E16" s="59"/>
      <c r="F16" s="59"/>
      <c r="G16" s="52"/>
    </row>
    <row r="17" spans="1:7" s="12" customFormat="1" x14ac:dyDescent="0.25">
      <c r="A17" s="43" t="str">
        <f>Matrix!$B$1</f>
        <v>Ref #</v>
      </c>
      <c r="B17" s="44"/>
      <c r="C17" s="45" t="str">
        <f>Matrix!$C$1</f>
        <v>Security Controls</v>
      </c>
      <c r="D17" s="46"/>
      <c r="E17" s="45" t="str">
        <f>Matrix!$G$1</f>
        <v>Criticality: High, Medium, or Low</v>
      </c>
      <c r="F17" s="46"/>
      <c r="G17" s="11" t="str">
        <f>Matrix!$E$1</f>
        <v xml:space="preserve">Public Requirements References/Descriptions </v>
      </c>
    </row>
    <row r="18" spans="1:7" s="13" customFormat="1" x14ac:dyDescent="0.25">
      <c r="A18" s="47" t="str">
        <f>Matrix!B4</f>
        <v>AC-020</v>
      </c>
      <c r="B18" s="48"/>
      <c r="C18" s="49" t="str">
        <f>Matrix!C4</f>
        <v>Protecting Actions on Devices</v>
      </c>
      <c r="D18" s="50"/>
      <c r="E18" s="49" t="str">
        <f>Matrix!G44</f>
        <v>Medium</v>
      </c>
      <c r="F18" s="50"/>
      <c r="G18" s="51"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53" t="str">
        <f>Matrix!$D$1</f>
        <v>Requirement</v>
      </c>
      <c r="B19" s="54"/>
      <c r="C19" s="54"/>
      <c r="D19" s="54"/>
      <c r="E19" s="54"/>
      <c r="F19" s="54"/>
      <c r="G19" s="51"/>
    </row>
    <row r="20" spans="1:7" s="13" customFormat="1" ht="70.5" customHeight="1" x14ac:dyDescent="0.25">
      <c r="A20" s="55"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0"/>
      <c r="C20" s="50"/>
      <c r="D20" s="50"/>
      <c r="E20" s="50"/>
      <c r="F20" s="50"/>
      <c r="G20" s="51"/>
    </row>
    <row r="21" spans="1:7" s="13" customFormat="1" x14ac:dyDescent="0.25">
      <c r="A21" s="56" t="str">
        <f>Matrix!$F$1</f>
        <v xml:space="preserve">Verification: Inspection, Demonstration, Test, or Analysis </v>
      </c>
      <c r="B21" s="57"/>
      <c r="C21" s="57"/>
      <c r="D21" s="57"/>
      <c r="E21" s="57"/>
      <c r="F21" s="57"/>
      <c r="G21" s="51"/>
    </row>
    <row r="22" spans="1:7" s="13" customFormat="1" ht="54.75" customHeight="1" x14ac:dyDescent="0.25">
      <c r="A22" s="55" t="str">
        <f>Matrix!F4</f>
        <v xml:space="preserve">Inspection of vendor documentation or a demonstration by the vendor that details how software privileges are assigned in vendor systems. Ensure that principles of least privilege are met.
</v>
      </c>
      <c r="B22" s="50"/>
      <c r="C22" s="50"/>
      <c r="D22" s="50"/>
      <c r="E22" s="50"/>
      <c r="F22" s="50"/>
      <c r="G22" s="51"/>
    </row>
    <row r="23" spans="1:7" s="13" customFormat="1" x14ac:dyDescent="0.25">
      <c r="A23" s="53" t="str">
        <f>Matrix!$H$1</f>
        <v>Remarks</v>
      </c>
      <c r="B23" s="54"/>
      <c r="C23" s="54"/>
      <c r="D23" s="54"/>
      <c r="E23" s="54"/>
      <c r="F23" s="54"/>
      <c r="G23" s="51"/>
    </row>
    <row r="24" spans="1:7" s="13" customFormat="1" ht="36" customHeight="1" thickBot="1" x14ac:dyDescent="0.3">
      <c r="A24" s="58" t="str">
        <f>Matrix!H4</f>
        <v>This principle underpins system security</v>
      </c>
      <c r="B24" s="59"/>
      <c r="C24" s="59"/>
      <c r="D24" s="59"/>
      <c r="E24" s="59"/>
      <c r="F24" s="59"/>
      <c r="G24" s="52"/>
    </row>
    <row r="25" spans="1:7" s="12" customFormat="1" x14ac:dyDescent="0.25">
      <c r="A25" s="60" t="str">
        <f>Matrix!$B$1</f>
        <v>Ref #</v>
      </c>
      <c r="B25" s="61"/>
      <c r="C25" s="62" t="str">
        <f>Matrix!$C$1</f>
        <v>Security Controls</v>
      </c>
      <c r="D25" s="63"/>
      <c r="E25" s="62" t="str">
        <f>Matrix!$G$1</f>
        <v>Criticality: High, Medium, or Low</v>
      </c>
      <c r="F25" s="63"/>
      <c r="G25" s="14" t="str">
        <f>Matrix!$E$1</f>
        <v xml:space="preserve">Public Requirements References/Descriptions </v>
      </c>
    </row>
    <row r="26" spans="1:7" s="13" customFormat="1" ht="31.5" customHeight="1" x14ac:dyDescent="0.25">
      <c r="A26" s="47" t="str">
        <f>Matrix!B5</f>
        <v>AC-030</v>
      </c>
      <c r="B26" s="48"/>
      <c r="C26" s="49" t="str">
        <f>Matrix!C5</f>
        <v>Access Control</v>
      </c>
      <c r="D26" s="50"/>
      <c r="E26" s="49" t="str">
        <f>Matrix!G5</f>
        <v>High</v>
      </c>
      <c r="F26" s="50"/>
      <c r="G26" s="51"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64" t="str">
        <f>Matrix!$D$1</f>
        <v>Requirement</v>
      </c>
      <c r="B27" s="65"/>
      <c r="C27" s="65"/>
      <c r="D27" s="65"/>
      <c r="E27" s="65"/>
      <c r="F27" s="65"/>
      <c r="G27" s="51"/>
    </row>
    <row r="28" spans="1:7" s="13" customFormat="1" ht="34.5" customHeight="1" x14ac:dyDescent="0.25">
      <c r="A28" s="55" t="str">
        <f>Matrix!D5</f>
        <v>The vendor's system shall employ authentication to prevent unauthorized access to telematics systems and data.</v>
      </c>
      <c r="B28" s="50"/>
      <c r="C28" s="50"/>
      <c r="D28" s="50"/>
      <c r="E28" s="50"/>
      <c r="F28" s="50"/>
      <c r="G28" s="51"/>
    </row>
    <row r="29" spans="1:7" s="13" customFormat="1" x14ac:dyDescent="0.25">
      <c r="A29" s="66" t="str">
        <f>Matrix!$F$1</f>
        <v xml:space="preserve">Verification: Inspection, Demonstration, Test, or Analysis </v>
      </c>
      <c r="B29" s="67"/>
      <c r="C29" s="67"/>
      <c r="D29" s="67"/>
      <c r="E29" s="67"/>
      <c r="F29" s="67"/>
      <c r="G29" s="51"/>
    </row>
    <row r="30" spans="1:7" s="13" customFormat="1" ht="105.75" customHeight="1" x14ac:dyDescent="0.25">
      <c r="A30" s="55"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0"/>
      <c r="C30" s="50"/>
      <c r="D30" s="50"/>
      <c r="E30" s="50"/>
      <c r="F30" s="50"/>
      <c r="G30" s="51"/>
    </row>
    <row r="31" spans="1:7" s="13" customFormat="1" x14ac:dyDescent="0.25">
      <c r="A31" s="64" t="str">
        <f>Matrix!$H$1</f>
        <v>Remarks</v>
      </c>
      <c r="B31" s="65"/>
      <c r="C31" s="65"/>
      <c r="D31" s="65"/>
      <c r="E31" s="65"/>
      <c r="F31" s="65"/>
      <c r="G31" s="51"/>
    </row>
    <row r="32" spans="1:7" s="13" customFormat="1" ht="36" customHeight="1" thickBot="1" x14ac:dyDescent="0.3">
      <c r="A32" s="68" t="str">
        <f>Matrix!H5</f>
        <v xml:space="preserve"> Identity management is critical
e.g. PINs, single-sign on with carrier’s identity provider (SAML or other), vendor managed identity provider (SAML or other)</v>
      </c>
      <c r="B32" s="69"/>
      <c r="C32" s="69"/>
      <c r="D32" s="69"/>
      <c r="E32" s="69"/>
      <c r="F32" s="69"/>
      <c r="G32" s="52"/>
    </row>
    <row r="33" spans="1:7" s="12" customFormat="1" x14ac:dyDescent="0.25">
      <c r="A33" s="43" t="str">
        <f>Matrix!$B$1</f>
        <v>Ref #</v>
      </c>
      <c r="B33" s="44"/>
      <c r="C33" s="45" t="str">
        <f>Matrix!$C$1</f>
        <v>Security Controls</v>
      </c>
      <c r="D33" s="46"/>
      <c r="E33" s="45" t="str">
        <f>Matrix!$G$1</f>
        <v>Criticality: High, Medium, or Low</v>
      </c>
      <c r="F33" s="46"/>
      <c r="G33" s="11" t="str">
        <f>Matrix!$E$1</f>
        <v xml:space="preserve">Public Requirements References/Descriptions </v>
      </c>
    </row>
    <row r="34" spans="1:7" s="13" customFormat="1" x14ac:dyDescent="0.25">
      <c r="A34" s="47" t="str">
        <f>Matrix!B6</f>
        <v>AC-040</v>
      </c>
      <c r="B34" s="48"/>
      <c r="C34" s="49" t="str">
        <f>Matrix!C6</f>
        <v>Access Control</v>
      </c>
      <c r="D34" s="50"/>
      <c r="E34" s="49" t="str">
        <f>Matrix!G6</f>
        <v>Medium</v>
      </c>
      <c r="F34" s="50"/>
      <c r="G34" s="51"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53" t="str">
        <f>Matrix!$D$1</f>
        <v>Requirement</v>
      </c>
      <c r="B35" s="54"/>
      <c r="C35" s="54"/>
      <c r="D35" s="54"/>
      <c r="E35" s="54"/>
      <c r="F35" s="54"/>
      <c r="G35" s="51"/>
    </row>
    <row r="36" spans="1:7" s="13" customFormat="1" ht="55.5" customHeight="1" x14ac:dyDescent="0.25">
      <c r="A36" s="55" t="str">
        <f>Matrix!D6</f>
        <v>The vendor shall identify all instances where the telematics system includes actions that cannot support access authentication and/or execute with elevated privileges</v>
      </c>
      <c r="B36" s="50"/>
      <c r="C36" s="50"/>
      <c r="D36" s="50"/>
      <c r="E36" s="50"/>
      <c r="F36" s="50"/>
      <c r="G36" s="51"/>
    </row>
    <row r="37" spans="1:7" s="13" customFormat="1" x14ac:dyDescent="0.25">
      <c r="A37" s="56" t="str">
        <f>Matrix!$F$1</f>
        <v xml:space="preserve">Verification: Inspection, Demonstration, Test, or Analysis </v>
      </c>
      <c r="B37" s="57"/>
      <c r="C37" s="57"/>
      <c r="D37" s="57"/>
      <c r="E37" s="57"/>
      <c r="F37" s="57"/>
      <c r="G37" s="51"/>
    </row>
    <row r="38" spans="1:7" s="13" customFormat="1" ht="71.25" customHeight="1" x14ac:dyDescent="0.25">
      <c r="A38" s="55"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0"/>
      <c r="C38" s="50"/>
      <c r="D38" s="50"/>
      <c r="E38" s="50"/>
      <c r="F38" s="50"/>
      <c r="G38" s="51"/>
    </row>
    <row r="39" spans="1:7" s="13" customFormat="1" x14ac:dyDescent="0.25">
      <c r="A39" s="53" t="str">
        <f>Matrix!$H$1</f>
        <v>Remarks</v>
      </c>
      <c r="B39" s="54"/>
      <c r="C39" s="54"/>
      <c r="D39" s="54"/>
      <c r="E39" s="54"/>
      <c r="F39" s="54"/>
      <c r="G39" s="51"/>
    </row>
    <row r="40" spans="1:7" s="13" customFormat="1" ht="29.25" customHeight="1" thickBot="1" x14ac:dyDescent="0.3">
      <c r="A40" s="58" t="str">
        <f>Matrix!H6</f>
        <v>-</v>
      </c>
      <c r="B40" s="59"/>
      <c r="C40" s="59"/>
      <c r="D40" s="59"/>
      <c r="E40" s="59"/>
      <c r="F40" s="59"/>
      <c r="G40" s="52"/>
    </row>
    <row r="41" spans="1:7" s="12" customFormat="1" x14ac:dyDescent="0.25">
      <c r="A41" s="60" t="str">
        <f>Matrix!$B$1</f>
        <v>Ref #</v>
      </c>
      <c r="B41" s="61"/>
      <c r="C41" s="62" t="str">
        <f>Matrix!$C$1</f>
        <v>Security Controls</v>
      </c>
      <c r="D41" s="63"/>
      <c r="E41" s="62" t="str">
        <f>Matrix!$G$1</f>
        <v>Criticality: High, Medium, or Low</v>
      </c>
      <c r="F41" s="63"/>
      <c r="G41" s="14" t="str">
        <f>Matrix!$E$1</f>
        <v xml:space="preserve">Public Requirements References/Descriptions </v>
      </c>
    </row>
    <row r="42" spans="1:7" s="13" customFormat="1" x14ac:dyDescent="0.25">
      <c r="A42" s="47" t="str">
        <f>Matrix!B7</f>
        <v>AC-041</v>
      </c>
      <c r="B42" s="48"/>
      <c r="C42" s="49" t="str">
        <f>Matrix!C7</f>
        <v>Access Control</v>
      </c>
      <c r="D42" s="50"/>
      <c r="E42" s="49" t="str">
        <f>Matrix!G7</f>
        <v>Medium</v>
      </c>
      <c r="F42" s="50"/>
      <c r="G42" s="51"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64" t="str">
        <f>Matrix!$D$1</f>
        <v>Requirement</v>
      </c>
      <c r="B43" s="65"/>
      <c r="C43" s="65"/>
      <c r="D43" s="65"/>
      <c r="E43" s="65"/>
      <c r="F43" s="65"/>
      <c r="G43" s="51"/>
    </row>
    <row r="44" spans="1:7" s="13" customFormat="1" ht="36" customHeight="1" x14ac:dyDescent="0.25">
      <c r="A44" s="55" t="str">
        <f>Matrix!D7</f>
        <v>Identifying information about the connected devices will not be made available without authentication first.</v>
      </c>
      <c r="B44" s="50"/>
      <c r="C44" s="50"/>
      <c r="D44" s="50"/>
      <c r="E44" s="50"/>
      <c r="F44" s="50"/>
      <c r="G44" s="51"/>
    </row>
    <row r="45" spans="1:7" s="13" customFormat="1" x14ac:dyDescent="0.25">
      <c r="A45" s="66" t="str">
        <f>Matrix!$F$1</f>
        <v xml:space="preserve">Verification: Inspection, Demonstration, Test, or Analysis </v>
      </c>
      <c r="B45" s="67"/>
      <c r="C45" s="67"/>
      <c r="D45" s="67"/>
      <c r="E45" s="67"/>
      <c r="F45" s="67"/>
      <c r="G45" s="51"/>
    </row>
    <row r="46" spans="1:7" s="13" customFormat="1" ht="60.75" customHeight="1" x14ac:dyDescent="0.25">
      <c r="A46" s="55" t="str">
        <f>Matrix!F7</f>
        <v>Inspection of vendor-supplied documentation listing system actions and interfaces that do not require authentication. Ensure that no information leaks are possible from these unauthenticated actions.</v>
      </c>
      <c r="B46" s="50"/>
      <c r="C46" s="50"/>
      <c r="D46" s="50"/>
      <c r="E46" s="50"/>
      <c r="F46" s="50"/>
      <c r="G46" s="51"/>
    </row>
    <row r="47" spans="1:7" s="13" customFormat="1" x14ac:dyDescent="0.25">
      <c r="A47" s="64" t="str">
        <f>Matrix!$H$1</f>
        <v>Remarks</v>
      </c>
      <c r="B47" s="65"/>
      <c r="C47" s="65"/>
      <c r="D47" s="65"/>
      <c r="E47" s="65"/>
      <c r="F47" s="65"/>
      <c r="G47" s="51"/>
    </row>
    <row r="48" spans="1:7" s="13" customFormat="1" ht="57" customHeight="1" thickBot="1" x14ac:dyDescent="0.3">
      <c r="A48" s="58" t="str">
        <f>Matrix!H7</f>
        <v>e.g. it should not be possible to identify the device type nor firmware version by port scanning a connected device. Also, it should not be able to determine that a vehicle is operational or not via non-authorized connections.</v>
      </c>
      <c r="B48" s="59"/>
      <c r="C48" s="59"/>
      <c r="D48" s="59"/>
      <c r="E48" s="59"/>
      <c r="F48" s="59"/>
      <c r="G48" s="52"/>
    </row>
    <row r="49" spans="1:7" s="12" customFormat="1" x14ac:dyDescent="0.25">
      <c r="A49" s="43" t="str">
        <f>Matrix!$B$1</f>
        <v>Ref #</v>
      </c>
      <c r="B49" s="44"/>
      <c r="C49" s="45" t="str">
        <f>Matrix!$C$1</f>
        <v>Security Controls</v>
      </c>
      <c r="D49" s="46"/>
      <c r="E49" s="45" t="str">
        <f>Matrix!$G$1</f>
        <v>Criticality: High, Medium, or Low</v>
      </c>
      <c r="F49" s="46"/>
      <c r="G49" s="11" t="str">
        <f>Matrix!$E$1</f>
        <v xml:space="preserve">Public Requirements References/Descriptions </v>
      </c>
    </row>
    <row r="50" spans="1:7" s="13" customFormat="1" x14ac:dyDescent="0.25">
      <c r="A50" s="47" t="str">
        <f>Matrix!B8</f>
        <v>AC-050</v>
      </c>
      <c r="B50" s="48"/>
      <c r="C50" s="49" t="str">
        <f>Matrix!C8</f>
        <v>Access Control</v>
      </c>
      <c r="D50" s="50"/>
      <c r="E50" s="49" t="str">
        <f>Matrix!G8</f>
        <v>Medium</v>
      </c>
      <c r="F50" s="50"/>
      <c r="G50" s="51"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53" t="str">
        <f>Matrix!$D$1</f>
        <v>Requirement</v>
      </c>
      <c r="B51" s="54"/>
      <c r="C51" s="54"/>
      <c r="D51" s="54"/>
      <c r="E51" s="54"/>
      <c r="F51" s="54"/>
      <c r="G51" s="51"/>
    </row>
    <row r="52" spans="1:7" s="13" customFormat="1" ht="37.5" customHeight="1" x14ac:dyDescent="0.25">
      <c r="A52" s="55" t="str">
        <f>Matrix!D8</f>
        <v>All remote access methods and possible remote actions to/on telematics system shall be documented.</v>
      </c>
      <c r="B52" s="50"/>
      <c r="C52" s="50"/>
      <c r="D52" s="50"/>
      <c r="E52" s="50"/>
      <c r="F52" s="50"/>
      <c r="G52" s="51"/>
    </row>
    <row r="53" spans="1:7" s="13" customFormat="1" x14ac:dyDescent="0.25">
      <c r="A53" s="56" t="str">
        <f>Matrix!$F$1</f>
        <v xml:space="preserve">Verification: Inspection, Demonstration, Test, or Analysis </v>
      </c>
      <c r="B53" s="57"/>
      <c r="C53" s="57"/>
      <c r="D53" s="57"/>
      <c r="E53" s="57"/>
      <c r="F53" s="57"/>
      <c r="G53" s="51"/>
    </row>
    <row r="54" spans="1:7" s="13" customFormat="1" ht="66" customHeight="1" x14ac:dyDescent="0.25">
      <c r="A54" s="55"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0"/>
      <c r="C54" s="50"/>
      <c r="D54" s="50"/>
      <c r="E54" s="50"/>
      <c r="F54" s="50"/>
      <c r="G54" s="51"/>
    </row>
    <row r="55" spans="1:7" s="13" customFormat="1" x14ac:dyDescent="0.25">
      <c r="A55" s="53" t="str">
        <f>Matrix!$H$1</f>
        <v>Remarks</v>
      </c>
      <c r="B55" s="54"/>
      <c r="C55" s="54"/>
      <c r="D55" s="54"/>
      <c r="E55" s="54"/>
      <c r="F55" s="54"/>
      <c r="G55" s="51"/>
    </row>
    <row r="56" spans="1:7" s="13" customFormat="1" ht="30.75" customHeight="1" thickBot="1" x14ac:dyDescent="0.3">
      <c r="A56" s="58" t="str">
        <f>Matrix!H8</f>
        <v>-</v>
      </c>
      <c r="B56" s="59"/>
      <c r="C56" s="59"/>
      <c r="D56" s="59"/>
      <c r="E56" s="59"/>
      <c r="F56" s="59"/>
      <c r="G56" s="52"/>
    </row>
    <row r="57" spans="1:7" s="12" customFormat="1" x14ac:dyDescent="0.25">
      <c r="A57" s="60" t="str">
        <f>Matrix!$B$1</f>
        <v>Ref #</v>
      </c>
      <c r="B57" s="61"/>
      <c r="C57" s="62" t="str">
        <f>Matrix!$C$1</f>
        <v>Security Controls</v>
      </c>
      <c r="D57" s="63"/>
      <c r="E57" s="62" t="str">
        <f>Matrix!$G$1</f>
        <v>Criticality: High, Medium, or Low</v>
      </c>
      <c r="F57" s="63"/>
      <c r="G57" s="14" t="str">
        <f>Matrix!$E$1</f>
        <v xml:space="preserve">Public Requirements References/Descriptions </v>
      </c>
    </row>
    <row r="58" spans="1:7" s="13" customFormat="1" x14ac:dyDescent="0.25">
      <c r="A58" s="47" t="str">
        <f>Matrix!B9</f>
        <v>AC-060</v>
      </c>
      <c r="B58" s="48"/>
      <c r="C58" s="49" t="str">
        <f>Matrix!C9</f>
        <v>Access Control</v>
      </c>
      <c r="D58" s="50"/>
      <c r="E58" s="49" t="str">
        <f>Matrix!G9</f>
        <v>Medium</v>
      </c>
      <c r="F58" s="50"/>
      <c r="G58" s="51"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64" t="str">
        <f>Matrix!$D$1</f>
        <v>Requirement</v>
      </c>
      <c r="B59" s="65"/>
      <c r="C59" s="65"/>
      <c r="D59" s="65"/>
      <c r="E59" s="65"/>
      <c r="F59" s="65"/>
      <c r="G59" s="51"/>
    </row>
    <row r="60" spans="1:7" s="13" customFormat="1" ht="60.75" customHeight="1" x14ac:dyDescent="0.25">
      <c r="A60" s="55" t="str">
        <f>Matrix!D9</f>
        <v>For all components of the system, the vendor shall provide a listing of all wireless communications interfaces of the system and specify how the interfaces can be configured and/or disabled.</v>
      </c>
      <c r="B60" s="50"/>
      <c r="C60" s="50"/>
      <c r="D60" s="50"/>
      <c r="E60" s="50"/>
      <c r="F60" s="50"/>
      <c r="G60" s="51"/>
    </row>
    <row r="61" spans="1:7" s="13" customFormat="1" x14ac:dyDescent="0.25">
      <c r="A61" s="66" t="str">
        <f>Matrix!$F$1</f>
        <v xml:space="preserve">Verification: Inspection, Demonstration, Test, or Analysis </v>
      </c>
      <c r="B61" s="67"/>
      <c r="C61" s="67"/>
      <c r="D61" s="67"/>
      <c r="E61" s="67"/>
      <c r="F61" s="67"/>
      <c r="G61" s="51"/>
    </row>
    <row r="62" spans="1:7" s="13" customFormat="1" ht="57" customHeight="1" x14ac:dyDescent="0.25">
      <c r="A62" s="55" t="str">
        <f>Matrix!F9</f>
        <v>Inspection of vendor-supplied documentation detailing what wireless communications hardware is present, which wireless communications methods can be disabled, and how wireless communications enablement or disablement is managed.</v>
      </c>
      <c r="B62" s="50"/>
      <c r="C62" s="50"/>
      <c r="D62" s="50"/>
      <c r="E62" s="50"/>
      <c r="F62" s="50"/>
      <c r="G62" s="51"/>
    </row>
    <row r="63" spans="1:7" s="13" customFormat="1" x14ac:dyDescent="0.25">
      <c r="A63" s="64" t="str">
        <f>Matrix!$H$1</f>
        <v>Remarks</v>
      </c>
      <c r="B63" s="65"/>
      <c r="C63" s="65"/>
      <c r="D63" s="65"/>
      <c r="E63" s="65"/>
      <c r="F63" s="65"/>
      <c r="G63" s="51"/>
    </row>
    <row r="64" spans="1:7" s="13" customFormat="1" ht="34.5" customHeight="1" thickBot="1" x14ac:dyDescent="0.3">
      <c r="A64" s="68" t="str">
        <f>Matrix!H9</f>
        <v>e.g. Bluetooth, cellular, satellite, Wi-Fi hotspot, Wi-Fi client, infrared, NFC, RFID</v>
      </c>
      <c r="B64" s="69"/>
      <c r="C64" s="69"/>
      <c r="D64" s="69"/>
      <c r="E64" s="69"/>
      <c r="F64" s="69"/>
      <c r="G64" s="52"/>
    </row>
    <row r="65" spans="1:7" s="12" customFormat="1" x14ac:dyDescent="0.25">
      <c r="A65" s="43" t="str">
        <f>Matrix!$B$1</f>
        <v>Ref #</v>
      </c>
      <c r="B65" s="44"/>
      <c r="C65" s="45" t="str">
        <f>Matrix!$C$1</f>
        <v>Security Controls</v>
      </c>
      <c r="D65" s="46"/>
      <c r="E65" s="45" t="str">
        <f>Matrix!$G$1</f>
        <v>Criticality: High, Medium, or Low</v>
      </c>
      <c r="F65" s="46"/>
      <c r="G65" s="11" t="str">
        <f>Matrix!$E$1</f>
        <v xml:space="preserve">Public Requirements References/Descriptions </v>
      </c>
    </row>
    <row r="66" spans="1:7" s="13" customFormat="1" x14ac:dyDescent="0.25">
      <c r="A66" s="47" t="str">
        <f>Matrix!B10</f>
        <v>AC-070</v>
      </c>
      <c r="B66" s="48"/>
      <c r="C66" s="49" t="str">
        <f>Matrix!C10</f>
        <v>Identification and Authentication</v>
      </c>
      <c r="D66" s="50"/>
      <c r="E66" s="49" t="str">
        <f>Matrix!G10</f>
        <v>Medium</v>
      </c>
      <c r="F66" s="50"/>
      <c r="G66" s="51"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53" t="str">
        <f>Matrix!$D$1</f>
        <v>Requirement</v>
      </c>
      <c r="B67" s="54"/>
      <c r="C67" s="54"/>
      <c r="D67" s="54"/>
      <c r="E67" s="54"/>
      <c r="F67" s="54"/>
      <c r="G67" s="51"/>
    </row>
    <row r="68" spans="1:7" s="13" customFormat="1" ht="49.5" customHeight="1" x14ac:dyDescent="0.25">
      <c r="A68" s="55" t="str">
        <f>Matrix!D10</f>
        <v>Authentication attempts to the vendor’s devices and backends shall be rate-limited to an industry accepted rate.</v>
      </c>
      <c r="B68" s="50"/>
      <c r="C68" s="50"/>
      <c r="D68" s="50"/>
      <c r="E68" s="50"/>
      <c r="F68" s="50"/>
      <c r="G68" s="51"/>
    </row>
    <row r="69" spans="1:7" s="13" customFormat="1" x14ac:dyDescent="0.25">
      <c r="A69" s="56" t="str">
        <f>Matrix!$F$1</f>
        <v xml:space="preserve">Verification: Inspection, Demonstration, Test, or Analysis </v>
      </c>
      <c r="B69" s="57"/>
      <c r="C69" s="57"/>
      <c r="D69" s="57"/>
      <c r="E69" s="57"/>
      <c r="F69" s="57"/>
      <c r="G69" s="51"/>
    </row>
    <row r="70" spans="1:7" s="13" customFormat="1" ht="42.75" customHeight="1" x14ac:dyDescent="0.25">
      <c r="A70" s="55" t="str">
        <f>Matrix!F10</f>
        <v>Inspection of vendor-supplied documentation detailing the methods used to enforce rate limiting.</v>
      </c>
      <c r="B70" s="50"/>
      <c r="C70" s="50"/>
      <c r="D70" s="50"/>
      <c r="E70" s="50"/>
      <c r="F70" s="50"/>
      <c r="G70" s="51"/>
    </row>
    <row r="71" spans="1:7" s="13" customFormat="1" x14ac:dyDescent="0.25">
      <c r="A71" s="53" t="str">
        <f>Matrix!$H$1</f>
        <v>Remarks</v>
      </c>
      <c r="B71" s="54"/>
      <c r="C71" s="54"/>
      <c r="D71" s="54"/>
      <c r="E71" s="54"/>
      <c r="F71" s="54"/>
      <c r="G71" s="51"/>
    </row>
    <row r="72" spans="1:7" s="13" customFormat="1" ht="36" customHeight="1" thickBot="1" x14ac:dyDescent="0.3">
      <c r="A72" s="58" t="str">
        <f>Matrix!H10</f>
        <v>-</v>
      </c>
      <c r="B72" s="59"/>
      <c r="C72" s="59"/>
      <c r="D72" s="59"/>
      <c r="E72" s="59"/>
      <c r="F72" s="59"/>
      <c r="G72" s="52"/>
    </row>
    <row r="73" spans="1:7" s="12" customFormat="1" x14ac:dyDescent="0.25">
      <c r="A73" s="60" t="str">
        <f>Matrix!$B$1</f>
        <v>Ref #</v>
      </c>
      <c r="B73" s="61"/>
      <c r="C73" s="62" t="str">
        <f>Matrix!$C$1</f>
        <v>Security Controls</v>
      </c>
      <c r="D73" s="63"/>
      <c r="E73" s="62" t="str">
        <f>Matrix!$G$1</f>
        <v>Criticality: High, Medium, or Low</v>
      </c>
      <c r="F73" s="63"/>
      <c r="G73" s="14" t="str">
        <f>Matrix!$E$1</f>
        <v xml:space="preserve">Public Requirements References/Descriptions </v>
      </c>
    </row>
    <row r="74" spans="1:7" s="13" customFormat="1" x14ac:dyDescent="0.25">
      <c r="A74" s="47" t="str">
        <f>Matrix!B11</f>
        <v>AC-080</v>
      </c>
      <c r="B74" s="48"/>
      <c r="C74" s="49" t="str">
        <f>Matrix!C11</f>
        <v>Device-Local Authentication</v>
      </c>
      <c r="D74" s="50"/>
      <c r="E74" s="49" t="str">
        <f>Matrix!G11</f>
        <v>Medium</v>
      </c>
      <c r="F74" s="50"/>
      <c r="G74" s="51" t="str">
        <f>Matrix!E11</f>
        <v>ETSI TS 103 645 V1.1.1 Provision 4.1-1 All IoT device passwords shall be unique and shall not be resettable to any universal factory default value.</v>
      </c>
    </row>
    <row r="75" spans="1:7" s="13" customFormat="1" x14ac:dyDescent="0.25">
      <c r="A75" s="64" t="str">
        <f>Matrix!$D$1</f>
        <v>Requirement</v>
      </c>
      <c r="B75" s="65"/>
      <c r="C75" s="65"/>
      <c r="D75" s="65"/>
      <c r="E75" s="65"/>
      <c r="F75" s="65"/>
      <c r="G75" s="51"/>
    </row>
    <row r="76" spans="1:7" s="13" customFormat="1" ht="49.5" customHeight="1" x14ac:dyDescent="0.25">
      <c r="A76" s="55" t="str">
        <f>Matrix!D11</f>
        <v>All authentication offered on device-local interfaces shall expect credentials which are unique to each device instance and uncorrelated to any and all public information about the device.</v>
      </c>
      <c r="B76" s="50"/>
      <c r="C76" s="50"/>
      <c r="D76" s="50"/>
      <c r="E76" s="50"/>
      <c r="F76" s="50"/>
      <c r="G76" s="51"/>
    </row>
    <row r="77" spans="1:7" s="13" customFormat="1" x14ac:dyDescent="0.25">
      <c r="A77" s="66" t="str">
        <f>Matrix!$F$1</f>
        <v xml:space="preserve">Verification: Inspection, Demonstration, Test, or Analysis </v>
      </c>
      <c r="B77" s="67"/>
      <c r="C77" s="67"/>
      <c r="D77" s="67"/>
      <c r="E77" s="67"/>
      <c r="F77" s="67"/>
      <c r="G77" s="51"/>
    </row>
    <row r="78" spans="1:7" s="13" customFormat="1" ht="55.5" customHeight="1" x14ac:dyDescent="0.25">
      <c r="A78" s="55" t="str">
        <f>Matrix!F11</f>
        <v>Inspection of vendor-supplied documentation detailing the local authentication and how the unique credential is generated. Ensure that the generation of this credential cannot be guessed from public information.</v>
      </c>
      <c r="B78" s="50"/>
      <c r="C78" s="50"/>
      <c r="D78" s="50"/>
      <c r="E78" s="50"/>
      <c r="F78" s="50"/>
      <c r="G78" s="51"/>
    </row>
    <row r="79" spans="1:7" s="13" customFormat="1" x14ac:dyDescent="0.25">
      <c r="A79" s="64" t="str">
        <f>Matrix!$H$1</f>
        <v>Remarks</v>
      </c>
      <c r="B79" s="65"/>
      <c r="C79" s="65"/>
      <c r="D79" s="65"/>
      <c r="E79" s="65"/>
      <c r="F79" s="65"/>
      <c r="G79" s="51"/>
    </row>
    <row r="80" spans="1:7" s="13" customFormat="1" ht="53.25" customHeight="1" thickBot="1" x14ac:dyDescent="0.3">
      <c r="A80" s="58" t="str">
        <f>Matrix!H11</f>
        <v>This requirement applies to many common facilities found on devices. e.g. local management portals, local Wi-Fi access points, Bluetooth pairing codes, local ssh servers, local serial console logins</v>
      </c>
      <c r="B80" s="59"/>
      <c r="C80" s="59"/>
      <c r="D80" s="59"/>
      <c r="E80" s="59"/>
      <c r="F80" s="59"/>
      <c r="G80" s="52"/>
    </row>
    <row r="81" spans="1:7" s="12" customFormat="1" x14ac:dyDescent="0.25">
      <c r="A81" s="43" t="str">
        <f>Matrix!$B$1</f>
        <v>Ref #</v>
      </c>
      <c r="B81" s="44"/>
      <c r="C81" s="45" t="str">
        <f>Matrix!$C$1</f>
        <v>Security Controls</v>
      </c>
      <c r="D81" s="46"/>
      <c r="E81" s="45" t="str">
        <f>Matrix!$G$1</f>
        <v>Criticality: High, Medium, or Low</v>
      </c>
      <c r="F81" s="46"/>
      <c r="G81" s="11" t="str">
        <f>Matrix!$E$1</f>
        <v xml:space="preserve">Public Requirements References/Descriptions </v>
      </c>
    </row>
    <row r="82" spans="1:7" s="13" customFormat="1" x14ac:dyDescent="0.25">
      <c r="A82" s="47" t="str">
        <f>Matrix!B12</f>
        <v>CM-010</v>
      </c>
      <c r="B82" s="48"/>
      <c r="C82" s="49" t="str">
        <f>Matrix!C12</f>
        <v>Protecting Actions on Devices</v>
      </c>
      <c r="D82" s="50"/>
      <c r="E82" s="49" t="str">
        <f>Matrix!G12</f>
        <v>Medium</v>
      </c>
      <c r="F82" s="50"/>
      <c r="G82" s="51"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53" t="str">
        <f>Matrix!$D$1</f>
        <v>Requirement</v>
      </c>
      <c r="B83" s="54"/>
      <c r="C83" s="54"/>
      <c r="D83" s="54"/>
      <c r="E83" s="54"/>
      <c r="F83" s="54"/>
      <c r="G83" s="51"/>
    </row>
    <row r="84" spans="1:7" s="13" customFormat="1" ht="75.75" customHeight="1" x14ac:dyDescent="0.25">
      <c r="A84" s="55"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0"/>
      <c r="C84" s="50"/>
      <c r="D84" s="50"/>
      <c r="E84" s="50"/>
      <c r="F84" s="50"/>
      <c r="G84" s="51"/>
    </row>
    <row r="85" spans="1:7" s="13" customFormat="1" x14ac:dyDescent="0.25">
      <c r="A85" s="56" t="str">
        <f>Matrix!$F$1</f>
        <v xml:space="preserve">Verification: Inspection, Demonstration, Test, or Analysis </v>
      </c>
      <c r="B85" s="57"/>
      <c r="C85" s="57"/>
      <c r="D85" s="57"/>
      <c r="E85" s="57"/>
      <c r="F85" s="57"/>
      <c r="G85" s="51"/>
    </row>
    <row r="86" spans="1:7" s="13" customFormat="1" ht="43.5" customHeight="1" x14ac:dyDescent="0.25">
      <c r="A86" s="55" t="str">
        <f>Matrix!F12</f>
        <v>Inspection of vendor documentation asserting that unnecessary software or services are not present or disabled on the device.</v>
      </c>
      <c r="B86" s="50"/>
      <c r="C86" s="50"/>
      <c r="D86" s="50"/>
      <c r="E86" s="50"/>
      <c r="F86" s="50"/>
      <c r="G86" s="51"/>
    </row>
    <row r="87" spans="1:7" s="13" customFormat="1" x14ac:dyDescent="0.25">
      <c r="A87" s="53" t="str">
        <f>Matrix!$H$1</f>
        <v>Remarks</v>
      </c>
      <c r="B87" s="54"/>
      <c r="C87" s="54"/>
      <c r="D87" s="54"/>
      <c r="E87" s="54"/>
      <c r="F87" s="54"/>
      <c r="G87" s="51"/>
    </row>
    <row r="88" spans="1:7" s="13" customFormat="1" ht="55.5" customHeight="1" thickBot="1" x14ac:dyDescent="0.3">
      <c r="A88" s="58" t="str">
        <f>Matrix!H12</f>
        <v>E.g. this is particularly true of unauthenticated or unencrypted transport services (which would not satisfy protected communication requirements above) such as File Transfer Protocol, telnet, Short Messaging Service, etc.</v>
      </c>
      <c r="B88" s="59"/>
      <c r="C88" s="59"/>
      <c r="D88" s="59"/>
      <c r="E88" s="59"/>
      <c r="F88" s="59"/>
      <c r="G88" s="52"/>
    </row>
    <row r="89" spans="1:7" s="12" customFormat="1" x14ac:dyDescent="0.25">
      <c r="A89" s="60" t="str">
        <f>Matrix!$B$1</f>
        <v>Ref #</v>
      </c>
      <c r="B89" s="61"/>
      <c r="C89" s="62" t="str">
        <f>Matrix!$C$1</f>
        <v>Security Controls</v>
      </c>
      <c r="D89" s="63"/>
      <c r="E89" s="62" t="str">
        <f>Matrix!$G$1</f>
        <v>Criticality: High, Medium, or Low</v>
      </c>
      <c r="F89" s="63"/>
      <c r="G89" s="14" t="str">
        <f>Matrix!$E$1</f>
        <v xml:space="preserve">Public Requirements References/Descriptions </v>
      </c>
    </row>
    <row r="90" spans="1:7" s="13" customFormat="1" ht="35.25" customHeight="1" x14ac:dyDescent="0.25">
      <c r="A90" s="47" t="str">
        <f>Matrix!B13</f>
        <v>CM-020</v>
      </c>
      <c r="B90" s="48"/>
      <c r="C90" s="49" t="str">
        <f>Matrix!C13</f>
        <v>Configuration Management</v>
      </c>
      <c r="D90" s="50"/>
      <c r="E90" s="49" t="str">
        <f>Matrix!G13</f>
        <v>High</v>
      </c>
      <c r="F90" s="50"/>
      <c r="G90" s="51"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64" t="str">
        <f>Matrix!$D$1</f>
        <v>Requirement</v>
      </c>
      <c r="B91" s="65"/>
      <c r="C91" s="65"/>
      <c r="D91" s="65"/>
      <c r="E91" s="65"/>
      <c r="F91" s="65"/>
      <c r="G91" s="51"/>
    </row>
    <row r="92" spans="1:7" s="13" customFormat="1" ht="35.25" customHeight="1" x14ac:dyDescent="0.25">
      <c r="A92" s="55" t="str">
        <f>Matrix!D13</f>
        <v>The vendor’s devices shall have all services used for troubleshooting disabled or properly protected from unauthorized access and use.</v>
      </c>
      <c r="B92" s="50"/>
      <c r="C92" s="50"/>
      <c r="D92" s="50"/>
      <c r="E92" s="50"/>
      <c r="F92" s="50"/>
      <c r="G92" s="51"/>
    </row>
    <row r="93" spans="1:7" s="13" customFormat="1" x14ac:dyDescent="0.25">
      <c r="A93" s="66" t="str">
        <f>Matrix!$F$1</f>
        <v xml:space="preserve">Verification: Inspection, Demonstration, Test, or Analysis </v>
      </c>
      <c r="B93" s="67"/>
      <c r="C93" s="67"/>
      <c r="D93" s="67"/>
      <c r="E93" s="67"/>
      <c r="F93" s="67"/>
      <c r="G93" s="51"/>
    </row>
    <row r="94" spans="1:7" s="13" customFormat="1" ht="97.5" customHeight="1" x14ac:dyDescent="0.25">
      <c r="A94" s="55"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0"/>
      <c r="C94" s="50"/>
      <c r="D94" s="50"/>
      <c r="E94" s="50"/>
      <c r="F94" s="50"/>
      <c r="G94" s="51"/>
    </row>
    <row r="95" spans="1:7" s="13" customFormat="1" x14ac:dyDescent="0.25">
      <c r="A95" s="64" t="str">
        <f>Matrix!$H$1</f>
        <v>Remarks</v>
      </c>
      <c r="B95" s="65"/>
      <c r="C95" s="65"/>
      <c r="D95" s="65"/>
      <c r="E95" s="65"/>
      <c r="F95" s="65"/>
      <c r="G95" s="51"/>
    </row>
    <row r="96" spans="1:7" s="13" customFormat="1" ht="24.75" customHeight="1" thickBot="1" x14ac:dyDescent="0.3">
      <c r="A96" s="68" t="str">
        <f>Matrix!H13</f>
        <v>Deploying with test or debug facilities enabled is egregious</v>
      </c>
      <c r="B96" s="69"/>
      <c r="C96" s="69"/>
      <c r="D96" s="69"/>
      <c r="E96" s="69"/>
      <c r="F96" s="69"/>
      <c r="G96" s="52"/>
    </row>
    <row r="97" spans="1:7" s="12" customFormat="1" x14ac:dyDescent="0.25">
      <c r="A97" s="43" t="str">
        <f>Matrix!$B$1</f>
        <v>Ref #</v>
      </c>
      <c r="B97" s="44"/>
      <c r="C97" s="45" t="str">
        <f>Matrix!$C$1</f>
        <v>Security Controls</v>
      </c>
      <c r="D97" s="46"/>
      <c r="E97" s="45" t="str">
        <f>Matrix!$G$1</f>
        <v>Criticality: High, Medium, or Low</v>
      </c>
      <c r="F97" s="46"/>
      <c r="G97" s="11" t="str">
        <f>Matrix!$E$1</f>
        <v xml:space="preserve">Public Requirements References/Descriptions </v>
      </c>
    </row>
    <row r="98" spans="1:7" s="13" customFormat="1" ht="31.5" customHeight="1" x14ac:dyDescent="0.25">
      <c r="A98" s="47" t="str">
        <f>Matrix!B14</f>
        <v>CM-030</v>
      </c>
      <c r="B98" s="48"/>
      <c r="C98" s="49" t="str">
        <f>Matrix!C14</f>
        <v>Configuration Management</v>
      </c>
      <c r="D98" s="50"/>
      <c r="E98" s="49" t="str">
        <f>Matrix!G14</f>
        <v>High</v>
      </c>
      <c r="F98" s="50"/>
      <c r="G98" s="51"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53" t="str">
        <f>Matrix!$D$1</f>
        <v>Requirement</v>
      </c>
      <c r="B99" s="54"/>
      <c r="C99" s="54"/>
      <c r="D99" s="54"/>
      <c r="E99" s="54"/>
      <c r="F99" s="54"/>
      <c r="G99" s="51"/>
    </row>
    <row r="100" spans="1:7" s="13" customFormat="1" ht="34.5" customHeight="1" x14ac:dyDescent="0.25">
      <c r="A100" s="55" t="str">
        <f>Matrix!D14</f>
        <v>Vendor ensures that any and all interfaces used for testing or debug are unavailalbe in production builds of the devices</v>
      </c>
      <c r="B100" s="50"/>
      <c r="C100" s="50"/>
      <c r="D100" s="50"/>
      <c r="E100" s="50"/>
      <c r="F100" s="50"/>
      <c r="G100" s="51"/>
    </row>
    <row r="101" spans="1:7" s="13" customFormat="1" x14ac:dyDescent="0.25">
      <c r="A101" s="56" t="str">
        <f>Matrix!$F$1</f>
        <v xml:space="preserve">Verification: Inspection, Demonstration, Test, or Analysis </v>
      </c>
      <c r="B101" s="57"/>
      <c r="C101" s="57"/>
      <c r="D101" s="57"/>
      <c r="E101" s="57"/>
      <c r="F101" s="57"/>
      <c r="G101" s="51"/>
    </row>
    <row r="102" spans="1:7" s="13" customFormat="1" ht="84.75" customHeight="1" x14ac:dyDescent="0.25">
      <c r="A102" s="55"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0"/>
      <c r="C102" s="50"/>
      <c r="D102" s="50"/>
      <c r="E102" s="50"/>
      <c r="F102" s="50"/>
      <c r="G102" s="51"/>
    </row>
    <row r="103" spans="1:7" s="13" customFormat="1" x14ac:dyDescent="0.25">
      <c r="A103" s="53" t="str">
        <f>Matrix!$H$1</f>
        <v>Remarks</v>
      </c>
      <c r="B103" s="54"/>
      <c r="C103" s="54"/>
      <c r="D103" s="54"/>
      <c r="E103" s="54"/>
      <c r="F103" s="54"/>
      <c r="G103" s="51"/>
    </row>
    <row r="104" spans="1:7" s="13" customFormat="1" ht="21" customHeight="1" thickBot="1" x14ac:dyDescent="0.3">
      <c r="A104" s="58" t="str">
        <f>Matrix!H14</f>
        <v xml:space="preserve"> Deploying with test or debug facilities enabled is egregious</v>
      </c>
      <c r="B104" s="59"/>
      <c r="C104" s="59"/>
      <c r="D104" s="59"/>
      <c r="E104" s="59"/>
      <c r="F104" s="59"/>
      <c r="G104" s="52"/>
    </row>
    <row r="105" spans="1:7" s="12" customFormat="1" x14ac:dyDescent="0.25">
      <c r="A105" s="60" t="str">
        <f>Matrix!$B$1</f>
        <v>Ref #</v>
      </c>
      <c r="B105" s="61"/>
      <c r="C105" s="62" t="str">
        <f>Matrix!$C$1</f>
        <v>Security Controls</v>
      </c>
      <c r="D105" s="63"/>
      <c r="E105" s="62" t="str">
        <f>Matrix!$G$1</f>
        <v>Criticality: High, Medium, or Low</v>
      </c>
      <c r="F105" s="63"/>
      <c r="G105" s="14" t="str">
        <f>Matrix!$E$1</f>
        <v xml:space="preserve">Public Requirements References/Descriptions </v>
      </c>
    </row>
    <row r="106" spans="1:7" s="13" customFormat="1" x14ac:dyDescent="0.25">
      <c r="A106" s="47" t="str">
        <f>Matrix!B15</f>
        <v>IA-010</v>
      </c>
      <c r="B106" s="48"/>
      <c r="C106" s="49" t="str">
        <f>Matrix!C15</f>
        <v>Identification and Authentication</v>
      </c>
      <c r="D106" s="50"/>
      <c r="E106" s="49" t="str">
        <f>Matrix!G15</f>
        <v>Medium</v>
      </c>
      <c r="F106" s="50"/>
      <c r="G106" s="51"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64" t="str">
        <f>Matrix!$D$1</f>
        <v>Requirement</v>
      </c>
      <c r="B107" s="65"/>
      <c r="C107" s="65"/>
      <c r="D107" s="65"/>
      <c r="E107" s="65"/>
      <c r="F107" s="65"/>
      <c r="G107" s="51"/>
    </row>
    <row r="108" spans="1:7" s="13" customFormat="1" ht="33.75" customHeight="1" x14ac:dyDescent="0.25">
      <c r="A108" s="55" t="str">
        <f>Matrix!D15</f>
        <v>All remote hosts of the vendor's system shall be configured to uniquely identify and authenticate all other remote hosts of the system and/or any other interfacing systems.</v>
      </c>
      <c r="B108" s="50"/>
      <c r="C108" s="50"/>
      <c r="D108" s="50"/>
      <c r="E108" s="50"/>
      <c r="F108" s="50"/>
      <c r="G108" s="51"/>
    </row>
    <row r="109" spans="1:7" s="13" customFormat="1" x14ac:dyDescent="0.25">
      <c r="A109" s="66" t="str">
        <f>Matrix!$F$1</f>
        <v xml:space="preserve">Verification: Inspection, Demonstration, Test, or Analysis </v>
      </c>
      <c r="B109" s="67"/>
      <c r="C109" s="67"/>
      <c r="D109" s="67"/>
      <c r="E109" s="67"/>
      <c r="F109" s="67"/>
      <c r="G109" s="51"/>
    </row>
    <row r="110" spans="1:7" s="13" customFormat="1" ht="66" customHeight="1" x14ac:dyDescent="0.25">
      <c r="A110" s="55" t="str">
        <f>Matrix!F15</f>
        <v>Inspection of vendor-supplied documentation detailing how devices and components are uniquely identified.
Ensure that interfacing systems can query and/or inspect these unique identifiers.</v>
      </c>
      <c r="B110" s="50"/>
      <c r="C110" s="50"/>
      <c r="D110" s="50"/>
      <c r="E110" s="50"/>
      <c r="F110" s="50"/>
      <c r="G110" s="51"/>
    </row>
    <row r="111" spans="1:7" s="13" customFormat="1" x14ac:dyDescent="0.25">
      <c r="A111" s="64" t="str">
        <f>Matrix!$H$1</f>
        <v>Remarks</v>
      </c>
      <c r="B111" s="65"/>
      <c r="C111" s="65"/>
      <c r="D111" s="65"/>
      <c r="E111" s="65"/>
      <c r="F111" s="65"/>
      <c r="G111" s="51"/>
    </row>
    <row r="112" spans="1:7" s="13" customFormat="1" ht="39.75" customHeight="1" thickBot="1" x14ac:dyDescent="0.3">
      <c r="A112" s="58" t="str">
        <f>Matrix!H15</f>
        <v>e.g. that a remote system authenticate the other remote parties by referring to the unique identifiers using mutually authenticated TLS</v>
      </c>
      <c r="B112" s="59"/>
      <c r="C112" s="59"/>
      <c r="D112" s="59"/>
      <c r="E112" s="59"/>
      <c r="F112" s="59"/>
      <c r="G112" s="52"/>
    </row>
    <row r="113" spans="1:7" s="12" customFormat="1" x14ac:dyDescent="0.25">
      <c r="A113" s="43" t="str">
        <f>Matrix!$B$1</f>
        <v>Ref #</v>
      </c>
      <c r="B113" s="44"/>
      <c r="C113" s="45" t="str">
        <f>Matrix!$C$1</f>
        <v>Security Controls</v>
      </c>
      <c r="D113" s="46"/>
      <c r="E113" s="45" t="str">
        <f>Matrix!$G$1</f>
        <v>Criticality: High, Medium, or Low</v>
      </c>
      <c r="F113" s="46"/>
      <c r="G113" s="11" t="str">
        <f>Matrix!$E$1</f>
        <v xml:space="preserve">Public Requirements References/Descriptions </v>
      </c>
    </row>
    <row r="114" spans="1:7" s="13" customFormat="1" x14ac:dyDescent="0.25">
      <c r="A114" s="47" t="str">
        <f>Matrix!B16</f>
        <v>IA-020</v>
      </c>
      <c r="B114" s="48"/>
      <c r="C114" s="49" t="str">
        <f>Matrix!C16</f>
        <v>Identification and Authentication</v>
      </c>
      <c r="D114" s="50"/>
      <c r="E114" s="49" t="str">
        <f>Matrix!G16</f>
        <v>Medium</v>
      </c>
      <c r="F114" s="50"/>
      <c r="G114" s="51"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53" t="str">
        <f>Matrix!$D$1</f>
        <v>Requirement</v>
      </c>
      <c r="B115" s="54"/>
      <c r="C115" s="54"/>
      <c r="D115" s="54"/>
      <c r="E115" s="54"/>
      <c r="F115" s="54"/>
      <c r="G115" s="51"/>
    </row>
    <row r="116" spans="1:7" s="13" customFormat="1" ht="102" customHeight="1" x14ac:dyDescent="0.25">
      <c r="A116" s="55"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0"/>
      <c r="C116" s="50"/>
      <c r="D116" s="50"/>
      <c r="E116" s="50"/>
      <c r="F116" s="50"/>
      <c r="G116" s="51"/>
    </row>
    <row r="117" spans="1:7" s="13" customFormat="1" x14ac:dyDescent="0.25">
      <c r="A117" s="56" t="str">
        <f>Matrix!$F$1</f>
        <v xml:space="preserve">Verification: Inspection, Demonstration, Test, or Analysis </v>
      </c>
      <c r="B117" s="57"/>
      <c r="C117" s="57"/>
      <c r="D117" s="57"/>
      <c r="E117" s="57"/>
      <c r="F117" s="57"/>
      <c r="G117" s="51"/>
    </row>
    <row r="118" spans="1:7" s="13" customFormat="1" ht="52.5" customHeight="1" x14ac:dyDescent="0.25">
      <c r="A118" s="55" t="str">
        <f>Matrix!F16</f>
        <v xml:space="preserve">Inspection of vendor documentation detailing the inputs to the authenticator generation process per device. Ensure that no input is information that can be easily-guessed from simple facts about the device.
</v>
      </c>
      <c r="B118" s="50"/>
      <c r="C118" s="50"/>
      <c r="D118" s="50"/>
      <c r="E118" s="50"/>
      <c r="F118" s="50"/>
      <c r="G118" s="51"/>
    </row>
    <row r="119" spans="1:7" s="13" customFormat="1" x14ac:dyDescent="0.25">
      <c r="A119" s="53" t="str">
        <f>Matrix!$H$1</f>
        <v>Remarks</v>
      </c>
      <c r="B119" s="54"/>
      <c r="C119" s="54"/>
      <c r="D119" s="54"/>
      <c r="E119" s="54"/>
      <c r="F119" s="54"/>
      <c r="G119" s="51"/>
    </row>
    <row r="120" spans="1:7" s="13" customFormat="1" ht="17.25" customHeight="1" thickBot="1" x14ac:dyDescent="0.3">
      <c r="A120" s="58" t="str">
        <f>Matrix!H16</f>
        <v>-</v>
      </c>
      <c r="B120" s="59"/>
      <c r="C120" s="59"/>
      <c r="D120" s="59"/>
      <c r="E120" s="59"/>
      <c r="F120" s="59"/>
      <c r="G120" s="52"/>
    </row>
    <row r="121" spans="1:7" s="12" customFormat="1" x14ac:dyDescent="0.25">
      <c r="A121" s="60" t="str">
        <f>Matrix!$B$1</f>
        <v>Ref #</v>
      </c>
      <c r="B121" s="61"/>
      <c r="C121" s="62" t="str">
        <f>Matrix!$C$1</f>
        <v>Security Controls</v>
      </c>
      <c r="D121" s="63"/>
      <c r="E121" s="62" t="str">
        <f>Matrix!$G$1</f>
        <v>Criticality: High, Medium, or Low</v>
      </c>
      <c r="F121" s="63"/>
      <c r="G121" s="14" t="str">
        <f>Matrix!$E$1</f>
        <v xml:space="preserve">Public Requirements References/Descriptions </v>
      </c>
    </row>
    <row r="122" spans="1:7" s="13" customFormat="1" x14ac:dyDescent="0.25">
      <c r="A122" s="47" t="str">
        <f>Matrix!B17</f>
        <v>IA-030</v>
      </c>
      <c r="B122" s="48"/>
      <c r="C122" s="49" t="str">
        <f>Matrix!C17</f>
        <v>Identification and Authentication</v>
      </c>
      <c r="D122" s="50"/>
      <c r="E122" s="49" t="str">
        <f>Matrix!G17</f>
        <v>Medium</v>
      </c>
      <c r="F122" s="50"/>
      <c r="G122" s="51"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64" t="str">
        <f>Matrix!$D$1</f>
        <v>Requirement</v>
      </c>
      <c r="B123" s="65"/>
      <c r="C123" s="65"/>
      <c r="D123" s="65"/>
      <c r="E123" s="65"/>
      <c r="F123" s="65"/>
      <c r="G123" s="51"/>
    </row>
    <row r="124" spans="1:7" s="13" customFormat="1" ht="48" customHeight="1" x14ac:dyDescent="0.25">
      <c r="A124" s="55" t="str">
        <f>Matrix!D17</f>
        <v>Cryptographic modules used in the vendors system shall be compliant with Federal Information Processing Standards (FIPS) 140-2: Level 1.</v>
      </c>
      <c r="B124" s="50"/>
      <c r="C124" s="50"/>
      <c r="D124" s="50"/>
      <c r="E124" s="50"/>
      <c r="F124" s="50"/>
      <c r="G124" s="51"/>
    </row>
    <row r="125" spans="1:7" s="13" customFormat="1" x14ac:dyDescent="0.25">
      <c r="A125" s="66" t="str">
        <f>Matrix!$F$1</f>
        <v xml:space="preserve">Verification: Inspection, Demonstration, Test, or Analysis </v>
      </c>
      <c r="B125" s="67"/>
      <c r="C125" s="67"/>
      <c r="D125" s="67"/>
      <c r="E125" s="67"/>
      <c r="F125" s="67"/>
      <c r="G125" s="51"/>
    </row>
    <row r="126" spans="1:7" s="13" customFormat="1" ht="84.75" customHeight="1" x14ac:dyDescent="0.25">
      <c r="A126" s="55" t="str">
        <f>Matrix!F17</f>
        <v>Inspection of vendor-supplied documentation detailing their procurement requirements for cryptographic modules. 
Ensure that their procurement processes require that all cryptographic modules are FIPS 140-2 compliant.</v>
      </c>
      <c r="B126" s="50"/>
      <c r="C126" s="50"/>
      <c r="D126" s="50"/>
      <c r="E126" s="50"/>
      <c r="F126" s="50"/>
      <c r="G126" s="51"/>
    </row>
    <row r="127" spans="1:7" s="13" customFormat="1" x14ac:dyDescent="0.25">
      <c r="A127" s="64" t="str">
        <f>Matrix!$H$1</f>
        <v>Remarks</v>
      </c>
      <c r="B127" s="65"/>
      <c r="C127" s="65"/>
      <c r="D127" s="65"/>
      <c r="E127" s="65"/>
      <c r="F127" s="65"/>
      <c r="G127" s="51"/>
    </row>
    <row r="128" spans="1:7" s="13" customFormat="1" ht="197.25" customHeight="1" thickBot="1" x14ac:dyDescent="0.3">
      <c r="A128" s="68"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69"/>
      <c r="C128" s="69"/>
      <c r="D128" s="69"/>
      <c r="E128" s="69"/>
      <c r="F128" s="69"/>
      <c r="G128" s="52"/>
    </row>
    <row r="129" spans="1:7" s="12" customFormat="1" x14ac:dyDescent="0.25">
      <c r="A129" s="43" t="str">
        <f>Matrix!$B$1</f>
        <v>Ref #</v>
      </c>
      <c r="B129" s="44"/>
      <c r="C129" s="45" t="str">
        <f>Matrix!$C$1</f>
        <v>Security Controls</v>
      </c>
      <c r="D129" s="46"/>
      <c r="E129" s="45" t="str">
        <f>Matrix!$G$1</f>
        <v>Criticality: High, Medium, or Low</v>
      </c>
      <c r="F129" s="46"/>
      <c r="G129" s="11" t="str">
        <f>Matrix!$E$1</f>
        <v xml:space="preserve">Public Requirements References/Descriptions </v>
      </c>
    </row>
    <row r="130" spans="1:7" s="13" customFormat="1" ht="48" customHeight="1" x14ac:dyDescent="0.25">
      <c r="A130" s="47" t="str">
        <f>Matrix!B18</f>
        <v>IR-010</v>
      </c>
      <c r="B130" s="48"/>
      <c r="C130" s="49" t="str">
        <f>Matrix!C18</f>
        <v>Incidence Response</v>
      </c>
      <c r="D130" s="50"/>
      <c r="E130" s="49" t="str">
        <f>Matrix!G18</f>
        <v>High</v>
      </c>
      <c r="F130" s="50"/>
      <c r="G130" s="51"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53" t="str">
        <f>Matrix!$D$1</f>
        <v>Requirement</v>
      </c>
      <c r="B131" s="54"/>
      <c r="C131" s="54"/>
      <c r="D131" s="54"/>
      <c r="E131" s="54"/>
      <c r="F131" s="54"/>
      <c r="G131" s="51"/>
    </row>
    <row r="132" spans="1:7" s="13" customFormat="1" ht="150" customHeight="1" x14ac:dyDescent="0.25">
      <c r="A132" s="55" t="str">
        <f>Matrix!D18</f>
        <v>The vendor shall have a documented incident response plan (IRP) in place which provides the carriers with a point of contact for components used within their telematics system</v>
      </c>
      <c r="B132" s="50"/>
      <c r="C132" s="50"/>
      <c r="D132" s="50"/>
      <c r="E132" s="50"/>
      <c r="F132" s="50"/>
      <c r="G132" s="51"/>
    </row>
    <row r="133" spans="1:7" s="13" customFormat="1" x14ac:dyDescent="0.25">
      <c r="A133" s="56" t="str">
        <f>Matrix!$F$1</f>
        <v xml:space="preserve">Verification: Inspection, Demonstration, Test, or Analysis </v>
      </c>
      <c r="B133" s="57"/>
      <c r="C133" s="57"/>
      <c r="D133" s="57"/>
      <c r="E133" s="57"/>
      <c r="F133" s="57"/>
      <c r="G133" s="51"/>
    </row>
    <row r="134" spans="1:7" s="13" customFormat="1" ht="150" customHeight="1" x14ac:dyDescent="0.25">
      <c r="A134" s="55" t="str">
        <f>Matrix!F18</f>
        <v>Inspection of vendor-supplied documentation detailing the vendor’s incident response process.
Ensure that it documents the methods that can be used to notify the vendor of a security incident.</v>
      </c>
      <c r="B134" s="50"/>
      <c r="C134" s="50"/>
      <c r="D134" s="50"/>
      <c r="E134" s="50"/>
      <c r="F134" s="50"/>
      <c r="G134" s="51"/>
    </row>
    <row r="135" spans="1:7" s="13" customFormat="1" x14ac:dyDescent="0.25">
      <c r="A135" s="53" t="str">
        <f>Matrix!$H$1</f>
        <v>Remarks</v>
      </c>
      <c r="B135" s="54"/>
      <c r="C135" s="54"/>
      <c r="D135" s="54"/>
      <c r="E135" s="54"/>
      <c r="F135" s="54"/>
      <c r="G135" s="51"/>
    </row>
    <row r="136" spans="1:7" s="13" customFormat="1" ht="55.5" customHeight="1" thickBot="1" x14ac:dyDescent="0.3">
      <c r="A136" s="58" t="str">
        <f>Matrix!H18</f>
        <v>TSPs must demonstrate this level of maturity to be trusted with business critical functions</v>
      </c>
      <c r="B136" s="59"/>
      <c r="C136" s="59"/>
      <c r="D136" s="59"/>
      <c r="E136" s="59"/>
      <c r="F136" s="59"/>
      <c r="G136" s="52"/>
    </row>
    <row r="137" spans="1:7" s="12" customFormat="1" x14ac:dyDescent="0.25">
      <c r="A137" s="60" t="str">
        <f>Matrix!$B$1</f>
        <v>Ref #</v>
      </c>
      <c r="B137" s="61"/>
      <c r="C137" s="62" t="str">
        <f>Matrix!$C$1</f>
        <v>Security Controls</v>
      </c>
      <c r="D137" s="63"/>
      <c r="E137" s="62" t="str">
        <f>Matrix!$G$1</f>
        <v>Criticality: High, Medium, or Low</v>
      </c>
      <c r="F137" s="63"/>
      <c r="G137" s="14" t="str">
        <f>Matrix!$E$1</f>
        <v xml:space="preserve">Public Requirements References/Descriptions </v>
      </c>
    </row>
    <row r="138" spans="1:7" s="13" customFormat="1" x14ac:dyDescent="0.25">
      <c r="A138" s="47" t="str">
        <f>Matrix!B19</f>
        <v>M-010</v>
      </c>
      <c r="B138" s="48"/>
      <c r="C138" s="49" t="str">
        <f>Matrix!C19</f>
        <v>Maintenance</v>
      </c>
      <c r="D138" s="50"/>
      <c r="E138" s="49" t="str">
        <f>Matrix!G19</f>
        <v>Medium</v>
      </c>
      <c r="F138" s="50"/>
      <c r="G138" s="51"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64" t="str">
        <f>Matrix!$D$1</f>
        <v>Requirement</v>
      </c>
      <c r="B139" s="65"/>
      <c r="C139" s="65"/>
      <c r="D139" s="65"/>
      <c r="E139" s="65"/>
      <c r="F139" s="65"/>
      <c r="G139" s="51"/>
    </row>
    <row r="140" spans="1:7" s="13" customFormat="1" ht="94.5" customHeight="1" x14ac:dyDescent="0.25">
      <c r="A140" s="55" t="str">
        <f>Matrix!D19</f>
        <v>The vendor shall have procedures in place to ensure that components outside of the carrier’s direct control are not updated or modified without prior coordination and approval by an organization-defined individual or role</v>
      </c>
      <c r="B140" s="50"/>
      <c r="C140" s="50"/>
      <c r="D140" s="50"/>
      <c r="E140" s="50"/>
      <c r="F140" s="50"/>
      <c r="G140" s="51"/>
    </row>
    <row r="141" spans="1:7" s="13" customFormat="1" x14ac:dyDescent="0.25">
      <c r="A141" s="66" t="str">
        <f>Matrix!$F$1</f>
        <v xml:space="preserve">Verification: Inspection, Demonstration, Test, or Analysis </v>
      </c>
      <c r="B141" s="67"/>
      <c r="C141" s="67"/>
      <c r="D141" s="67"/>
      <c r="E141" s="67"/>
      <c r="F141" s="67"/>
      <c r="G141" s="51"/>
    </row>
    <row r="142" spans="1:7" s="13" customFormat="1" ht="94.5" customHeight="1" x14ac:dyDescent="0.25">
      <c r="A142" s="55" t="str">
        <f>Matrix!F19</f>
        <v>Inspection of vendor-supplied documentation detailing their maintenance/release process.
Ensure that there is a process where you (the carrier) are contacted and coordinated-with before the systems upon which you rely undergo maintenance procedures.</v>
      </c>
      <c r="B142" s="50"/>
      <c r="C142" s="50"/>
      <c r="D142" s="50"/>
      <c r="E142" s="50"/>
      <c r="F142" s="50"/>
      <c r="G142" s="51"/>
    </row>
    <row r="143" spans="1:7" s="13" customFormat="1" x14ac:dyDescent="0.25">
      <c r="A143" s="64" t="str">
        <f>Matrix!$H$1</f>
        <v>Remarks</v>
      </c>
      <c r="B143" s="65"/>
      <c r="C143" s="65"/>
      <c r="D143" s="65"/>
      <c r="E143" s="65"/>
      <c r="F143" s="65"/>
      <c r="G143" s="51"/>
    </row>
    <row r="144" spans="1:7" s="13" customFormat="1" ht="54.75" customHeight="1" thickBot="1" x14ac:dyDescent="0.3">
      <c r="A144" s="58" t="str">
        <f>Matrix!H19</f>
        <v>-</v>
      </c>
      <c r="B144" s="59"/>
      <c r="C144" s="59"/>
      <c r="D144" s="59"/>
      <c r="E144" s="59"/>
      <c r="F144" s="59"/>
      <c r="G144" s="52"/>
    </row>
    <row r="145" spans="1:7" s="12" customFormat="1" x14ac:dyDescent="0.25">
      <c r="A145" s="43" t="str">
        <f>Matrix!$B$1</f>
        <v>Ref #</v>
      </c>
      <c r="B145" s="44"/>
      <c r="C145" s="45" t="str">
        <f>Matrix!$C$1</f>
        <v>Security Controls</v>
      </c>
      <c r="D145" s="46"/>
      <c r="E145" s="45" t="str">
        <f>Matrix!$G$1</f>
        <v>Criticality: High, Medium, or Low</v>
      </c>
      <c r="F145" s="46"/>
      <c r="G145" s="11" t="str">
        <f>Matrix!$E$1</f>
        <v xml:space="preserve">Public Requirements References/Descriptions </v>
      </c>
    </row>
    <row r="146" spans="1:7" s="13" customFormat="1" ht="46.5" customHeight="1" x14ac:dyDescent="0.25">
      <c r="A146" s="47" t="str">
        <f>Matrix!B20</f>
        <v>M-020</v>
      </c>
      <c r="B146" s="48"/>
      <c r="C146" s="49" t="str">
        <f>Matrix!C20</f>
        <v>Maintenance</v>
      </c>
      <c r="D146" s="50"/>
      <c r="E146" s="49" t="str">
        <f>Matrix!G20</f>
        <v>High</v>
      </c>
      <c r="F146" s="50"/>
      <c r="G146" s="51"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53" t="str">
        <f>Matrix!$D$1</f>
        <v>Requirement</v>
      </c>
      <c r="B147" s="54"/>
      <c r="C147" s="54"/>
      <c r="D147" s="54"/>
      <c r="E147" s="54"/>
      <c r="F147" s="54"/>
      <c r="G147" s="51"/>
    </row>
    <row r="148" spans="1:7" s="13" customFormat="1" ht="94.5" customHeight="1" x14ac:dyDescent="0.25">
      <c r="A148" s="55" t="str">
        <f>Matrix!D20</f>
        <v>The vendor shall have procedures in place to test backup restoration processes of their own systems and their own facilities on at least an annual basis.</v>
      </c>
      <c r="B148" s="50"/>
      <c r="C148" s="50"/>
      <c r="D148" s="50"/>
      <c r="E148" s="50"/>
      <c r="F148" s="50"/>
      <c r="G148" s="51"/>
    </row>
    <row r="149" spans="1:7" s="13" customFormat="1" x14ac:dyDescent="0.25">
      <c r="A149" s="56" t="str">
        <f>Matrix!$F$1</f>
        <v xml:space="preserve">Verification: Inspection, Demonstration, Test, or Analysis </v>
      </c>
      <c r="B149" s="57"/>
      <c r="C149" s="57"/>
      <c r="D149" s="57"/>
      <c r="E149" s="57"/>
      <c r="F149" s="57"/>
      <c r="G149" s="51"/>
    </row>
    <row r="150" spans="1:7" s="13" customFormat="1" ht="47.25" customHeight="1" x14ac:dyDescent="0.25">
      <c r="A150" s="55" t="str">
        <f>Matrix!F20</f>
        <v>Inspection of vendor-supplied documentation detailing backup and restore procedures.</v>
      </c>
      <c r="B150" s="50"/>
      <c r="C150" s="50"/>
      <c r="D150" s="50"/>
      <c r="E150" s="50"/>
      <c r="F150" s="50"/>
      <c r="G150" s="51"/>
    </row>
    <row r="151" spans="1:7" s="13" customFormat="1" x14ac:dyDescent="0.25">
      <c r="A151" s="53" t="str">
        <f>Matrix!$H$1</f>
        <v>Remarks</v>
      </c>
      <c r="B151" s="54"/>
      <c r="C151" s="54"/>
      <c r="D151" s="54"/>
      <c r="E151" s="54"/>
      <c r="F151" s="54"/>
      <c r="G151" s="51"/>
    </row>
    <row r="152" spans="1:7" s="13" customFormat="1" ht="28.5" customHeight="1" thickBot="1" x14ac:dyDescent="0.3">
      <c r="A152" s="58" t="str">
        <f>Matrix!H20</f>
        <v>TSPs must demonstrate this level of maturity to be trusted with business critical functions</v>
      </c>
      <c r="B152" s="59"/>
      <c r="C152" s="59"/>
      <c r="D152" s="59"/>
      <c r="E152" s="59"/>
      <c r="F152" s="59"/>
      <c r="G152" s="52"/>
    </row>
    <row r="153" spans="1:7" s="12" customFormat="1" x14ac:dyDescent="0.25">
      <c r="A153" s="60" t="str">
        <f>Matrix!$B$1</f>
        <v>Ref #</v>
      </c>
      <c r="B153" s="61"/>
      <c r="C153" s="62" t="str">
        <f>Matrix!$C$1</f>
        <v>Security Controls</v>
      </c>
      <c r="D153" s="63"/>
      <c r="E153" s="62" t="str">
        <f>Matrix!$G$1</f>
        <v>Criticality: High, Medium, or Low</v>
      </c>
      <c r="F153" s="63"/>
      <c r="G153" s="14" t="str">
        <f>Matrix!$E$1</f>
        <v xml:space="preserve">Public Requirements References/Descriptions </v>
      </c>
    </row>
    <row r="154" spans="1:7" s="13" customFormat="1" x14ac:dyDescent="0.25">
      <c r="A154" s="47" t="str">
        <f>Matrix!B21</f>
        <v>P-010</v>
      </c>
      <c r="B154" s="48"/>
      <c r="C154" s="49" t="str">
        <f>Matrix!C21</f>
        <v>Planning</v>
      </c>
      <c r="D154" s="50"/>
      <c r="E154" s="49" t="str">
        <f>Matrix!G21</f>
        <v>Medium</v>
      </c>
      <c r="F154" s="50"/>
      <c r="G154" s="51"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64" t="str">
        <f>Matrix!$D$1</f>
        <v>Requirement</v>
      </c>
      <c r="B155" s="65"/>
      <c r="C155" s="65"/>
      <c r="D155" s="65"/>
      <c r="E155" s="65"/>
      <c r="F155" s="65"/>
      <c r="G155" s="51"/>
    </row>
    <row r="156" spans="1:7" s="13" customFormat="1" ht="133.5" customHeight="1" x14ac:dyDescent="0.25">
      <c r="A156" s="55" t="str">
        <f>Matrix!D21</f>
        <v>The vendor shall have a System Security Plan (SSP) which details a clear and concise understanding of authorization boundaries of your telematics system;</v>
      </c>
      <c r="B156" s="50"/>
      <c r="C156" s="50"/>
      <c r="D156" s="50"/>
      <c r="E156" s="50"/>
      <c r="F156" s="50"/>
      <c r="G156" s="51"/>
    </row>
    <row r="157" spans="1:7" s="13" customFormat="1" x14ac:dyDescent="0.25">
      <c r="A157" s="66" t="str">
        <f>Matrix!$F$1</f>
        <v xml:space="preserve">Verification: Inspection, Demonstration, Test, or Analysis </v>
      </c>
      <c r="B157" s="67"/>
      <c r="C157" s="67"/>
      <c r="D157" s="67"/>
      <c r="E157" s="67"/>
      <c r="F157" s="67"/>
      <c r="G157" s="51"/>
    </row>
    <row r="158" spans="1:7" s="13" customFormat="1" ht="133.5" customHeight="1" x14ac:dyDescent="0.25">
      <c r="A158" s="55"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0"/>
      <c r="C158" s="50"/>
      <c r="D158" s="50"/>
      <c r="E158" s="50"/>
      <c r="F158" s="50"/>
      <c r="G158" s="51"/>
    </row>
    <row r="159" spans="1:7" s="13" customFormat="1" x14ac:dyDescent="0.25">
      <c r="A159" s="64" t="str">
        <f>Matrix!$H$1</f>
        <v>Remarks</v>
      </c>
      <c r="B159" s="65"/>
      <c r="C159" s="65"/>
      <c r="D159" s="65"/>
      <c r="E159" s="65"/>
      <c r="F159" s="65"/>
      <c r="G159" s="51"/>
    </row>
    <row r="160" spans="1:7" s="13" customFormat="1" ht="81.75" customHeight="1" thickBot="1" x14ac:dyDescent="0.3">
      <c r="A160" s="68" t="str">
        <f>Matrix!H21</f>
        <v>-</v>
      </c>
      <c r="B160" s="69"/>
      <c r="C160" s="69"/>
      <c r="D160" s="69"/>
      <c r="E160" s="69"/>
      <c r="F160" s="69"/>
      <c r="G160" s="52"/>
    </row>
    <row r="161" spans="1:7" s="12" customFormat="1" x14ac:dyDescent="0.25">
      <c r="A161" s="43" t="str">
        <f>Matrix!$B$1</f>
        <v>Ref #</v>
      </c>
      <c r="B161" s="44"/>
      <c r="C161" s="45" t="str">
        <f>Matrix!$C$1</f>
        <v>Security Controls</v>
      </c>
      <c r="D161" s="46"/>
      <c r="E161" s="45" t="str">
        <f>Matrix!$G$1</f>
        <v>Criticality: High, Medium, or Low</v>
      </c>
      <c r="F161" s="46"/>
      <c r="G161" s="11" t="str">
        <f>Matrix!$E$1</f>
        <v xml:space="preserve">Public Requirements References/Descriptions </v>
      </c>
    </row>
    <row r="162" spans="1:7" s="13" customFormat="1" x14ac:dyDescent="0.25">
      <c r="A162" s="47" t="str">
        <f>Matrix!B22</f>
        <v>P-020</v>
      </c>
      <c r="B162" s="48"/>
      <c r="C162" s="49" t="str">
        <f>Matrix!C22</f>
        <v>Planning</v>
      </c>
      <c r="D162" s="50"/>
      <c r="E162" s="49" t="str">
        <f>Matrix!G22</f>
        <v>Medium</v>
      </c>
      <c r="F162" s="50"/>
      <c r="G162" s="51"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53" t="str">
        <f>Matrix!$D$1</f>
        <v>Requirement</v>
      </c>
      <c r="B163" s="54"/>
      <c r="C163" s="54"/>
      <c r="D163" s="54"/>
      <c r="E163" s="54"/>
      <c r="F163" s="54"/>
      <c r="G163" s="51"/>
    </row>
    <row r="164" spans="1:7" s="13" customFormat="1" ht="39" customHeight="1" x14ac:dyDescent="0.25">
      <c r="A164" s="55" t="str">
        <f>Matrix!D22</f>
        <v xml:space="preserve">The vendor shall have a documented Information Security Architecture (ISA) for the telematics system.  </v>
      </c>
      <c r="B164" s="50"/>
      <c r="C164" s="50"/>
      <c r="D164" s="50"/>
      <c r="E164" s="50"/>
      <c r="F164" s="50"/>
      <c r="G164" s="51"/>
    </row>
    <row r="165" spans="1:7" s="13" customFormat="1" x14ac:dyDescent="0.25">
      <c r="A165" s="56" t="str">
        <f>Matrix!$F$1</f>
        <v xml:space="preserve">Verification: Inspection, Demonstration, Test, or Analysis </v>
      </c>
      <c r="B165" s="57"/>
      <c r="C165" s="57"/>
      <c r="D165" s="57"/>
      <c r="E165" s="57"/>
      <c r="F165" s="57"/>
      <c r="G165" s="51"/>
    </row>
    <row r="166" spans="1:7" s="13" customFormat="1" ht="116.25" customHeight="1" x14ac:dyDescent="0.25">
      <c r="A166" s="55"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0"/>
      <c r="C166" s="50"/>
      <c r="D166" s="50"/>
      <c r="E166" s="50"/>
      <c r="F166" s="50"/>
      <c r="G166" s="51"/>
    </row>
    <row r="167" spans="1:7" s="13" customFormat="1" x14ac:dyDescent="0.25">
      <c r="A167" s="53" t="str">
        <f>Matrix!$H$1</f>
        <v>Remarks</v>
      </c>
      <c r="B167" s="54"/>
      <c r="C167" s="54"/>
      <c r="D167" s="54"/>
      <c r="E167" s="54"/>
      <c r="F167" s="54"/>
      <c r="G167" s="51"/>
    </row>
    <row r="168" spans="1:7" s="13" customFormat="1" ht="21" customHeight="1" thickBot="1" x14ac:dyDescent="0.3">
      <c r="A168" s="58" t="str">
        <f>Matrix!H22</f>
        <v>-</v>
      </c>
      <c r="B168" s="59"/>
      <c r="C168" s="59"/>
      <c r="D168" s="59"/>
      <c r="E168" s="59"/>
      <c r="F168" s="59"/>
      <c r="G168" s="52"/>
    </row>
    <row r="169" spans="1:7" s="12" customFormat="1" x14ac:dyDescent="0.25">
      <c r="A169" s="60" t="str">
        <f>Matrix!$B$1</f>
        <v>Ref #</v>
      </c>
      <c r="B169" s="61"/>
      <c r="C169" s="62" t="str">
        <f>Matrix!$C$1</f>
        <v>Security Controls</v>
      </c>
      <c r="D169" s="63"/>
      <c r="E169" s="62" t="str">
        <f>Matrix!$G$1</f>
        <v>Criticality: High, Medium, or Low</v>
      </c>
      <c r="F169" s="63"/>
      <c r="G169" s="14" t="str">
        <f>Matrix!$E$1</f>
        <v xml:space="preserve">Public Requirements References/Descriptions </v>
      </c>
    </row>
    <row r="170" spans="1:7" s="13" customFormat="1" ht="51" customHeight="1" x14ac:dyDescent="0.25">
      <c r="A170" s="47" t="str">
        <f>Matrix!B23</f>
        <v>P-030</v>
      </c>
      <c r="B170" s="48"/>
      <c r="C170" s="49" t="str">
        <f>Matrix!C23</f>
        <v>Planning</v>
      </c>
      <c r="D170" s="50"/>
      <c r="E170" s="49" t="str">
        <f>Matrix!G23</f>
        <v>High</v>
      </c>
      <c r="F170" s="50"/>
      <c r="G170" s="51" t="str">
        <f>Matrix!E23</f>
        <v>CAIQ BCR-01.2 Do you provide tenants with infrastructure service failover capability to other providers?</v>
      </c>
    </row>
    <row r="171" spans="1:7" s="13" customFormat="1" x14ac:dyDescent="0.25">
      <c r="A171" s="64" t="str">
        <f>Matrix!$D$1</f>
        <v>Requirement</v>
      </c>
      <c r="B171" s="65"/>
      <c r="C171" s="65"/>
      <c r="D171" s="65"/>
      <c r="E171" s="65"/>
      <c r="F171" s="65"/>
      <c r="G171" s="51"/>
    </row>
    <row r="172" spans="1:7" s="13" customFormat="1" ht="53.25" customHeight="1" x14ac:dyDescent="0.25">
      <c r="A172" s="55" t="str">
        <f>Matrix!D23</f>
        <v>The vendor shall provide interfaces to their backend using the Open Telematics API -- enabling carriers to have failover to other providers to  avoid interruptions due to single point of failure in provider telematics services.</v>
      </c>
      <c r="B172" s="50"/>
      <c r="C172" s="50"/>
      <c r="D172" s="50"/>
      <c r="E172" s="50"/>
      <c r="F172" s="50"/>
      <c r="G172" s="51"/>
    </row>
    <row r="173" spans="1:7" s="13" customFormat="1" x14ac:dyDescent="0.25">
      <c r="A173" s="66" t="str">
        <f>Matrix!$F$1</f>
        <v xml:space="preserve">Verification: Inspection, Demonstration, Test, or Analysis </v>
      </c>
      <c r="B173" s="67"/>
      <c r="C173" s="67"/>
      <c r="D173" s="67"/>
      <c r="E173" s="67"/>
      <c r="F173" s="67"/>
      <c r="G173" s="51"/>
    </row>
    <row r="174" spans="1:7" s="13" customFormat="1" ht="84.75" customHeight="1" x14ac:dyDescent="0.25">
      <c r="A174" s="55" t="str">
        <f>Matrix!F23</f>
        <v>Inspection of vendor-supplied documentation detailing the interfaces (APIs) offered by the vendor.
Ensure that your (carrier) systems can failover to other providers with the same interfaces (APIs).</v>
      </c>
      <c r="B174" s="50"/>
      <c r="C174" s="50"/>
      <c r="D174" s="50"/>
      <c r="E174" s="50"/>
      <c r="F174" s="50"/>
      <c r="G174" s="51"/>
    </row>
    <row r="175" spans="1:7" s="13" customFormat="1" x14ac:dyDescent="0.25">
      <c r="A175" s="64" t="str">
        <f>Matrix!$H$1</f>
        <v>Remarks</v>
      </c>
      <c r="B175" s="65"/>
      <c r="C175" s="65"/>
      <c r="D175" s="65"/>
      <c r="E175" s="65"/>
      <c r="F175" s="65"/>
      <c r="G175" s="51"/>
    </row>
    <row r="176" spans="1:7" s="13" customFormat="1" ht="27.75" customHeight="1" thickBot="1" x14ac:dyDescent="0.3">
      <c r="A176" s="58" t="str">
        <f>Matrix!H23</f>
        <v>Telematics is business critical to the carriers, failover is needed for this service</v>
      </c>
      <c r="B176" s="59"/>
      <c r="C176" s="59"/>
      <c r="D176" s="59"/>
      <c r="E176" s="59"/>
      <c r="F176" s="59"/>
      <c r="G176" s="52"/>
    </row>
    <row r="177" spans="1:7" s="12" customFormat="1" x14ac:dyDescent="0.25">
      <c r="A177" s="43" t="str">
        <f>Matrix!$B$1</f>
        <v>Ref #</v>
      </c>
      <c r="B177" s="44"/>
      <c r="C177" s="45" t="str">
        <f>Matrix!$C$1</f>
        <v>Security Controls</v>
      </c>
      <c r="D177" s="46"/>
      <c r="E177" s="45" t="str">
        <f>Matrix!$G$1</f>
        <v>Criticality: High, Medium, or Low</v>
      </c>
      <c r="F177" s="46"/>
      <c r="G177" s="11" t="str">
        <f>Matrix!$E$1</f>
        <v xml:space="preserve">Public Requirements References/Descriptions </v>
      </c>
    </row>
    <row r="178" spans="1:7" s="13" customFormat="1" x14ac:dyDescent="0.25">
      <c r="A178" s="47" t="str">
        <f>Matrix!B24</f>
        <v>PS-010</v>
      </c>
      <c r="B178" s="48"/>
      <c r="C178" s="49" t="str">
        <f>Matrix!C24</f>
        <v>Personnel Security</v>
      </c>
      <c r="D178" s="50"/>
      <c r="E178" s="49" t="str">
        <f>Matrix!G24</f>
        <v>Medium</v>
      </c>
      <c r="F178" s="50"/>
      <c r="G178" s="51"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53" t="str">
        <f>Matrix!$D$1</f>
        <v>Requirement</v>
      </c>
      <c r="B179" s="54"/>
      <c r="C179" s="54"/>
      <c r="D179" s="54"/>
      <c r="E179" s="54"/>
      <c r="F179" s="54"/>
      <c r="G179" s="51"/>
    </row>
    <row r="180" spans="1:7" s="13" customFormat="1" ht="142.5" customHeight="1" x14ac:dyDescent="0.25">
      <c r="A180" s="55" t="str">
        <f>Matrix!D24</f>
        <v>The vendor shall have personnel security policies &amp; procedures, position risk categorization, personnel screening, personnel termination, personnel transfer, access agreements &amp; third party personnel security.</v>
      </c>
      <c r="B180" s="50"/>
      <c r="C180" s="50"/>
      <c r="D180" s="50"/>
      <c r="E180" s="50"/>
      <c r="F180" s="50"/>
      <c r="G180" s="51"/>
    </row>
    <row r="181" spans="1:7" s="13" customFormat="1" x14ac:dyDescent="0.25">
      <c r="A181" s="56" t="str">
        <f>Matrix!$F$1</f>
        <v xml:space="preserve">Verification: Inspection, Demonstration, Test, or Analysis </v>
      </c>
      <c r="B181" s="57"/>
      <c r="C181" s="57"/>
      <c r="D181" s="57"/>
      <c r="E181" s="57"/>
      <c r="F181" s="57"/>
      <c r="G181" s="51"/>
    </row>
    <row r="182" spans="1:7" s="13" customFormat="1" ht="142.5" customHeight="1" x14ac:dyDescent="0.25">
      <c r="A182" s="55" t="str">
        <f>Matrix!F24</f>
        <v>Inspection of vendor-supplied documents detailing their personal security policies &amp; procedures.</v>
      </c>
      <c r="B182" s="50"/>
      <c r="C182" s="50"/>
      <c r="D182" s="50"/>
      <c r="E182" s="50"/>
      <c r="F182" s="50"/>
      <c r="G182" s="51"/>
    </row>
    <row r="183" spans="1:7" s="13" customFormat="1" x14ac:dyDescent="0.25">
      <c r="A183" s="53" t="str">
        <f>Matrix!$H$1</f>
        <v>Remarks</v>
      </c>
      <c r="B183" s="54"/>
      <c r="C183" s="54"/>
      <c r="D183" s="54"/>
      <c r="E183" s="54"/>
      <c r="F183" s="54"/>
      <c r="G183" s="51"/>
    </row>
    <row r="184" spans="1:7" s="13" customFormat="1" ht="95.25" customHeight="1" thickBot="1" x14ac:dyDescent="0.3">
      <c r="A184" s="58" t="str">
        <f>Matrix!H24</f>
        <v>-</v>
      </c>
      <c r="B184" s="59"/>
      <c r="C184" s="59"/>
      <c r="D184" s="59"/>
      <c r="E184" s="59"/>
      <c r="F184" s="59"/>
      <c r="G184" s="52"/>
    </row>
    <row r="185" spans="1:7" s="12" customFormat="1" x14ac:dyDescent="0.25">
      <c r="A185" s="60" t="str">
        <f>Matrix!$B$1</f>
        <v>Ref #</v>
      </c>
      <c r="B185" s="61"/>
      <c r="C185" s="62" t="str">
        <f>Matrix!$C$1</f>
        <v>Security Controls</v>
      </c>
      <c r="D185" s="63"/>
      <c r="E185" s="62" t="str">
        <f>Matrix!$G$1</f>
        <v>Criticality: High, Medium, or Low</v>
      </c>
      <c r="F185" s="63"/>
      <c r="G185" s="14" t="str">
        <f>Matrix!$E$1</f>
        <v xml:space="preserve">Public Requirements References/Descriptions </v>
      </c>
    </row>
    <row r="186" spans="1:7" s="13" customFormat="1" x14ac:dyDescent="0.25">
      <c r="A186" s="47" t="str">
        <f>Matrix!B25</f>
        <v>RA-010</v>
      </c>
      <c r="B186" s="48"/>
      <c r="C186" s="49" t="str">
        <f>Matrix!C25</f>
        <v>Risk Assessment</v>
      </c>
      <c r="D186" s="50"/>
      <c r="E186" s="49" t="str">
        <f>Matrix!G25</f>
        <v>Medium</v>
      </c>
      <c r="F186" s="50"/>
      <c r="G186" s="51"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64" t="str">
        <f>Matrix!$D$1</f>
        <v>Requirement</v>
      </c>
      <c r="B187" s="65"/>
      <c r="C187" s="65"/>
      <c r="D187" s="65"/>
      <c r="E187" s="65"/>
      <c r="F187" s="65"/>
      <c r="G187" s="51"/>
    </row>
    <row r="188" spans="1:7" s="13" customFormat="1" ht="84.75" customHeight="1" x14ac:dyDescent="0.25">
      <c r="A188" s="55"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0"/>
      <c r="C188" s="50"/>
      <c r="D188" s="50"/>
      <c r="E188" s="50"/>
      <c r="F188" s="50"/>
      <c r="G188" s="51"/>
    </row>
    <row r="189" spans="1:7" s="13" customFormat="1" x14ac:dyDescent="0.25">
      <c r="A189" s="66" t="str">
        <f>Matrix!$F$1</f>
        <v xml:space="preserve">Verification: Inspection, Demonstration, Test, or Analysis </v>
      </c>
      <c r="B189" s="67"/>
      <c r="C189" s="67"/>
      <c r="D189" s="67"/>
      <c r="E189" s="67"/>
      <c r="F189" s="67"/>
      <c r="G189" s="51"/>
    </row>
    <row r="190" spans="1:7" s="13" customFormat="1" ht="84.75" customHeight="1" x14ac:dyDescent="0.25">
      <c r="A190" s="55" t="str">
        <f>Matrix!F25</f>
        <v>Inspection of vendor-supplied documentation stating their previous and planned risk assessment dates and detailing the documentation requirements of their risk assessments.</v>
      </c>
      <c r="B190" s="50"/>
      <c r="C190" s="50"/>
      <c r="D190" s="50"/>
      <c r="E190" s="50"/>
      <c r="F190" s="50"/>
      <c r="G190" s="51"/>
    </row>
    <row r="191" spans="1:7" s="13" customFormat="1" x14ac:dyDescent="0.25">
      <c r="A191" s="64" t="str">
        <f>Matrix!$H$1</f>
        <v>Remarks</v>
      </c>
      <c r="B191" s="65"/>
      <c r="C191" s="65"/>
      <c r="D191" s="65"/>
      <c r="E191" s="65"/>
      <c r="F191" s="65"/>
      <c r="G191" s="51"/>
    </row>
    <row r="192" spans="1:7" s="13" customFormat="1" ht="33.75" customHeight="1" thickBot="1" x14ac:dyDescent="0.3">
      <c r="A192" s="68" t="str">
        <f>Matrix!H25</f>
        <v>-</v>
      </c>
      <c r="B192" s="69"/>
      <c r="C192" s="69"/>
      <c r="D192" s="69"/>
      <c r="E192" s="69"/>
      <c r="F192" s="69"/>
      <c r="G192" s="52"/>
    </row>
    <row r="193" spans="1:7" s="12" customFormat="1" x14ac:dyDescent="0.25">
      <c r="A193" s="43" t="str">
        <f>Matrix!$B$1</f>
        <v>Ref #</v>
      </c>
      <c r="B193" s="44"/>
      <c r="C193" s="45" t="str">
        <f>Matrix!$C$1</f>
        <v>Security Controls</v>
      </c>
      <c r="D193" s="46"/>
      <c r="E193" s="45" t="str">
        <f>Matrix!$G$1</f>
        <v>Criticality: High, Medium, or Low</v>
      </c>
      <c r="F193" s="46"/>
      <c r="G193" s="11" t="str">
        <f>Matrix!$E$1</f>
        <v xml:space="preserve">Public Requirements References/Descriptions </v>
      </c>
    </row>
    <row r="194" spans="1:7" s="13" customFormat="1" x14ac:dyDescent="0.25">
      <c r="A194" s="47" t="str">
        <f>Matrix!B26</f>
        <v>RA-020</v>
      </c>
      <c r="B194" s="48"/>
      <c r="C194" s="49" t="str">
        <f>Matrix!C26</f>
        <v>Risk Assessment</v>
      </c>
      <c r="D194" s="50"/>
      <c r="E194" s="49" t="str">
        <f>Matrix!G26</f>
        <v>Medium</v>
      </c>
      <c r="F194" s="50"/>
      <c r="G194" s="51"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53" t="str">
        <f>Matrix!$D$1</f>
        <v>Requirement</v>
      </c>
      <c r="B195" s="54"/>
      <c r="C195" s="54"/>
      <c r="D195" s="54"/>
      <c r="E195" s="54"/>
      <c r="F195" s="54"/>
      <c r="G195" s="51"/>
    </row>
    <row r="196" spans="1:7" s="13" customFormat="1" ht="96.75" customHeight="1" x14ac:dyDescent="0.25">
      <c r="A196" s="55" t="str">
        <f>Matrix!D26</f>
        <v>The vendor shall use the results of risk assessments to influence systems development and processes.</v>
      </c>
      <c r="B196" s="50"/>
      <c r="C196" s="50"/>
      <c r="D196" s="50"/>
      <c r="E196" s="50"/>
      <c r="F196" s="50"/>
      <c r="G196" s="51"/>
    </row>
    <row r="197" spans="1:7" s="13" customFormat="1" x14ac:dyDescent="0.25">
      <c r="A197" s="56" t="str">
        <f>Matrix!$F$1</f>
        <v xml:space="preserve">Verification: Inspection, Demonstration, Test, or Analysis </v>
      </c>
      <c r="B197" s="57"/>
      <c r="C197" s="57"/>
      <c r="D197" s="57"/>
      <c r="E197" s="57"/>
      <c r="F197" s="57"/>
      <c r="G197" s="51"/>
    </row>
    <row r="198" spans="1:7" s="13" customFormat="1" ht="96.75" customHeight="1" x14ac:dyDescent="0.25">
      <c r="A198" s="55" t="str">
        <f>Matrix!F26</f>
        <v>Inspection of vendor-supplied statement of the use of risk assessments in influencing the ongoing development of their products.</v>
      </c>
      <c r="B198" s="50"/>
      <c r="C198" s="50"/>
      <c r="D198" s="50"/>
      <c r="E198" s="50"/>
      <c r="F198" s="50"/>
      <c r="G198" s="51"/>
    </row>
    <row r="199" spans="1:7" s="13" customFormat="1" x14ac:dyDescent="0.25">
      <c r="A199" s="53" t="str">
        <f>Matrix!$H$1</f>
        <v>Remarks</v>
      </c>
      <c r="B199" s="54"/>
      <c r="C199" s="54"/>
      <c r="D199" s="54"/>
      <c r="E199" s="54"/>
      <c r="F199" s="54"/>
      <c r="G199" s="51"/>
    </row>
    <row r="200" spans="1:7" s="13" customFormat="1" ht="63" customHeight="1" thickBot="1" x14ac:dyDescent="0.3">
      <c r="A200" s="58" t="str">
        <f>Matrix!H26</f>
        <v>-</v>
      </c>
      <c r="B200" s="59"/>
      <c r="C200" s="59"/>
      <c r="D200" s="59"/>
      <c r="E200" s="59"/>
      <c r="F200" s="59"/>
      <c r="G200" s="52"/>
    </row>
    <row r="201" spans="1:7" s="12" customFormat="1" x14ac:dyDescent="0.25">
      <c r="A201" s="60" t="str">
        <f>Matrix!$B$1</f>
        <v>Ref #</v>
      </c>
      <c r="B201" s="61"/>
      <c r="C201" s="62" t="str">
        <f>Matrix!$C$1</f>
        <v>Security Controls</v>
      </c>
      <c r="D201" s="63"/>
      <c r="E201" s="62" t="str">
        <f>Matrix!$G$1</f>
        <v>Criticality: High, Medium, or Low</v>
      </c>
      <c r="F201" s="63"/>
      <c r="G201" s="14" t="str">
        <f>Matrix!$E$1</f>
        <v xml:space="preserve">Public Requirements References/Descriptions </v>
      </c>
    </row>
    <row r="202" spans="1:7" s="13" customFormat="1" ht="56.25" customHeight="1" x14ac:dyDescent="0.25">
      <c r="A202" s="47" t="str">
        <f>Matrix!B27</f>
        <v>SAA-010</v>
      </c>
      <c r="B202" s="48"/>
      <c r="C202" s="49" t="str">
        <f>Matrix!C27</f>
        <v>Security Management</v>
      </c>
      <c r="D202" s="50"/>
      <c r="E202" s="49" t="str">
        <f>Matrix!G27</f>
        <v>High</v>
      </c>
      <c r="F202" s="50"/>
      <c r="G202" s="51"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64" t="str">
        <f>Matrix!$D$1</f>
        <v>Requirement</v>
      </c>
      <c r="B203" s="65"/>
      <c r="C203" s="65"/>
      <c r="D203" s="65"/>
      <c r="E203" s="65"/>
      <c r="F203" s="65"/>
      <c r="G203" s="51"/>
    </row>
    <row r="204" spans="1:7" s="13" customFormat="1" ht="303" customHeight="1" x14ac:dyDescent="0.25">
      <c r="A204" s="55" t="str">
        <f>Matrix!D27</f>
        <v>The vendor shall have an Information Security Management Plan (ISMP)</v>
      </c>
      <c r="B204" s="50"/>
      <c r="C204" s="50"/>
      <c r="D204" s="50"/>
      <c r="E204" s="50"/>
      <c r="F204" s="50"/>
      <c r="G204" s="51"/>
    </row>
    <row r="205" spans="1:7" s="13" customFormat="1" x14ac:dyDescent="0.25">
      <c r="A205" s="66" t="str">
        <f>Matrix!$F$1</f>
        <v xml:space="preserve">Verification: Inspection, Demonstration, Test, or Analysis </v>
      </c>
      <c r="B205" s="67"/>
      <c r="C205" s="67"/>
      <c r="D205" s="67"/>
      <c r="E205" s="67"/>
      <c r="F205" s="67"/>
      <c r="G205" s="51"/>
    </row>
    <row r="206" spans="1:7" s="13" customFormat="1" ht="303" customHeight="1" x14ac:dyDescent="0.25">
      <c r="A206" s="55"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0"/>
      <c r="C206" s="50"/>
      <c r="D206" s="50"/>
      <c r="E206" s="50"/>
      <c r="F206" s="50"/>
      <c r="G206" s="51"/>
    </row>
    <row r="207" spans="1:7" s="13" customFormat="1" x14ac:dyDescent="0.25">
      <c r="A207" s="64" t="str">
        <f>Matrix!$H$1</f>
        <v>Remarks</v>
      </c>
      <c r="B207" s="65"/>
      <c r="C207" s="65"/>
      <c r="D207" s="65"/>
      <c r="E207" s="65"/>
      <c r="F207" s="65"/>
      <c r="G207" s="51"/>
    </row>
    <row r="208" spans="1:7" s="13" customFormat="1" ht="174" customHeight="1" thickBot="1" x14ac:dyDescent="0.3">
      <c r="A208" s="58"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59"/>
      <c r="C208" s="59"/>
      <c r="D208" s="59"/>
      <c r="E208" s="59"/>
      <c r="F208" s="59"/>
      <c r="G208" s="52"/>
    </row>
    <row r="209" spans="1:7" s="12" customFormat="1" x14ac:dyDescent="0.25">
      <c r="A209" s="43" t="str">
        <f>Matrix!$B$1</f>
        <v>Ref #</v>
      </c>
      <c r="B209" s="44"/>
      <c r="C209" s="45" t="str">
        <f>Matrix!$C$1</f>
        <v>Security Controls</v>
      </c>
      <c r="D209" s="46"/>
      <c r="E209" s="45" t="str">
        <f>Matrix!$G$1</f>
        <v>Criticality: High, Medium, or Low</v>
      </c>
      <c r="F209" s="46"/>
      <c r="G209" s="11" t="str">
        <f>Matrix!$E$1</f>
        <v xml:space="preserve">Public Requirements References/Descriptions </v>
      </c>
    </row>
    <row r="210" spans="1:7" s="13" customFormat="1" ht="31.5" customHeight="1" x14ac:dyDescent="0.25">
      <c r="A210" s="47" t="str">
        <f>Matrix!B28</f>
        <v>SAA-020</v>
      </c>
      <c r="B210" s="48"/>
      <c r="C210" s="49" t="str">
        <f>Matrix!C28</f>
        <v>Security Assessment and Authorization</v>
      </c>
      <c r="D210" s="50"/>
      <c r="E210" s="49" t="str">
        <f>Matrix!G28</f>
        <v>High</v>
      </c>
      <c r="F210" s="50"/>
      <c r="G210" s="51"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53" t="str">
        <f>Matrix!$D$1</f>
        <v>Requirement</v>
      </c>
      <c r="B211" s="54"/>
      <c r="C211" s="54"/>
      <c r="D211" s="54"/>
      <c r="E211" s="54"/>
      <c r="F211" s="54"/>
      <c r="G211" s="51"/>
    </row>
    <row r="212" spans="1:7" s="13" customFormat="1" ht="94.5" customHeight="1" x14ac:dyDescent="0.25">
      <c r="A212" s="55"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0"/>
      <c r="C212" s="50"/>
      <c r="D212" s="50"/>
      <c r="E212" s="50"/>
      <c r="F212" s="50"/>
      <c r="G212" s="51"/>
    </row>
    <row r="213" spans="1:7" s="13" customFormat="1" x14ac:dyDescent="0.25">
      <c r="A213" s="56" t="str">
        <f>Matrix!$F$1</f>
        <v xml:space="preserve">Verification: Inspection, Demonstration, Test, or Analysis </v>
      </c>
      <c r="B213" s="57"/>
      <c r="C213" s="57"/>
      <c r="D213" s="57"/>
      <c r="E213" s="57"/>
      <c r="F213" s="57"/>
      <c r="G213" s="51"/>
    </row>
    <row r="214" spans="1:7" s="13" customFormat="1" ht="94.5" customHeight="1" x14ac:dyDescent="0.25">
      <c r="A214" s="55" t="str">
        <f>Matrix!F28</f>
        <v>Inspection of 3rd party documentation or a demonstration by the vendor that asserts the dates of penetration tests.
Note that due to the sensitive nature of these reports, you (carriers) should be prepared to enter into NDAs to review these documents.</v>
      </c>
      <c r="B214" s="50"/>
      <c r="C214" s="50"/>
      <c r="D214" s="50"/>
      <c r="E214" s="50"/>
      <c r="F214" s="50"/>
      <c r="G214" s="51"/>
    </row>
    <row r="215" spans="1:7" s="13" customFormat="1" x14ac:dyDescent="0.25">
      <c r="A215" s="53" t="str">
        <f>Matrix!$H$1</f>
        <v>Remarks</v>
      </c>
      <c r="B215" s="54"/>
      <c r="C215" s="54"/>
      <c r="D215" s="54"/>
      <c r="E215" s="54"/>
      <c r="F215" s="54"/>
      <c r="G215" s="51"/>
    </row>
    <row r="216" spans="1:7" s="13" customFormat="1" ht="36" customHeight="1" thickBot="1" x14ac:dyDescent="0.3">
      <c r="A216" s="58" t="str">
        <f>Matrix!H28</f>
        <v>Periodic pentesting keeps everyone honest</v>
      </c>
      <c r="B216" s="59"/>
      <c r="C216" s="59"/>
      <c r="D216" s="59"/>
      <c r="E216" s="59"/>
      <c r="F216" s="59"/>
      <c r="G216" s="52"/>
    </row>
    <row r="217" spans="1:7" s="12" customFormat="1" x14ac:dyDescent="0.25">
      <c r="A217" s="60" t="str">
        <f>Matrix!$B$1</f>
        <v>Ref #</v>
      </c>
      <c r="B217" s="61"/>
      <c r="C217" s="62" t="str">
        <f>Matrix!$C$1</f>
        <v>Security Controls</v>
      </c>
      <c r="D217" s="63"/>
      <c r="E217" s="62" t="str">
        <f>Matrix!$G$1</f>
        <v>Criticality: High, Medium, or Low</v>
      </c>
      <c r="F217" s="63"/>
      <c r="G217" s="14" t="str">
        <f>Matrix!$E$1</f>
        <v xml:space="preserve">Public Requirements References/Descriptions </v>
      </c>
    </row>
    <row r="218" spans="1:7" s="13" customFormat="1" x14ac:dyDescent="0.25">
      <c r="A218" s="47" t="str">
        <f>Matrix!B29</f>
        <v>SAA-030</v>
      </c>
      <c r="B218" s="48"/>
      <c r="C218" s="49" t="str">
        <f>Matrix!C29</f>
        <v>System and Service Acquisition</v>
      </c>
      <c r="D218" s="50"/>
      <c r="E218" s="49" t="str">
        <f>Matrix!G29</f>
        <v>Medium</v>
      </c>
      <c r="F218" s="50"/>
      <c r="G218" s="51"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64" t="str">
        <f>Matrix!$D$1</f>
        <v>Requirement</v>
      </c>
      <c r="B219" s="65"/>
      <c r="C219" s="65"/>
      <c r="D219" s="65"/>
      <c r="E219" s="65"/>
      <c r="F219" s="65"/>
      <c r="G219" s="51"/>
    </row>
    <row r="220" spans="1:7" s="13" customFormat="1" ht="72" customHeight="1" x14ac:dyDescent="0.25">
      <c r="A220" s="55"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0"/>
      <c r="C220" s="50"/>
      <c r="D220" s="50"/>
      <c r="E220" s="50"/>
      <c r="F220" s="50"/>
      <c r="G220" s="51"/>
    </row>
    <row r="221" spans="1:7" s="13" customFormat="1" x14ac:dyDescent="0.25">
      <c r="A221" s="66" t="str">
        <f>Matrix!$F$1</f>
        <v xml:space="preserve">Verification: Inspection, Demonstration, Test, or Analysis </v>
      </c>
      <c r="B221" s="67"/>
      <c r="C221" s="67"/>
      <c r="D221" s="67"/>
      <c r="E221" s="67"/>
      <c r="F221" s="67"/>
      <c r="G221" s="51"/>
    </row>
    <row r="222" spans="1:7" s="13" customFormat="1" ht="84.75" customHeight="1" x14ac:dyDescent="0.25">
      <c r="A222" s="55" t="str">
        <f>Matrix!F29</f>
        <v>Inspection of vendor-supplied documentation detailing their product release and quality controls.
Ensure that the product release process includes ST&amp;E steps and that these feed-back into product development.</v>
      </c>
      <c r="B222" s="50"/>
      <c r="C222" s="50"/>
      <c r="D222" s="50"/>
      <c r="E222" s="50"/>
      <c r="F222" s="50"/>
      <c r="G222" s="51"/>
    </row>
    <row r="223" spans="1:7" s="13" customFormat="1" x14ac:dyDescent="0.25">
      <c r="A223" s="64" t="str">
        <f>Matrix!$H$1</f>
        <v>Remarks</v>
      </c>
      <c r="B223" s="65"/>
      <c r="C223" s="65"/>
      <c r="D223" s="65"/>
      <c r="E223" s="65"/>
      <c r="F223" s="65"/>
      <c r="G223" s="51"/>
    </row>
    <row r="224" spans="1:7" s="13" customFormat="1" ht="36" customHeight="1" thickBot="1" x14ac:dyDescent="0.3">
      <c r="A224" s="68" t="str">
        <f>Matrix!H29</f>
        <v>-</v>
      </c>
      <c r="B224" s="69"/>
      <c r="C224" s="69"/>
      <c r="D224" s="69"/>
      <c r="E224" s="69"/>
      <c r="F224" s="69"/>
      <c r="G224" s="52"/>
    </row>
    <row r="225" spans="1:7" s="12" customFormat="1" x14ac:dyDescent="0.25">
      <c r="A225" s="43" t="str">
        <f>Matrix!$B$1</f>
        <v>Ref #</v>
      </c>
      <c r="B225" s="44"/>
      <c r="C225" s="45" t="str">
        <f>Matrix!$C$1</f>
        <v>Security Controls</v>
      </c>
      <c r="D225" s="46"/>
      <c r="E225" s="45" t="str">
        <f>Matrix!$G$1</f>
        <v>Criticality: High, Medium, or Low</v>
      </c>
      <c r="F225" s="46"/>
      <c r="G225" s="11" t="str">
        <f>Matrix!$E$1</f>
        <v xml:space="preserve">Public Requirements References/Descriptions </v>
      </c>
    </row>
    <row r="226" spans="1:7" s="13" customFormat="1" ht="31.5" customHeight="1" x14ac:dyDescent="0.25">
      <c r="A226" s="47" t="str">
        <f>Matrix!B30</f>
        <v>SCP-010</v>
      </c>
      <c r="B226" s="48"/>
      <c r="C226" s="49" t="str">
        <f>Matrix!C30</f>
        <v>Protecting Communications paths for systems</v>
      </c>
      <c r="D226" s="50"/>
      <c r="E226" s="49" t="str">
        <f>Matrix!G30</f>
        <v>High</v>
      </c>
      <c r="F226" s="50"/>
      <c r="G226" s="51"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53" t="str">
        <f>Matrix!$D$1</f>
        <v>Requirement</v>
      </c>
      <c r="B227" s="54"/>
      <c r="C227" s="54"/>
      <c r="D227" s="54"/>
      <c r="E227" s="54"/>
      <c r="F227" s="54"/>
      <c r="G227" s="51"/>
    </row>
    <row r="228" spans="1:7" s="13" customFormat="1" ht="47.25" customHeight="1" x14ac:dyDescent="0.25">
      <c r="A228" s="55" t="str">
        <f>Matrix!D30</f>
        <v>Communication paths that traverse outside controlled boundaries must protect confidentiality and integrity of data</v>
      </c>
      <c r="B228" s="50"/>
      <c r="C228" s="50"/>
      <c r="D228" s="50"/>
      <c r="E228" s="50"/>
      <c r="F228" s="50"/>
      <c r="G228" s="51"/>
    </row>
    <row r="229" spans="1:7" s="13" customFormat="1" x14ac:dyDescent="0.25">
      <c r="A229" s="56" t="str">
        <f>Matrix!$F$1</f>
        <v xml:space="preserve">Verification: Inspection, Demonstration, Test, or Analysis </v>
      </c>
      <c r="B229" s="57"/>
      <c r="C229" s="57"/>
      <c r="D229" s="57"/>
      <c r="E229" s="57"/>
      <c r="F229" s="57"/>
      <c r="G229" s="51"/>
    </row>
    <row r="230" spans="1:7" s="13" customFormat="1" ht="103.5" customHeight="1" x14ac:dyDescent="0.25">
      <c r="A230" s="55"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0"/>
      <c r="C230" s="50"/>
      <c r="D230" s="50"/>
      <c r="E230" s="50"/>
      <c r="F230" s="50"/>
      <c r="G230" s="51"/>
    </row>
    <row r="231" spans="1:7" s="13" customFormat="1" x14ac:dyDescent="0.25">
      <c r="A231" s="53" t="str">
        <f>Matrix!$H$1</f>
        <v>Remarks</v>
      </c>
      <c r="B231" s="54"/>
      <c r="C231" s="54"/>
      <c r="D231" s="54"/>
      <c r="E231" s="54"/>
      <c r="F231" s="54"/>
      <c r="G231" s="51"/>
    </row>
    <row r="232" spans="1:7" s="13" customFormat="1" ht="36" customHeight="1" thickBot="1" x14ac:dyDescent="0.3">
      <c r="A232" s="58" t="str">
        <f>Matrix!H30</f>
        <v>Underpins device functionality and security</v>
      </c>
      <c r="B232" s="59"/>
      <c r="C232" s="59"/>
      <c r="D232" s="59"/>
      <c r="E232" s="59"/>
      <c r="F232" s="59"/>
      <c r="G232" s="52"/>
    </row>
    <row r="233" spans="1:7" s="12" customFormat="1" x14ac:dyDescent="0.25">
      <c r="A233" s="60" t="str">
        <f>Matrix!$B$1</f>
        <v>Ref #</v>
      </c>
      <c r="B233" s="61"/>
      <c r="C233" s="62" t="str">
        <f>Matrix!$C$1</f>
        <v>Security Controls</v>
      </c>
      <c r="D233" s="63"/>
      <c r="E233" s="62" t="str">
        <f>Matrix!$G$1</f>
        <v>Criticality: High, Medium, or Low</v>
      </c>
      <c r="F233" s="63"/>
      <c r="G233" s="14" t="str">
        <f>Matrix!$E$1</f>
        <v xml:space="preserve">Public Requirements References/Descriptions </v>
      </c>
    </row>
    <row r="234" spans="1:7" s="13" customFormat="1" ht="30.75" customHeight="1" x14ac:dyDescent="0.25">
      <c r="A234" s="47" t="str">
        <f>Matrix!B31</f>
        <v>SCP-011</v>
      </c>
      <c r="B234" s="48"/>
      <c r="C234" s="49" t="str">
        <f>Matrix!C31</f>
        <v>Protecting Communication paths for systems</v>
      </c>
      <c r="D234" s="50"/>
      <c r="E234" s="49" t="str">
        <f>Matrix!G31</f>
        <v>Medium</v>
      </c>
      <c r="F234" s="50"/>
      <c r="G234" s="51" t="str">
        <f>Matrix!E31</f>
        <v>NIST Special Publication 800-133 - Recommendation for Cryptographic Key Generation</v>
      </c>
    </row>
    <row r="235" spans="1:7" s="13" customFormat="1" x14ac:dyDescent="0.25">
      <c r="A235" s="64" t="str">
        <f>Matrix!$D$1</f>
        <v>Requirement</v>
      </c>
      <c r="B235" s="65"/>
      <c r="C235" s="65"/>
      <c r="D235" s="65"/>
      <c r="E235" s="65"/>
      <c r="F235" s="65"/>
      <c r="G235" s="51"/>
    </row>
    <row r="236" spans="1:7" s="13" customFormat="1" ht="49.5" customHeight="1" x14ac:dyDescent="0.25">
      <c r="A236" s="55" t="str">
        <f>Matrix!D31</f>
        <v>Communication path cryptographic protections must not use identities, keys or shared secrets which are common across multiple deployed devices</v>
      </c>
      <c r="B236" s="50"/>
      <c r="C236" s="50"/>
      <c r="D236" s="50"/>
      <c r="E236" s="50"/>
      <c r="F236" s="50"/>
      <c r="G236" s="51"/>
    </row>
    <row r="237" spans="1:7" s="13" customFormat="1" x14ac:dyDescent="0.25">
      <c r="A237" s="66" t="str">
        <f>Matrix!$F$1</f>
        <v xml:space="preserve">Verification: Inspection, Demonstration, Test, or Analysis </v>
      </c>
      <c r="B237" s="67"/>
      <c r="C237" s="67"/>
      <c r="D237" s="67"/>
      <c r="E237" s="67"/>
      <c r="F237" s="67"/>
      <c r="G237" s="51"/>
    </row>
    <row r="238" spans="1:7" s="13" customFormat="1" ht="77.25" customHeight="1" x14ac:dyDescent="0.25">
      <c r="A238" s="55"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0"/>
      <c r="C238" s="50"/>
      <c r="D238" s="50"/>
      <c r="E238" s="50"/>
      <c r="F238" s="50"/>
      <c r="G238" s="51"/>
    </row>
    <row r="239" spans="1:7" s="13" customFormat="1" x14ac:dyDescent="0.25">
      <c r="A239" s="64" t="str">
        <f>Matrix!$H$1</f>
        <v>Remarks</v>
      </c>
      <c r="B239" s="65"/>
      <c r="C239" s="65"/>
      <c r="D239" s="65"/>
      <c r="E239" s="65"/>
      <c r="F239" s="65"/>
      <c r="G239" s="51"/>
    </row>
    <row r="240" spans="1:7" s="13" customFormat="1" ht="36" customHeight="1" thickBot="1" x14ac:dyDescent="0.3">
      <c r="A240" s="58" t="str">
        <f>Matrix!H31</f>
        <v>-</v>
      </c>
      <c r="B240" s="59"/>
      <c r="C240" s="59"/>
      <c r="D240" s="59"/>
      <c r="E240" s="59"/>
      <c r="F240" s="59"/>
      <c r="G240" s="52"/>
    </row>
    <row r="241" spans="1:7" s="12" customFormat="1" x14ac:dyDescent="0.25">
      <c r="A241" s="43" t="str">
        <f>Matrix!$B$1</f>
        <v>Ref #</v>
      </c>
      <c r="B241" s="44"/>
      <c r="C241" s="45" t="str">
        <f>Matrix!$C$1</f>
        <v>Security Controls</v>
      </c>
      <c r="D241" s="46"/>
      <c r="E241" s="45" t="str">
        <f>Matrix!$G$1</f>
        <v>Criticality: High, Medium, or Low</v>
      </c>
      <c r="F241" s="46"/>
      <c r="G241" s="11" t="str">
        <f>Matrix!$E$1</f>
        <v xml:space="preserve">Public Requirements References/Descriptions </v>
      </c>
    </row>
    <row r="242" spans="1:7" s="13" customFormat="1" ht="49.5" customHeight="1" x14ac:dyDescent="0.25">
      <c r="A242" s="47" t="str">
        <f>Matrix!B32</f>
        <v>SCP-020</v>
      </c>
      <c r="B242" s="48"/>
      <c r="C242" s="49" t="str">
        <f>Matrix!C32</f>
        <v>Protecting Data on Devices</v>
      </c>
      <c r="D242" s="50"/>
      <c r="E242" s="49" t="str">
        <f>Matrix!G32</f>
        <v>High</v>
      </c>
      <c r="F242" s="50"/>
      <c r="G242" s="51"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53" t="str">
        <f>Matrix!$D$1</f>
        <v>Requirement</v>
      </c>
      <c r="B243" s="54"/>
      <c r="C243" s="54"/>
      <c r="D243" s="54"/>
      <c r="E243" s="54"/>
      <c r="F243" s="54"/>
      <c r="G243" s="51"/>
    </row>
    <row r="244" spans="1:7" s="13" customFormat="1" ht="109.5" customHeight="1" x14ac:dyDescent="0.25">
      <c r="A244" s="55"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0"/>
      <c r="C244" s="50"/>
      <c r="D244" s="50"/>
      <c r="E244" s="50"/>
      <c r="F244" s="50"/>
      <c r="G244" s="51"/>
    </row>
    <row r="245" spans="1:7" s="13" customFormat="1" x14ac:dyDescent="0.25">
      <c r="A245" s="56" t="str">
        <f>Matrix!$F$1</f>
        <v xml:space="preserve">Verification: Inspection, Demonstration, Test, or Analysis </v>
      </c>
      <c r="B245" s="57"/>
      <c r="C245" s="57"/>
      <c r="D245" s="57"/>
      <c r="E245" s="57"/>
      <c r="F245" s="57"/>
      <c r="G245" s="51"/>
    </row>
    <row r="246" spans="1:7" s="13" customFormat="1" ht="94.5" customHeight="1" x14ac:dyDescent="0.25">
      <c r="A246" s="55"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0"/>
      <c r="C246" s="50"/>
      <c r="D246" s="50"/>
      <c r="E246" s="50"/>
      <c r="F246" s="50"/>
      <c r="G246" s="51"/>
    </row>
    <row r="247" spans="1:7" s="13" customFormat="1" x14ac:dyDescent="0.25">
      <c r="A247" s="53" t="str">
        <f>Matrix!$H$1</f>
        <v>Remarks</v>
      </c>
      <c r="B247" s="54"/>
      <c r="C247" s="54"/>
      <c r="D247" s="54"/>
      <c r="E247" s="54"/>
      <c r="F247" s="54"/>
      <c r="G247" s="51"/>
    </row>
    <row r="248" spans="1:7" s="13" customFormat="1" ht="74.25" customHeight="1" thickBot="1" x14ac:dyDescent="0.3">
      <c r="A248" s="58"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59"/>
      <c r="C248" s="59"/>
      <c r="D248" s="59"/>
      <c r="E248" s="59"/>
      <c r="F248" s="59"/>
      <c r="G248" s="52"/>
    </row>
    <row r="249" spans="1:7" s="12" customFormat="1" x14ac:dyDescent="0.25">
      <c r="A249" s="60" t="str">
        <f>Matrix!$B$1</f>
        <v>Ref #</v>
      </c>
      <c r="B249" s="61"/>
      <c r="C249" s="62" t="str">
        <f>Matrix!$C$1</f>
        <v>Security Controls</v>
      </c>
      <c r="D249" s="63"/>
      <c r="E249" s="62" t="str">
        <f>Matrix!$G$1</f>
        <v>Criticality: High, Medium, or Low</v>
      </c>
      <c r="F249" s="63"/>
      <c r="G249" s="14" t="str">
        <f>Matrix!$E$1</f>
        <v xml:space="preserve">Public Requirements References/Descriptions </v>
      </c>
    </row>
    <row r="250" spans="1:7" s="13" customFormat="1" x14ac:dyDescent="0.25">
      <c r="A250" s="47" t="str">
        <f>Matrix!B33</f>
        <v>SCP-030</v>
      </c>
      <c r="B250" s="48"/>
      <c r="C250" s="49" t="str">
        <f>Matrix!C33</f>
        <v>Protecting Data on Devices</v>
      </c>
      <c r="D250" s="50"/>
      <c r="E250" s="49" t="str">
        <f>Matrix!G33</f>
        <v>Medium</v>
      </c>
      <c r="F250" s="50"/>
      <c r="G250" s="51">
        <f>Matrix!E33</f>
        <v>0</v>
      </c>
    </row>
    <row r="251" spans="1:7" s="13" customFormat="1" x14ac:dyDescent="0.25">
      <c r="A251" s="64" t="str">
        <f>Matrix!$D$1</f>
        <v>Requirement</v>
      </c>
      <c r="B251" s="65"/>
      <c r="C251" s="65"/>
      <c r="D251" s="65"/>
      <c r="E251" s="65"/>
      <c r="F251" s="65"/>
      <c r="G251" s="51"/>
    </row>
    <row r="252" spans="1:7" s="13" customFormat="1" ht="81.75" customHeight="1" x14ac:dyDescent="0.25">
      <c r="A252" s="55" t="str">
        <f>Matrix!D33</f>
        <v>Vendors will supply documentation detailing both what data is protected at rest by cryptography and what is not protected at rest by cryptography.
Vendors are encouraged to expand the list of categories of data which will be protected on-device.</v>
      </c>
      <c r="B252" s="50"/>
      <c r="C252" s="50"/>
      <c r="D252" s="50"/>
      <c r="E252" s="50"/>
      <c r="F252" s="50"/>
      <c r="G252" s="51"/>
    </row>
    <row r="253" spans="1:7" s="13" customFormat="1" x14ac:dyDescent="0.25">
      <c r="A253" s="66" t="str">
        <f>Matrix!$F$1</f>
        <v xml:space="preserve">Verification: Inspection, Demonstration, Test, or Analysis </v>
      </c>
      <c r="B253" s="67"/>
      <c r="C253" s="67"/>
      <c r="D253" s="67"/>
      <c r="E253" s="67"/>
      <c r="F253" s="67"/>
      <c r="G253" s="51"/>
    </row>
    <row r="254" spans="1:7" s="13" customFormat="1" ht="58.5" customHeight="1" x14ac:dyDescent="0.25">
      <c r="A254" s="55" t="str">
        <f>Matrix!F33</f>
        <v>Inspection of vendor-supplied documentation describing what data is protected at rest by cryptography. Ensure that the types of data that put your business at risk are protected.</v>
      </c>
      <c r="B254" s="50"/>
      <c r="C254" s="50"/>
      <c r="D254" s="50"/>
      <c r="E254" s="50"/>
      <c r="F254" s="50"/>
      <c r="G254" s="51"/>
    </row>
    <row r="255" spans="1:7" s="13" customFormat="1" x14ac:dyDescent="0.25">
      <c r="A255" s="64" t="str">
        <f>Matrix!$H$1</f>
        <v>Remarks</v>
      </c>
      <c r="B255" s="65"/>
      <c r="C255" s="65"/>
      <c r="D255" s="65"/>
      <c r="E255" s="65"/>
      <c r="F255" s="65"/>
      <c r="G255" s="51"/>
    </row>
    <row r="256" spans="1:7" s="13" customFormat="1" ht="36" customHeight="1" thickBot="1" x14ac:dyDescent="0.3">
      <c r="A256" s="68" t="str">
        <f>Matrix!H33</f>
        <v>-</v>
      </c>
      <c r="B256" s="69"/>
      <c r="C256" s="69"/>
      <c r="D256" s="69"/>
      <c r="E256" s="69"/>
      <c r="F256" s="69"/>
      <c r="G256" s="52"/>
    </row>
    <row r="257" spans="1:7" s="12" customFormat="1" x14ac:dyDescent="0.25">
      <c r="A257" s="43" t="str">
        <f>Matrix!$B$1</f>
        <v>Ref #</v>
      </c>
      <c r="B257" s="44"/>
      <c r="C257" s="45" t="str">
        <f>Matrix!$C$1</f>
        <v>Security Controls</v>
      </c>
      <c r="D257" s="46"/>
      <c r="E257" s="45" t="str">
        <f>Matrix!$G$1</f>
        <v>Criticality: High, Medium, or Low</v>
      </c>
      <c r="F257" s="46"/>
      <c r="G257" s="11" t="str">
        <f>Matrix!$E$1</f>
        <v xml:space="preserve">Public Requirements References/Descriptions </v>
      </c>
    </row>
    <row r="258" spans="1:7" s="13" customFormat="1" x14ac:dyDescent="0.25">
      <c r="A258" s="47" t="str">
        <f>Matrix!B34</f>
        <v>SCP-040</v>
      </c>
      <c r="B258" s="48"/>
      <c r="C258" s="49" t="str">
        <f>Matrix!C34</f>
        <v>Protecting Data on Devices</v>
      </c>
      <c r="D258" s="50"/>
      <c r="E258" s="49" t="str">
        <f>Matrix!G34</f>
        <v>Medium</v>
      </c>
      <c r="F258" s="50"/>
      <c r="G258" s="51"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53" t="str">
        <f>Matrix!$D$1</f>
        <v>Requirement</v>
      </c>
      <c r="B259" s="54"/>
      <c r="C259" s="54"/>
      <c r="D259" s="54"/>
      <c r="E259" s="54"/>
      <c r="F259" s="54"/>
      <c r="G259" s="51"/>
    </row>
    <row r="260" spans="1:7" s="13" customFormat="1" ht="109.5" customHeight="1" x14ac:dyDescent="0.25">
      <c r="A260" s="55"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0"/>
      <c r="C260" s="50"/>
      <c r="D260" s="50"/>
      <c r="E260" s="50"/>
      <c r="F260" s="50"/>
      <c r="G260" s="51"/>
    </row>
    <row r="261" spans="1:7" s="13" customFormat="1" x14ac:dyDescent="0.25">
      <c r="A261" s="56" t="str">
        <f>Matrix!$F$1</f>
        <v xml:space="preserve">Verification: Inspection, Demonstration, Test, or Analysis </v>
      </c>
      <c r="B261" s="57"/>
      <c r="C261" s="57"/>
      <c r="D261" s="57"/>
      <c r="E261" s="57"/>
      <c r="F261" s="57"/>
      <c r="G261" s="51"/>
    </row>
    <row r="262" spans="1:7" s="13" customFormat="1" ht="109.5" customHeight="1" x14ac:dyDescent="0.25">
      <c r="A262" s="55" t="str">
        <f>Matrix!F34</f>
        <v xml:space="preserve">Inspection of vendor documentation detailing the inputs to the cryptographic key generation process per device. Ensure that no input is information that can be easily-guessed from simple facts about the device.
</v>
      </c>
      <c r="B262" s="50"/>
      <c r="C262" s="50"/>
      <c r="D262" s="50"/>
      <c r="E262" s="50"/>
      <c r="F262" s="50"/>
      <c r="G262" s="51"/>
    </row>
    <row r="263" spans="1:7" s="13" customFormat="1" x14ac:dyDescent="0.25">
      <c r="A263" s="53" t="str">
        <f>Matrix!$H$1</f>
        <v>Remarks</v>
      </c>
      <c r="B263" s="54"/>
      <c r="C263" s="54"/>
      <c r="D263" s="54"/>
      <c r="E263" s="54"/>
      <c r="F263" s="54"/>
      <c r="G263" s="51"/>
    </row>
    <row r="264" spans="1:7" s="13" customFormat="1" ht="69" customHeight="1" thickBot="1" x14ac:dyDescent="0.3">
      <c r="A264" s="58" t="str">
        <f>Matrix!H34</f>
        <v>-</v>
      </c>
      <c r="B264" s="59"/>
      <c r="C264" s="59"/>
      <c r="D264" s="59"/>
      <c r="E264" s="59"/>
      <c r="F264" s="59"/>
      <c r="G264" s="52"/>
    </row>
    <row r="265" spans="1:7" s="12" customFormat="1" x14ac:dyDescent="0.25">
      <c r="A265" s="60" t="str">
        <f>Matrix!$B$1</f>
        <v>Ref #</v>
      </c>
      <c r="B265" s="61"/>
      <c r="C265" s="62" t="str">
        <f>Matrix!$C$1</f>
        <v>Security Controls</v>
      </c>
      <c r="D265" s="63"/>
      <c r="E265" s="62" t="str">
        <f>Matrix!$G$1</f>
        <v>Criticality: High, Medium, or Low</v>
      </c>
      <c r="F265" s="63"/>
      <c r="G265" s="14" t="str">
        <f>Matrix!$E$1</f>
        <v xml:space="preserve">Public Requirements References/Descriptions </v>
      </c>
    </row>
    <row r="266" spans="1:7" s="13" customFormat="1" ht="48.75" customHeight="1" x14ac:dyDescent="0.25">
      <c r="A266" s="47" t="str">
        <f>Matrix!B35</f>
        <v>SCP-050</v>
      </c>
      <c r="B266" s="48"/>
      <c r="C266" s="49" t="str">
        <f>Matrix!C35</f>
        <v>Protecting Data in the Backend</v>
      </c>
      <c r="D266" s="50"/>
      <c r="E266" s="49" t="str">
        <f>Matrix!G35</f>
        <v>High</v>
      </c>
      <c r="F266" s="50"/>
      <c r="G266" s="51"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64" t="str">
        <f>Matrix!$D$1</f>
        <v>Requirement</v>
      </c>
      <c r="B267" s="65"/>
      <c r="C267" s="65"/>
      <c r="D267" s="65"/>
      <c r="E267" s="65"/>
      <c r="F267" s="65"/>
      <c r="G267" s="51"/>
    </row>
    <row r="268" spans="1:7" s="13" customFormat="1" ht="57" customHeight="1" x14ac:dyDescent="0.25">
      <c r="A268" s="55" t="str">
        <f>Matrix!D35</f>
        <v>All customer-related data logically segmented (e.g. encrypted with segmented keys) such that it is possible to produce all data related to one customer without inadvertently exposing any data of any others</v>
      </c>
      <c r="B268" s="50"/>
      <c r="C268" s="50"/>
      <c r="D268" s="50"/>
      <c r="E268" s="50"/>
      <c r="F268" s="50"/>
      <c r="G268" s="51"/>
    </row>
    <row r="269" spans="1:7" s="13" customFormat="1" x14ac:dyDescent="0.25">
      <c r="A269" s="66" t="str">
        <f>Matrix!$F$1</f>
        <v xml:space="preserve">Verification: Inspection, Demonstration, Test, or Analysis </v>
      </c>
      <c r="B269" s="67"/>
      <c r="C269" s="67"/>
      <c r="D269" s="67"/>
      <c r="E269" s="67"/>
      <c r="F269" s="67"/>
      <c r="G269" s="51"/>
    </row>
    <row r="270" spans="1:7" s="13" customFormat="1" ht="94.5" customHeight="1" x14ac:dyDescent="0.25">
      <c r="A270" s="55"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0"/>
      <c r="C270" s="50"/>
      <c r="D270" s="50"/>
      <c r="E270" s="50"/>
      <c r="F270" s="50"/>
      <c r="G270" s="51"/>
    </row>
    <row r="271" spans="1:7" s="13" customFormat="1" x14ac:dyDescent="0.25">
      <c r="A271" s="64" t="str">
        <f>Matrix!$H$1</f>
        <v>Remarks</v>
      </c>
      <c r="B271" s="65"/>
      <c r="C271" s="65"/>
      <c r="D271" s="65"/>
      <c r="E271" s="65"/>
      <c r="F271" s="65"/>
      <c r="G271" s="51"/>
    </row>
    <row r="272" spans="1:7" s="13" customFormat="1" ht="36" customHeight="1" thickBot="1" x14ac:dyDescent="0.3">
      <c r="A272" s="68" t="str">
        <f>Matrix!H35</f>
        <v>Otherwise could cause PII breaches and incur strong penalties</v>
      </c>
      <c r="B272" s="69"/>
      <c r="C272" s="69"/>
      <c r="D272" s="69"/>
      <c r="E272" s="69"/>
      <c r="F272" s="69"/>
      <c r="G272" s="52"/>
    </row>
    <row r="273" spans="1:7" s="12" customFormat="1" x14ac:dyDescent="0.25">
      <c r="A273" s="43" t="str">
        <f>Matrix!$B$1</f>
        <v>Ref #</v>
      </c>
      <c r="B273" s="44"/>
      <c r="C273" s="45" t="str">
        <f>Matrix!$C$1</f>
        <v>Security Controls</v>
      </c>
      <c r="D273" s="46"/>
      <c r="E273" s="45" t="str">
        <f>Matrix!$G$1</f>
        <v>Criticality: High, Medium, or Low</v>
      </c>
      <c r="F273" s="46"/>
      <c r="G273" s="11" t="str">
        <f>Matrix!$E$1</f>
        <v xml:space="preserve">Public Requirements References/Descriptions </v>
      </c>
    </row>
    <row r="274" spans="1:7" s="13" customFormat="1" ht="32.25" customHeight="1" x14ac:dyDescent="0.25">
      <c r="A274" s="47" t="str">
        <f>Matrix!B36</f>
        <v>SCP-060</v>
      </c>
      <c r="B274" s="48"/>
      <c r="C274" s="49" t="str">
        <f>Matrix!C36</f>
        <v>Protecting Vehicle Network Escalation from Devices</v>
      </c>
      <c r="D274" s="50"/>
      <c r="E274" s="49" t="str">
        <f>Matrix!G36</f>
        <v>High</v>
      </c>
      <c r="F274" s="50"/>
      <c r="G274" s="51"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53" t="str">
        <f>Matrix!$D$1</f>
        <v>Requirement</v>
      </c>
      <c r="B275" s="54"/>
      <c r="C275" s="54"/>
      <c r="D275" s="54"/>
      <c r="E275" s="54"/>
      <c r="F275" s="54"/>
      <c r="G275" s="51"/>
    </row>
    <row r="276" spans="1:7" s="13" customFormat="1" ht="66.75" customHeight="1" x14ac:dyDescent="0.25">
      <c r="A276" s="55" t="str">
        <f>Matrix!D36</f>
        <v>The vendor shall enforce controls integrated into the telematics device to limit the possible commands and data transmitted to the vehicle network.</v>
      </c>
      <c r="B276" s="50"/>
      <c r="C276" s="50"/>
      <c r="D276" s="50"/>
      <c r="E276" s="50"/>
      <c r="F276" s="50"/>
      <c r="G276" s="51"/>
    </row>
    <row r="277" spans="1:7" s="13" customFormat="1" x14ac:dyDescent="0.25">
      <c r="A277" s="56" t="str">
        <f>Matrix!$F$1</f>
        <v xml:space="preserve">Verification: Inspection, Demonstration, Test, or Analysis </v>
      </c>
      <c r="B277" s="57"/>
      <c r="C277" s="57"/>
      <c r="D277" s="57"/>
      <c r="E277" s="57"/>
      <c r="F277" s="57"/>
      <c r="G277" s="51"/>
    </row>
    <row r="278" spans="1:7" s="13" customFormat="1" ht="94.5" customHeight="1" x14ac:dyDescent="0.25">
      <c r="A278" s="55"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0"/>
      <c r="C278" s="50"/>
      <c r="D278" s="50"/>
      <c r="E278" s="50"/>
      <c r="F278" s="50"/>
      <c r="G278" s="51"/>
    </row>
    <row r="279" spans="1:7" s="13" customFormat="1" x14ac:dyDescent="0.25">
      <c r="A279" s="53" t="str">
        <f>Matrix!$H$1</f>
        <v>Remarks</v>
      </c>
      <c r="B279" s="54"/>
      <c r="C279" s="54"/>
      <c r="D279" s="54"/>
      <c r="E279" s="54"/>
      <c r="F279" s="54"/>
      <c r="G279" s="51"/>
    </row>
    <row r="280" spans="1:7" s="13" customFormat="1" ht="36" customHeight="1" thickBot="1" x14ac:dyDescent="0.3">
      <c r="A280" s="58" t="str">
        <f>Matrix!H36</f>
        <v>Vehicle network protection is paramount</v>
      </c>
      <c r="B280" s="59"/>
      <c r="C280" s="59"/>
      <c r="D280" s="59"/>
      <c r="E280" s="59"/>
      <c r="F280" s="59"/>
      <c r="G280" s="52"/>
    </row>
    <row r="281" spans="1:7" s="12" customFormat="1" x14ac:dyDescent="0.25">
      <c r="A281" s="60" t="str">
        <f>Matrix!$B$1</f>
        <v>Ref #</v>
      </c>
      <c r="B281" s="61"/>
      <c r="C281" s="62" t="str">
        <f>Matrix!$C$1</f>
        <v>Security Controls</v>
      </c>
      <c r="D281" s="63"/>
      <c r="E281" s="62" t="str">
        <f>Matrix!$G$1</f>
        <v>Criticality: High, Medium, or Low</v>
      </c>
      <c r="F281" s="63"/>
      <c r="G281" s="14" t="str">
        <f>Matrix!$E$1</f>
        <v xml:space="preserve">Public Requirements References/Descriptions </v>
      </c>
    </row>
    <row r="282" spans="1:7" s="13" customFormat="1" ht="64.5" customHeight="1" x14ac:dyDescent="0.25">
      <c r="A282" s="47" t="str">
        <f>Matrix!B37</f>
        <v>SCP-090</v>
      </c>
      <c r="B282" s="48"/>
      <c r="C282" s="49" t="str">
        <f>Matrix!C37</f>
        <v>System and Communication Protocols</v>
      </c>
      <c r="D282" s="50"/>
      <c r="E282" s="49" t="str">
        <f>Matrix!G37</f>
        <v>High</v>
      </c>
      <c r="F282" s="50"/>
      <c r="G282" s="51"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64" t="str">
        <f>Matrix!$D$1</f>
        <v>Requirement</v>
      </c>
      <c r="B283" s="65"/>
      <c r="C283" s="65"/>
      <c r="D283" s="65"/>
      <c r="E283" s="65"/>
      <c r="F283" s="65"/>
      <c r="G283" s="51"/>
    </row>
    <row r="284" spans="1:7" s="13" customFormat="1" ht="249.75" customHeight="1" x14ac:dyDescent="0.25">
      <c r="A284" s="55"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0"/>
      <c r="C284" s="50"/>
      <c r="D284" s="50"/>
      <c r="E284" s="50"/>
      <c r="F284" s="50"/>
      <c r="G284" s="51"/>
    </row>
    <row r="285" spans="1:7" s="13" customFormat="1" x14ac:dyDescent="0.25">
      <c r="A285" s="66" t="str">
        <f>Matrix!$F$1</f>
        <v xml:space="preserve">Verification: Inspection, Demonstration, Test, or Analysis </v>
      </c>
      <c r="B285" s="67"/>
      <c r="C285" s="67"/>
      <c r="D285" s="67"/>
      <c r="E285" s="67"/>
      <c r="F285" s="67"/>
      <c r="G285" s="51"/>
    </row>
    <row r="286" spans="1:7" s="13" customFormat="1" ht="120" customHeight="1" x14ac:dyDescent="0.25">
      <c r="A286" s="55"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0"/>
      <c r="C286" s="50"/>
      <c r="D286" s="50"/>
      <c r="E286" s="50"/>
      <c r="F286" s="50"/>
      <c r="G286" s="51"/>
    </row>
    <row r="287" spans="1:7" s="13" customFormat="1" x14ac:dyDescent="0.25">
      <c r="A287" s="64" t="str">
        <f>Matrix!$H$1</f>
        <v>Remarks</v>
      </c>
      <c r="B287" s="65"/>
      <c r="C287" s="65"/>
      <c r="D287" s="65"/>
      <c r="E287" s="65"/>
      <c r="F287" s="65"/>
      <c r="G287" s="51"/>
    </row>
    <row r="288" spans="1:7" s="13" customFormat="1" ht="87" customHeight="1" thickBot="1" x14ac:dyDescent="0.3">
      <c r="A288" s="58"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59"/>
      <c r="C288" s="59"/>
      <c r="D288" s="59"/>
      <c r="E288" s="59"/>
      <c r="F288" s="59"/>
      <c r="G288" s="52"/>
    </row>
    <row r="289" spans="1:7" s="12" customFormat="1" x14ac:dyDescent="0.25">
      <c r="A289" s="43" t="str">
        <f>Matrix!$B$1</f>
        <v>Ref #</v>
      </c>
      <c r="B289" s="44"/>
      <c r="C289" s="45" t="str">
        <f>Matrix!$C$1</f>
        <v>Security Controls</v>
      </c>
      <c r="D289" s="46"/>
      <c r="E289" s="45" t="str">
        <f>Matrix!$G$1</f>
        <v>Criticality: High, Medium, or Low</v>
      </c>
      <c r="F289" s="46"/>
      <c r="G289" s="11" t="str">
        <f>Matrix!$E$1</f>
        <v xml:space="preserve">Public Requirements References/Descriptions </v>
      </c>
    </row>
    <row r="290" spans="1:7" s="13" customFormat="1" x14ac:dyDescent="0.25">
      <c r="A290" s="47" t="str">
        <f>Matrix!B38</f>
        <v>SCP-100</v>
      </c>
      <c r="B290" s="48"/>
      <c r="C290" s="49" t="str">
        <f>Matrix!C38</f>
        <v>System and Communication Protocols</v>
      </c>
      <c r="D290" s="50"/>
      <c r="E290" s="49" t="str">
        <f>Matrix!G38</f>
        <v>Medium</v>
      </c>
      <c r="F290" s="50"/>
      <c r="G290" s="51"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53" t="str">
        <f>Matrix!$D$1</f>
        <v>Requirement</v>
      </c>
      <c r="B291" s="54"/>
      <c r="C291" s="54"/>
      <c r="D291" s="54"/>
      <c r="E291" s="54"/>
      <c r="F291" s="54"/>
      <c r="G291" s="51"/>
    </row>
    <row r="292" spans="1:7" s="13" customFormat="1" ht="60.75" customHeight="1" x14ac:dyDescent="0.25">
      <c r="A292" s="55" t="str">
        <f>Matrix!D38</f>
        <v>The vendor's system shall separate execution domains and/or processes (i.e. process isolation within both the telematics device and back-end system and between the serial communications in the telematics device and the interface to the vehicle network)</v>
      </c>
      <c r="B292" s="50"/>
      <c r="C292" s="50"/>
      <c r="D292" s="50"/>
      <c r="E292" s="50"/>
      <c r="F292" s="50"/>
      <c r="G292" s="51"/>
    </row>
    <row r="293" spans="1:7" s="13" customFormat="1" x14ac:dyDescent="0.25">
      <c r="A293" s="56" t="str">
        <f>Matrix!$F$1</f>
        <v xml:space="preserve">Verification: Inspection, Demonstration, Test, or Analysis </v>
      </c>
      <c r="B293" s="57"/>
      <c r="C293" s="57"/>
      <c r="D293" s="57"/>
      <c r="E293" s="57"/>
      <c r="F293" s="57"/>
      <c r="G293" s="51"/>
    </row>
    <row r="294" spans="1:7" s="13" customFormat="1" ht="45.75" customHeight="1" x14ac:dyDescent="0.25">
      <c r="A294" s="55" t="str">
        <f>Matrix!F38</f>
        <v>Inspection of vendor-supplied documentation detailing the software architecture.</v>
      </c>
      <c r="B294" s="50"/>
      <c r="C294" s="50"/>
      <c r="D294" s="50"/>
      <c r="E294" s="50"/>
      <c r="F294" s="50"/>
      <c r="G294" s="51"/>
    </row>
    <row r="295" spans="1:7" s="13" customFormat="1" x14ac:dyDescent="0.25">
      <c r="A295" s="53" t="str">
        <f>Matrix!$H$1</f>
        <v>Remarks</v>
      </c>
      <c r="B295" s="54"/>
      <c r="C295" s="54"/>
      <c r="D295" s="54"/>
      <c r="E295" s="54"/>
      <c r="F295" s="54"/>
      <c r="G295" s="51"/>
    </row>
    <row r="296" spans="1:7" s="13" customFormat="1" ht="36" customHeight="1" thickBot="1" x14ac:dyDescent="0.3">
      <c r="A296" s="58" t="str">
        <f>Matrix!H38</f>
        <v>-</v>
      </c>
      <c r="B296" s="59"/>
      <c r="C296" s="59"/>
      <c r="D296" s="59"/>
      <c r="E296" s="59"/>
      <c r="F296" s="59"/>
      <c r="G296" s="52"/>
    </row>
    <row r="297" spans="1:7" s="12" customFormat="1" x14ac:dyDescent="0.25">
      <c r="A297" s="60" t="str">
        <f>Matrix!$B$1</f>
        <v>Ref #</v>
      </c>
      <c r="B297" s="61"/>
      <c r="C297" s="62" t="str">
        <f>Matrix!$C$1</f>
        <v>Security Controls</v>
      </c>
      <c r="D297" s="63"/>
      <c r="E297" s="62" t="str">
        <f>Matrix!$G$1</f>
        <v>Criticality: High, Medium, or Low</v>
      </c>
      <c r="F297" s="63"/>
      <c r="G297" s="14" t="str">
        <f>Matrix!$E$1</f>
        <v xml:space="preserve">Public Requirements References/Descriptions </v>
      </c>
    </row>
    <row r="298" spans="1:7" s="13" customFormat="1" ht="31.5" customHeight="1" x14ac:dyDescent="0.25">
      <c r="A298" s="47" t="str">
        <f>Matrix!B39</f>
        <v>SCP-110</v>
      </c>
      <c r="B298" s="48"/>
      <c r="C298" s="49" t="str">
        <f>Matrix!C39</f>
        <v>System and Communication Protocols</v>
      </c>
      <c r="D298" s="50"/>
      <c r="E298" s="49" t="str">
        <f>Matrix!G39</f>
        <v>High</v>
      </c>
      <c r="F298" s="50"/>
      <c r="G298" s="51" t="str">
        <f>Matrix!E39</f>
        <v>CAIQ IPY-02.1 Is unstructured customer data available on request in an industry-standard format (e.g., .doc, .xls, or .pdf)?</v>
      </c>
    </row>
    <row r="299" spans="1:7" s="13" customFormat="1" x14ac:dyDescent="0.25">
      <c r="A299" s="64" t="str">
        <f>Matrix!$D$1</f>
        <v>Requirement</v>
      </c>
      <c r="B299" s="65"/>
      <c r="C299" s="65"/>
      <c r="D299" s="65"/>
      <c r="E299" s="65"/>
      <c r="F299" s="65"/>
      <c r="G299" s="51"/>
    </row>
    <row r="300" spans="1:7" s="13" customFormat="1" ht="50.25" customHeight="1" x14ac:dyDescent="0.25">
      <c r="A300" s="55" t="str">
        <f>Matrix!D39</f>
        <v>The vendor’s system shall provide a means to download unstructured customer data in an industry-standard format (Open Telematics API). This download will occur over secured communication protocols.</v>
      </c>
      <c r="B300" s="50"/>
      <c r="C300" s="50"/>
      <c r="D300" s="50"/>
      <c r="E300" s="50"/>
      <c r="F300" s="50"/>
      <c r="G300" s="51"/>
    </row>
    <row r="301" spans="1:7" s="13" customFormat="1" x14ac:dyDescent="0.25">
      <c r="A301" s="66" t="str">
        <f>Matrix!$F$1</f>
        <v xml:space="preserve">Verification: Inspection, Demonstration, Test, or Analysis </v>
      </c>
      <c r="B301" s="67"/>
      <c r="C301" s="67"/>
      <c r="D301" s="67"/>
      <c r="E301" s="67"/>
      <c r="F301" s="67"/>
      <c r="G301" s="51"/>
    </row>
    <row r="302" spans="1:7" s="13" customFormat="1" ht="81" customHeight="1" x14ac:dyDescent="0.25">
      <c r="A302" s="55" t="str">
        <f>Matrix!F39</f>
        <v>Inspection of vendor-supplied documentation detailing the interfaces (APIs) offered by the vendor.
Ensure that there is an interface (API) such that you (carrier) can download all data in an unstructured format.</v>
      </c>
      <c r="B302" s="50"/>
      <c r="C302" s="50"/>
      <c r="D302" s="50"/>
      <c r="E302" s="50"/>
      <c r="F302" s="50"/>
      <c r="G302" s="51"/>
    </row>
    <row r="303" spans="1:7" s="13" customFormat="1" x14ac:dyDescent="0.25">
      <c r="A303" s="64" t="str">
        <f>Matrix!$H$1</f>
        <v>Remarks</v>
      </c>
      <c r="B303" s="65"/>
      <c r="C303" s="65"/>
      <c r="D303" s="65"/>
      <c r="E303" s="65"/>
      <c r="F303" s="65"/>
      <c r="G303" s="51"/>
    </row>
    <row r="304" spans="1:7" s="13" customFormat="1" ht="18.75" customHeight="1" thickBot="1" x14ac:dyDescent="0.3">
      <c r="A304" s="68" t="str">
        <f>Matrix!H39</f>
        <v xml:space="preserve"> Telematics is business critical and failover is required
e.g. csv, txt, json formats</v>
      </c>
      <c r="B304" s="69"/>
      <c r="C304" s="69"/>
      <c r="D304" s="69"/>
      <c r="E304" s="69"/>
      <c r="F304" s="69"/>
      <c r="G304" s="52"/>
    </row>
    <row r="305" spans="1:7" s="12" customFormat="1" ht="15.75" customHeight="1" x14ac:dyDescent="0.25">
      <c r="A305" s="43" t="str">
        <f>Matrix!$B$1</f>
        <v>Ref #</v>
      </c>
      <c r="B305" s="44"/>
      <c r="C305" s="45" t="str">
        <f>Matrix!$C$1</f>
        <v>Security Controls</v>
      </c>
      <c r="D305" s="46"/>
      <c r="E305" s="45" t="str">
        <f>Matrix!$G$1</f>
        <v>Criticality: High, Medium, or Low</v>
      </c>
      <c r="F305" s="46"/>
      <c r="G305" s="11" t="str">
        <f>Matrix!$E$1</f>
        <v xml:space="preserve">Public Requirements References/Descriptions </v>
      </c>
    </row>
    <row r="306" spans="1:7" s="13" customFormat="1" ht="31.5" customHeight="1" x14ac:dyDescent="0.25">
      <c r="A306" s="47" t="str">
        <f>Matrix!B47</f>
        <v>SII-070</v>
      </c>
      <c r="B306" s="48"/>
      <c r="C306" s="49" t="str">
        <f>Matrix!C47</f>
        <v>Protecting Firmware on Devices</v>
      </c>
      <c r="D306" s="50"/>
      <c r="E306" s="49" t="str">
        <f>Matrix!G47</f>
        <v>High</v>
      </c>
      <c r="F306" s="50"/>
      <c r="G306" s="51" t="str">
        <f>Matrix!E47</f>
        <v>NIST 800-53 SI-16 – MEMORY PROTECTION 
The information system implements [Assignment: organization-defined security safeguards] to protect its memory from unauthorized code execution.
Cyber ITL Methodology – Safety Features</v>
      </c>
    </row>
    <row r="307" spans="1:7" s="13" customFormat="1" ht="15.75" customHeight="1" x14ac:dyDescent="0.25">
      <c r="A307" s="53" t="str">
        <f>Matrix!$D$1</f>
        <v>Requirement</v>
      </c>
      <c r="B307" s="54"/>
      <c r="C307" s="54"/>
      <c r="D307" s="54"/>
      <c r="E307" s="54"/>
      <c r="F307" s="54"/>
      <c r="G307" s="51"/>
    </row>
    <row r="308" spans="1:7" s="13" customFormat="1" ht="50.25" customHeight="1" x14ac:dyDescent="0.25">
      <c r="A308" s="55" t="str">
        <f>Matrix!D47</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08" s="50"/>
      <c r="C308" s="50"/>
      <c r="D308" s="50"/>
      <c r="E308" s="50"/>
      <c r="F308" s="50"/>
      <c r="G308" s="51"/>
    </row>
    <row r="309" spans="1:7" s="13" customFormat="1" x14ac:dyDescent="0.25">
      <c r="A309" s="56" t="str">
        <f>Matrix!$F$1</f>
        <v xml:space="preserve">Verification: Inspection, Demonstration, Test, or Analysis </v>
      </c>
      <c r="B309" s="57"/>
      <c r="C309" s="57"/>
      <c r="D309" s="57"/>
      <c r="E309" s="57"/>
      <c r="F309" s="57"/>
      <c r="G309" s="51"/>
    </row>
    <row r="310" spans="1:7" s="13" customFormat="1" ht="81" customHeight="1" x14ac:dyDescent="0.25">
      <c r="A310" s="55" t="str">
        <f>Matrix!F47</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10" s="50"/>
      <c r="C310" s="50"/>
      <c r="D310" s="50"/>
      <c r="E310" s="50"/>
      <c r="F310" s="50"/>
      <c r="G310" s="51"/>
    </row>
    <row r="311" spans="1:7" s="13" customFormat="1" ht="15.75" customHeight="1" x14ac:dyDescent="0.25">
      <c r="A311" s="53" t="str">
        <f>Matrix!$H$1</f>
        <v>Remarks</v>
      </c>
      <c r="B311" s="54"/>
      <c r="C311" s="54"/>
      <c r="D311" s="54"/>
      <c r="E311" s="54"/>
      <c r="F311" s="54"/>
      <c r="G311" s="51"/>
    </row>
    <row r="312" spans="1:7" s="13" customFormat="1" ht="18.75" customHeight="1" thickBot="1" x14ac:dyDescent="0.3">
      <c r="A312" s="58" t="str">
        <f>Matrix!H47</f>
        <v xml:space="preserve"> Without any of these, exploitation is trivial</v>
      </c>
      <c r="B312" s="59"/>
      <c r="C312" s="59"/>
      <c r="D312" s="59"/>
      <c r="E312" s="59"/>
      <c r="F312" s="59"/>
      <c r="G312" s="52"/>
    </row>
    <row r="313" spans="1:7" s="12" customFormat="1" ht="15.75" customHeight="1" x14ac:dyDescent="0.25">
      <c r="A313" s="60" t="str">
        <f>Matrix!$B$1</f>
        <v>Ref #</v>
      </c>
      <c r="B313" s="61"/>
      <c r="C313" s="62" t="str">
        <f>Matrix!$C$1</f>
        <v>Security Controls</v>
      </c>
      <c r="D313" s="63"/>
      <c r="E313" s="62" t="str">
        <f>Matrix!$G$1</f>
        <v>Criticality: High, Medium, or Low</v>
      </c>
      <c r="F313" s="63"/>
      <c r="G313" s="14" t="str">
        <f>Matrix!$E$1</f>
        <v xml:space="preserve">Public Requirements References/Descriptions </v>
      </c>
    </row>
    <row r="314" spans="1:7" s="13" customFormat="1" ht="63.75" customHeight="1" x14ac:dyDescent="0.25">
      <c r="A314" s="47" t="str">
        <f>Matrix!B41</f>
        <v>SII-010</v>
      </c>
      <c r="B314" s="48"/>
      <c r="C314" s="49" t="str">
        <f>Matrix!C41</f>
        <v>Protecting Firmware on Devices</v>
      </c>
      <c r="D314" s="50"/>
      <c r="E314" s="49" t="str">
        <f>Matrix!G41</f>
        <v>High</v>
      </c>
      <c r="F314" s="50"/>
      <c r="G314" s="51" t="str">
        <f>Matrix!E41</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15" spans="1:7" s="13" customFormat="1" ht="15.75" customHeight="1" x14ac:dyDescent="0.25">
      <c r="A315" s="64" t="str">
        <f>Matrix!$D$1</f>
        <v>Requirement</v>
      </c>
      <c r="B315" s="65"/>
      <c r="C315" s="65"/>
      <c r="D315" s="65"/>
      <c r="E315" s="65"/>
      <c r="F315" s="65"/>
      <c r="G315" s="51"/>
    </row>
    <row r="316" spans="1:7" s="13" customFormat="1" ht="84.75" customHeight="1" x14ac:dyDescent="0.25">
      <c r="A316" s="55" t="str">
        <f>Matrix!D41</f>
        <v>The vendor shall have a process for remediating flaws in deployed telematics devices and backend systems.
In the case of telematics devices, firmware update capabilities are important to be able to remediate all flaws that could be located in the device.</v>
      </c>
      <c r="B316" s="50"/>
      <c r="C316" s="50"/>
      <c r="D316" s="50"/>
      <c r="E316" s="50"/>
      <c r="F316" s="50"/>
      <c r="G316" s="51"/>
    </row>
    <row r="317" spans="1:7" s="13" customFormat="1" x14ac:dyDescent="0.25">
      <c r="A317" s="66" t="str">
        <f>Matrix!$F$1</f>
        <v xml:space="preserve">Verification: Inspection, Demonstration, Test, or Analysis </v>
      </c>
      <c r="B317" s="67"/>
      <c r="C317" s="67"/>
      <c r="D317" s="67"/>
      <c r="E317" s="67"/>
      <c r="F317" s="67"/>
      <c r="G317" s="51"/>
    </row>
    <row r="318" spans="1:7" s="13" customFormat="1" ht="105" customHeight="1" x14ac:dyDescent="0.25">
      <c r="A318" s="55" t="str">
        <f>Matrix!F41</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8" s="50"/>
      <c r="C318" s="50"/>
      <c r="D318" s="50"/>
      <c r="E318" s="50"/>
      <c r="F318" s="50"/>
      <c r="G318" s="51"/>
    </row>
    <row r="319" spans="1:7" s="13" customFormat="1" ht="15.75" customHeight="1" x14ac:dyDescent="0.25">
      <c r="A319" s="64" t="str">
        <f>Matrix!$H$1</f>
        <v>Remarks</v>
      </c>
      <c r="B319" s="65"/>
      <c r="C319" s="65"/>
      <c r="D319" s="65"/>
      <c r="E319" s="65"/>
      <c r="F319" s="65"/>
      <c r="G319" s="51"/>
    </row>
    <row r="320" spans="1:7" s="13" customFormat="1" ht="17.25" customHeight="1" thickBot="1" x14ac:dyDescent="0.3">
      <c r="A320" s="68" t="str">
        <f>Matrix!H41</f>
        <v xml:space="preserve"> This is a leniently-worded requirement that a process to update device firmware exists</v>
      </c>
      <c r="B320" s="69"/>
      <c r="C320" s="69"/>
      <c r="D320" s="69"/>
      <c r="E320" s="69"/>
      <c r="F320" s="69"/>
      <c r="G320" s="52"/>
    </row>
    <row r="321" spans="1:7" s="12" customFormat="1" ht="15.75" customHeight="1" x14ac:dyDescent="0.25">
      <c r="A321" s="43" t="str">
        <f>Matrix!$B$1</f>
        <v>Ref #</v>
      </c>
      <c r="B321" s="44"/>
      <c r="C321" s="45" t="str">
        <f>Matrix!$C$1</f>
        <v>Security Controls</v>
      </c>
      <c r="D321" s="46"/>
      <c r="E321" s="45" t="str">
        <f>Matrix!$G$1</f>
        <v>Criticality: High, Medium, or Low</v>
      </c>
      <c r="F321" s="46"/>
      <c r="G321" s="11" t="str">
        <f>Matrix!$E$1</f>
        <v xml:space="preserve">Public Requirements References/Descriptions </v>
      </c>
    </row>
    <row r="322" spans="1:7" s="13" customFormat="1" ht="32.25" customHeight="1" x14ac:dyDescent="0.25">
      <c r="A322" s="47" t="str">
        <f>Matrix!B42</f>
        <v>SII-020</v>
      </c>
      <c r="B322" s="48"/>
      <c r="C322" s="49" t="str">
        <f>Matrix!C42</f>
        <v>Protecting Firmware on Devices</v>
      </c>
      <c r="D322" s="50"/>
      <c r="E322" s="49" t="str">
        <f>Matrix!G42</f>
        <v>Medium</v>
      </c>
      <c r="F322" s="50"/>
      <c r="G322" s="51" t="str">
        <f>Matrix!E42</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23" spans="1:7" s="13" customFormat="1" ht="15.75" customHeight="1" x14ac:dyDescent="0.25">
      <c r="A323" s="53" t="str">
        <f>Matrix!$D$1</f>
        <v>Requirement</v>
      </c>
      <c r="B323" s="54"/>
      <c r="C323" s="54"/>
      <c r="D323" s="54"/>
      <c r="E323" s="54"/>
      <c r="F323" s="54"/>
      <c r="G323" s="51"/>
    </row>
    <row r="324" spans="1:7" s="13" customFormat="1" ht="114" customHeight="1" x14ac:dyDescent="0.25">
      <c r="A324" s="55" t="str">
        <f>Matrix!D42</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24" s="50"/>
      <c r="C324" s="50"/>
      <c r="D324" s="50"/>
      <c r="E324" s="50"/>
      <c r="F324" s="50"/>
      <c r="G324" s="51"/>
    </row>
    <row r="325" spans="1:7" s="13" customFormat="1" x14ac:dyDescent="0.25">
      <c r="A325" s="56" t="str">
        <f>Matrix!$F$1</f>
        <v xml:space="preserve">Verification: Inspection, Demonstration, Test, or Analysis </v>
      </c>
      <c r="B325" s="57"/>
      <c r="C325" s="57"/>
      <c r="D325" s="57"/>
      <c r="E325" s="57"/>
      <c r="F325" s="57"/>
      <c r="G325" s="51"/>
    </row>
    <row r="326" spans="1:7" s="13" customFormat="1" ht="73.5" customHeight="1" x14ac:dyDescent="0.25">
      <c r="A326" s="55" t="str">
        <f>Matrix!F42</f>
        <v>Inspection of vendor supplied documentation detailing the methods used to update software components across vendor’s infrastructure. Look for evidence of automation in deployment of patches.</v>
      </c>
      <c r="B326" s="50"/>
      <c r="C326" s="50"/>
      <c r="D326" s="50"/>
      <c r="E326" s="50"/>
      <c r="F326" s="50"/>
      <c r="G326" s="51"/>
    </row>
    <row r="327" spans="1:7" s="13" customFormat="1" ht="15.75" customHeight="1" x14ac:dyDescent="0.25">
      <c r="A327" s="53" t="str">
        <f>Matrix!$H$1</f>
        <v>Remarks</v>
      </c>
      <c r="B327" s="54"/>
      <c r="C327" s="54"/>
      <c r="D327" s="54"/>
      <c r="E327" s="54"/>
      <c r="F327" s="54"/>
      <c r="G327" s="51"/>
    </row>
    <row r="328" spans="1:7" s="13" customFormat="1" ht="92.25" customHeight="1" thickBot="1" x14ac:dyDescent="0.3">
      <c r="A328" s="58" t="str">
        <f>Matrix!H42</f>
        <v>-</v>
      </c>
      <c r="B328" s="59"/>
      <c r="C328" s="59"/>
      <c r="D328" s="59"/>
      <c r="E328" s="59"/>
      <c r="F328" s="59"/>
      <c r="G328" s="52"/>
    </row>
    <row r="329" spans="1:7" s="12" customFormat="1" ht="15.75" customHeight="1" x14ac:dyDescent="0.25">
      <c r="A329" s="60" t="str">
        <f>Matrix!$B$1</f>
        <v>Ref #</v>
      </c>
      <c r="B329" s="61"/>
      <c r="C329" s="62" t="str">
        <f>Matrix!$C$1</f>
        <v>Security Controls</v>
      </c>
      <c r="D329" s="63"/>
      <c r="E329" s="62" t="str">
        <f>Matrix!$G$1</f>
        <v>Criticality: High, Medium, or Low</v>
      </c>
      <c r="F329" s="63"/>
      <c r="G329" s="14" t="str">
        <f>Matrix!$E$1</f>
        <v xml:space="preserve">Public Requirements References/Descriptions </v>
      </c>
    </row>
    <row r="330" spans="1:7" s="13" customFormat="1" ht="32.25" customHeight="1" x14ac:dyDescent="0.25">
      <c r="A330" s="47" t="str">
        <f>Matrix!B43</f>
        <v>SII-021</v>
      </c>
      <c r="B330" s="48"/>
      <c r="C330" s="49" t="str">
        <f>Matrix!C43</f>
        <v>Protecting Firmware on Devices</v>
      </c>
      <c r="D330" s="50"/>
      <c r="E330" s="49" t="str">
        <f>Matrix!G43</f>
        <v>Medium</v>
      </c>
      <c r="F330" s="50"/>
      <c r="G330" s="51" t="str">
        <f>Matrix!E43</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31" spans="1:7" s="13" customFormat="1" ht="15.75" customHeight="1" x14ac:dyDescent="0.25">
      <c r="A331" s="64" t="str">
        <f>Matrix!$D$1</f>
        <v>Requirement</v>
      </c>
      <c r="B331" s="65"/>
      <c r="C331" s="65"/>
      <c r="D331" s="65"/>
      <c r="E331" s="65"/>
      <c r="F331" s="65"/>
      <c r="G331" s="51"/>
    </row>
    <row r="332" spans="1:7" s="13" customFormat="1" ht="154.5" customHeight="1" x14ac:dyDescent="0.25">
      <c r="A332" s="55" t="str">
        <f>Matrix!D43</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32" s="50"/>
      <c r="C332" s="50"/>
      <c r="D332" s="50"/>
      <c r="E332" s="50"/>
      <c r="F332" s="50"/>
      <c r="G332" s="51"/>
    </row>
    <row r="333" spans="1:7" s="13" customFormat="1" x14ac:dyDescent="0.25">
      <c r="A333" s="66" t="str">
        <f>Matrix!$F$1</f>
        <v xml:space="preserve">Verification: Inspection, Demonstration, Test, or Analysis </v>
      </c>
      <c r="B333" s="67"/>
      <c r="C333" s="67"/>
      <c r="D333" s="67"/>
      <c r="E333" s="67"/>
      <c r="F333" s="67"/>
      <c r="G333" s="51"/>
    </row>
    <row r="334" spans="1:7" s="13" customFormat="1" ht="131.25" customHeight="1" x14ac:dyDescent="0.25">
      <c r="A334" s="55" t="str">
        <f>Matrix!F43</f>
        <v>Inspection of vendor supplied documentation detailing the methods used to update software components across vendor’s infrastructure. Ensure that it is possible to remediate a vulnerability with an identified high severity (30d).</v>
      </c>
      <c r="B334" s="50"/>
      <c r="C334" s="50"/>
      <c r="D334" s="50"/>
      <c r="E334" s="50"/>
      <c r="F334" s="50"/>
      <c r="G334" s="51"/>
    </row>
    <row r="335" spans="1:7" s="13" customFormat="1" ht="15.75" customHeight="1" x14ac:dyDescent="0.25">
      <c r="A335" s="64" t="str">
        <f>Matrix!$H$1</f>
        <v>Remarks</v>
      </c>
      <c r="B335" s="65"/>
      <c r="C335" s="65"/>
      <c r="D335" s="65"/>
      <c r="E335" s="65"/>
      <c r="F335" s="65"/>
      <c r="G335" s="51"/>
    </row>
    <row r="336" spans="1:7" s="13" customFormat="1" ht="100.5" customHeight="1" thickBot="1" x14ac:dyDescent="0.3">
      <c r="A336" s="68" t="str">
        <f>Matrix!H43</f>
        <v>-</v>
      </c>
      <c r="B336" s="69"/>
      <c r="C336" s="69"/>
      <c r="D336" s="69"/>
      <c r="E336" s="69"/>
      <c r="F336" s="69"/>
      <c r="G336" s="52"/>
    </row>
    <row r="337" spans="1:7" s="12" customFormat="1" ht="15.75" customHeight="1" x14ac:dyDescent="0.25">
      <c r="A337" s="43" t="str">
        <f>Matrix!$B$1</f>
        <v>Ref #</v>
      </c>
      <c r="B337" s="44"/>
      <c r="C337" s="45" t="str">
        <f>Matrix!$C$1</f>
        <v>Security Controls</v>
      </c>
      <c r="D337" s="46"/>
      <c r="E337" s="45" t="str">
        <f>Matrix!$G$1</f>
        <v>Criticality: High, Medium, or Low</v>
      </c>
      <c r="F337" s="46"/>
      <c r="G337" s="11" t="str">
        <f>Matrix!$E$1</f>
        <v xml:space="preserve">Public Requirements References/Descriptions </v>
      </c>
    </row>
    <row r="338" spans="1:7" s="13" customFormat="1" ht="32.25" customHeight="1" x14ac:dyDescent="0.25">
      <c r="A338" s="47" t="str">
        <f>Matrix!B44</f>
        <v>SII-030</v>
      </c>
      <c r="B338" s="48"/>
      <c r="C338" s="49" t="str">
        <f>Matrix!C44</f>
        <v>Protecting Firmware on Devices</v>
      </c>
      <c r="D338" s="50"/>
      <c r="E338" s="49" t="str">
        <f>Matrix!G44</f>
        <v>Medium</v>
      </c>
      <c r="F338" s="50"/>
      <c r="G338" s="51" t="str">
        <f>Matrix!E44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9" spans="1:7" s="13" customFormat="1" ht="15.75" customHeight="1" x14ac:dyDescent="0.25">
      <c r="A339" s="53" t="str">
        <f>Matrix!$D$1</f>
        <v>Requirement</v>
      </c>
      <c r="B339" s="54"/>
      <c r="C339" s="54"/>
      <c r="D339" s="54"/>
      <c r="E339" s="54"/>
      <c r="F339" s="54"/>
      <c r="G339" s="51"/>
    </row>
    <row r="340" spans="1:7" s="13" customFormat="1" ht="222" customHeight="1" x14ac:dyDescent="0.25">
      <c r="A340" s="55" t="str">
        <f>Matrix!D44</f>
        <v>The vendor shall use digitally signed software on telematics devices and prohibit execution of unsigned or invalidly signed software.</v>
      </c>
      <c r="B340" s="50"/>
      <c r="C340" s="50"/>
      <c r="D340" s="50"/>
      <c r="E340" s="50"/>
      <c r="F340" s="50"/>
      <c r="G340" s="51"/>
    </row>
    <row r="341" spans="1:7" s="13" customFormat="1" x14ac:dyDescent="0.25">
      <c r="A341" s="56" t="str">
        <f>Matrix!$F$1</f>
        <v xml:space="preserve">Verification: Inspection, Demonstration, Test, or Analysis </v>
      </c>
      <c r="B341" s="57"/>
      <c r="C341" s="57"/>
      <c r="D341" s="57"/>
      <c r="E341" s="57"/>
      <c r="F341" s="57"/>
      <c r="G341" s="51"/>
    </row>
    <row r="342" spans="1:7" s="13" customFormat="1" ht="167.25" customHeight="1" x14ac:dyDescent="0.25">
      <c r="A342" s="55" t="str">
        <f>Matrix!F44</f>
        <v>Inspection of vendor documentation demonstrating that only cryptographically signed software is allowed to be executed/run on telematics devices. Ensure that signature verification is performed before load/execute/run and not solely at time of installation.</v>
      </c>
      <c r="B342" s="50"/>
      <c r="C342" s="50"/>
      <c r="D342" s="50"/>
      <c r="E342" s="50"/>
      <c r="F342" s="50"/>
      <c r="G342" s="51"/>
    </row>
    <row r="343" spans="1:7" s="13" customFormat="1" ht="15.75" customHeight="1" x14ac:dyDescent="0.25">
      <c r="A343" s="53" t="str">
        <f>Matrix!$H$1</f>
        <v>Remarks</v>
      </c>
      <c r="B343" s="54"/>
      <c r="C343" s="54"/>
      <c r="D343" s="54"/>
      <c r="E343" s="54"/>
      <c r="F343" s="54"/>
      <c r="G343" s="51"/>
    </row>
    <row r="344" spans="1:7" s="13" customFormat="1" ht="168.75" customHeight="1" thickBot="1" x14ac:dyDescent="0.3">
      <c r="A344" s="58" t="str">
        <f>Matrix!H44</f>
        <v>Note may just want to make this one vendor shall utilize digitally signed firmware</v>
      </c>
      <c r="B344" s="59"/>
      <c r="C344" s="59"/>
      <c r="D344" s="59"/>
      <c r="E344" s="59"/>
      <c r="F344" s="59"/>
      <c r="G344" s="52"/>
    </row>
    <row r="345" spans="1:7" s="12" customFormat="1" ht="15.75" customHeight="1" x14ac:dyDescent="0.25">
      <c r="A345" s="60" t="str">
        <f>Matrix!$B$1</f>
        <v>Ref #</v>
      </c>
      <c r="B345" s="61"/>
      <c r="C345" s="62" t="str">
        <f>Matrix!$C$1</f>
        <v>Security Controls</v>
      </c>
      <c r="D345" s="63"/>
      <c r="E345" s="62" t="str">
        <f>Matrix!$G$1</f>
        <v>Criticality: High, Medium, or Low</v>
      </c>
      <c r="F345" s="63"/>
      <c r="G345" s="14" t="str">
        <f>Matrix!$E$1</f>
        <v xml:space="preserve">Public Requirements References/Descriptions </v>
      </c>
    </row>
    <row r="346" spans="1:7" s="13" customFormat="1" ht="47.25" customHeight="1" x14ac:dyDescent="0.25">
      <c r="A346" s="47" t="str">
        <f>Matrix!B45</f>
        <v>SII-040</v>
      </c>
      <c r="B346" s="48"/>
      <c r="C346" s="49" t="str">
        <f>Matrix!C45</f>
        <v>Protecting Firmware on Devices</v>
      </c>
      <c r="D346" s="50"/>
      <c r="E346" s="49" t="str">
        <f>Matrix!G45</f>
        <v>High</v>
      </c>
      <c r="F346" s="50"/>
      <c r="G346" s="51" t="str">
        <f>Matrix!E45</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47" spans="1:7" s="13" customFormat="1" ht="15.75" customHeight="1" x14ac:dyDescent="0.25">
      <c r="A347" s="64" t="str">
        <f>Matrix!$D$1</f>
        <v>Requirement</v>
      </c>
      <c r="B347" s="65"/>
      <c r="C347" s="65"/>
      <c r="D347" s="65"/>
      <c r="E347" s="65"/>
      <c r="F347" s="65"/>
      <c r="G347" s="51"/>
    </row>
    <row r="348" spans="1:7" s="13" customFormat="1" ht="108" customHeight="1" x14ac:dyDescent="0.25">
      <c r="A348" s="55" t="str">
        <f>Matrix!D45</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8" s="50"/>
      <c r="C348" s="50"/>
      <c r="D348" s="50"/>
      <c r="E348" s="50"/>
      <c r="F348" s="50"/>
      <c r="G348" s="51"/>
    </row>
    <row r="349" spans="1:7" s="13" customFormat="1" x14ac:dyDescent="0.25">
      <c r="A349" s="66" t="str">
        <f>Matrix!$F$1</f>
        <v xml:space="preserve">Verification: Inspection, Demonstration, Test, or Analysis </v>
      </c>
      <c r="B349" s="67"/>
      <c r="C349" s="67"/>
      <c r="D349" s="67"/>
      <c r="E349" s="67"/>
      <c r="F349" s="67"/>
      <c r="G349" s="51"/>
    </row>
    <row r="350" spans="1:7" s="13" customFormat="1" ht="108" customHeight="1" x14ac:dyDescent="0.25">
      <c r="A350" s="55" t="str">
        <f>Matrix!F45</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50" s="50"/>
      <c r="C350" s="50"/>
      <c r="D350" s="50"/>
      <c r="E350" s="50"/>
      <c r="F350" s="50"/>
      <c r="G350" s="51"/>
    </row>
    <row r="351" spans="1:7" s="13" customFormat="1" ht="15.75" customHeight="1" x14ac:dyDescent="0.25">
      <c r="A351" s="64" t="str">
        <f>Matrix!$H$1</f>
        <v>Remarks</v>
      </c>
      <c r="B351" s="65"/>
      <c r="C351" s="65"/>
      <c r="D351" s="65"/>
      <c r="E351" s="65"/>
      <c r="F351" s="65"/>
      <c r="G351" s="51"/>
    </row>
    <row r="352" spans="1:7" s="13" customFormat="1" ht="63.75" customHeight="1" thickBot="1" x14ac:dyDescent="0.3">
      <c r="A352" s="68" t="str">
        <f>Matrix!H45</f>
        <v>Secure boot underpins the access control which protects the vehicle networks</v>
      </c>
      <c r="B352" s="69"/>
      <c r="C352" s="69"/>
      <c r="D352" s="69"/>
      <c r="E352" s="69"/>
      <c r="F352" s="69"/>
      <c r="G352" s="52"/>
    </row>
    <row r="353" spans="1:7" s="12" customFormat="1" ht="15.75" customHeight="1" x14ac:dyDescent="0.25">
      <c r="A353" s="43" t="str">
        <f>Matrix!$B$1</f>
        <v>Ref #</v>
      </c>
      <c r="B353" s="44"/>
      <c r="C353" s="45" t="str">
        <f>Matrix!$C$1</f>
        <v>Security Controls</v>
      </c>
      <c r="D353" s="46"/>
      <c r="E353" s="45" t="str">
        <f>Matrix!$G$1</f>
        <v>Criticality: High, Medium, or Low</v>
      </c>
      <c r="F353" s="46"/>
      <c r="G353" s="11" t="str">
        <f>Matrix!$E$1</f>
        <v xml:space="preserve">Public Requirements References/Descriptions </v>
      </c>
    </row>
    <row r="354" spans="1:7" s="13" customFormat="1" ht="48.75" customHeight="1" x14ac:dyDescent="0.25">
      <c r="A354" s="47" t="str">
        <f>Matrix!B46</f>
        <v>SII-060</v>
      </c>
      <c r="B354" s="48"/>
      <c r="C354" s="49" t="str">
        <f>Matrix!C46</f>
        <v>Protecting Firmware on Devices</v>
      </c>
      <c r="D354" s="50"/>
      <c r="E354" s="49" t="str">
        <f>Matrix!G46</f>
        <v>Low</v>
      </c>
      <c r="F354" s="50"/>
      <c r="G354" s="51" t="str">
        <f>Matrix!E46</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55" spans="1:7" s="13" customFormat="1" ht="15.75" customHeight="1" x14ac:dyDescent="0.25">
      <c r="A355" s="53" t="str">
        <f>Matrix!$D$1</f>
        <v>Requirement</v>
      </c>
      <c r="B355" s="54"/>
      <c r="C355" s="54"/>
      <c r="D355" s="54"/>
      <c r="E355" s="54"/>
      <c r="F355" s="54"/>
      <c r="G355" s="51"/>
    </row>
    <row r="356" spans="1:7" s="13" customFormat="1" ht="42" customHeight="1" x14ac:dyDescent="0.25">
      <c r="A356" s="55" t="str">
        <f>Matrix!D46</f>
        <v>The vendor shall provide a means (and document the process) for customers to verify the firmware in their devices.</v>
      </c>
      <c r="B356" s="50"/>
      <c r="C356" s="50"/>
      <c r="D356" s="50"/>
      <c r="E356" s="50"/>
      <c r="F356" s="50"/>
      <c r="G356" s="51"/>
    </row>
    <row r="357" spans="1:7" s="13" customFormat="1" x14ac:dyDescent="0.25">
      <c r="A357" s="56" t="str">
        <f>Matrix!$F$1</f>
        <v xml:space="preserve">Verification: Inspection, Demonstration, Test, or Analysis </v>
      </c>
      <c r="B357" s="57"/>
      <c r="C357" s="57"/>
      <c r="D357" s="57"/>
      <c r="E357" s="57"/>
      <c r="F357" s="57"/>
      <c r="G357" s="51"/>
    </row>
    <row r="358" spans="1:7" s="13" customFormat="1" ht="54.75" customHeight="1" x14ac:dyDescent="0.25">
      <c r="A358" s="55" t="str">
        <f>Matrix!F46</f>
        <v>Inspection of vendor documentation detailing the process of verifying the firmware on a device. Ensure that these steps can be executed by your (carrier) staff to gain your own assurance of device firmware state.</v>
      </c>
      <c r="B358" s="50"/>
      <c r="C358" s="50"/>
      <c r="D358" s="50"/>
      <c r="E358" s="50"/>
      <c r="F358" s="50"/>
      <c r="G358" s="51"/>
    </row>
    <row r="359" spans="1:7" s="13" customFormat="1" ht="15.75" customHeight="1" x14ac:dyDescent="0.25">
      <c r="A359" s="53" t="str">
        <f>Matrix!$H$1</f>
        <v>Remarks</v>
      </c>
      <c r="B359" s="54"/>
      <c r="C359" s="54"/>
      <c r="D359" s="54"/>
      <c r="E359" s="54"/>
      <c r="F359" s="54"/>
      <c r="G359" s="51"/>
    </row>
    <row r="360" spans="1:7" s="13" customFormat="1" ht="36" customHeight="1" thickBot="1" x14ac:dyDescent="0.3">
      <c r="A360" s="58" t="str">
        <f>Matrix!H46</f>
        <v>Is a rare feature to find deployed and is nice-to-have over and above secure boot</v>
      </c>
      <c r="B360" s="59"/>
      <c r="C360" s="59"/>
      <c r="D360" s="59"/>
      <c r="E360" s="59"/>
      <c r="F360" s="59"/>
      <c r="G360" s="52"/>
    </row>
    <row r="361" spans="1:7" s="12" customFormat="1" ht="15.75" customHeight="1" x14ac:dyDescent="0.25">
      <c r="A361" s="60" t="str">
        <f>Matrix!$B$1</f>
        <v>Ref #</v>
      </c>
      <c r="B361" s="61"/>
      <c r="C361" s="62" t="str">
        <f>Matrix!$C$1</f>
        <v>Security Controls</v>
      </c>
      <c r="D361" s="63"/>
      <c r="E361" s="62" t="str">
        <f>Matrix!$G$1</f>
        <v>Criticality: High, Medium, or Low</v>
      </c>
      <c r="F361" s="63"/>
      <c r="G361" s="14" t="str">
        <f>Matrix!$E$1</f>
        <v xml:space="preserve">Public Requirements References/Descriptions </v>
      </c>
    </row>
    <row r="362" spans="1:7" s="13" customFormat="1" ht="31.5" customHeight="1" x14ac:dyDescent="0.25">
      <c r="A362" s="47" t="str">
        <f>Matrix!B47</f>
        <v>SII-070</v>
      </c>
      <c r="B362" s="48"/>
      <c r="C362" s="49" t="str">
        <f>Matrix!C47</f>
        <v>Protecting Firmware on Devices</v>
      </c>
      <c r="D362" s="50"/>
      <c r="E362" s="49" t="str">
        <f>Matrix!G47</f>
        <v>High</v>
      </c>
      <c r="F362" s="50"/>
      <c r="G362" s="51" t="str">
        <f>Matrix!E47</f>
        <v>NIST 800-53 SI-16 – MEMORY PROTECTION 
The information system implements [Assignment: organization-defined security safeguards] to protect its memory from unauthorized code execution.
Cyber ITL Methodology – Safety Features</v>
      </c>
    </row>
    <row r="363" spans="1:7" s="13" customFormat="1" ht="15.75" customHeight="1" x14ac:dyDescent="0.25">
      <c r="A363" s="64" t="str">
        <f>Matrix!$D$1</f>
        <v>Requirement</v>
      </c>
      <c r="B363" s="65"/>
      <c r="C363" s="65"/>
      <c r="D363" s="65"/>
      <c r="E363" s="65"/>
      <c r="F363" s="65"/>
      <c r="G363" s="51"/>
    </row>
    <row r="364" spans="1:7" s="13" customFormat="1" ht="94.5" customHeight="1" x14ac:dyDescent="0.25">
      <c r="A364" s="55" t="str">
        <f>Matrix!D47</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64" s="50"/>
      <c r="C364" s="50"/>
      <c r="D364" s="50"/>
      <c r="E364" s="50"/>
      <c r="F364" s="50"/>
      <c r="G364" s="51"/>
    </row>
    <row r="365" spans="1:7" s="13" customFormat="1" x14ac:dyDescent="0.25">
      <c r="A365" s="66" t="str">
        <f>Matrix!$F$1</f>
        <v xml:space="preserve">Verification: Inspection, Demonstration, Test, or Analysis </v>
      </c>
      <c r="B365" s="67"/>
      <c r="C365" s="67"/>
      <c r="D365" s="67"/>
      <c r="E365" s="67"/>
      <c r="F365" s="67"/>
      <c r="G365" s="51"/>
    </row>
    <row r="366" spans="1:7" s="13" customFormat="1" ht="94.5" customHeight="1" x14ac:dyDescent="0.25">
      <c r="A366" s="55" t="str">
        <f>Matrix!F47</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66" s="50"/>
      <c r="C366" s="50"/>
      <c r="D366" s="50"/>
      <c r="E366" s="50"/>
      <c r="F366" s="50"/>
      <c r="G366" s="51"/>
    </row>
    <row r="367" spans="1:7" s="13" customFormat="1" ht="15.75" customHeight="1" x14ac:dyDescent="0.25">
      <c r="A367" s="64" t="str">
        <f>Matrix!$H$1</f>
        <v>Remarks</v>
      </c>
      <c r="B367" s="65"/>
      <c r="C367" s="65"/>
      <c r="D367" s="65"/>
      <c r="E367" s="65"/>
      <c r="F367" s="65"/>
      <c r="G367" s="51"/>
    </row>
    <row r="368" spans="1:7" s="13" customFormat="1" ht="36" customHeight="1" thickBot="1" x14ac:dyDescent="0.3">
      <c r="A368" s="68" t="str">
        <f>Matrix!H47</f>
        <v xml:space="preserve"> Without any of these, exploitation is trivial</v>
      </c>
      <c r="B368" s="69"/>
      <c r="C368" s="69"/>
      <c r="D368" s="69"/>
      <c r="E368" s="69"/>
      <c r="F368" s="69"/>
      <c r="G368" s="52"/>
    </row>
    <row r="369" spans="1:7" s="12" customFormat="1" ht="15.75" customHeight="1" x14ac:dyDescent="0.25">
      <c r="A369" s="43" t="str">
        <f>Matrix!$B$1</f>
        <v>Ref #</v>
      </c>
      <c r="B369" s="44"/>
      <c r="C369" s="45" t="str">
        <f>Matrix!$C$1</f>
        <v>Security Controls</v>
      </c>
      <c r="D369" s="46"/>
      <c r="E369" s="45" t="str">
        <f>Matrix!$G$1</f>
        <v>Criticality: High, Medium, or Low</v>
      </c>
      <c r="F369" s="46"/>
      <c r="G369" s="11" t="str">
        <f>Matrix!$E$1</f>
        <v xml:space="preserve">Public Requirements References/Descriptions </v>
      </c>
    </row>
    <row r="370" spans="1:7" s="13" customFormat="1" ht="15.75" customHeight="1" x14ac:dyDescent="0.25">
      <c r="A370" s="47" t="str">
        <f>Matrix!B48</f>
        <v>SII-080</v>
      </c>
      <c r="B370" s="48"/>
      <c r="C370" s="49" t="str">
        <f>Matrix!C48</f>
        <v>Protecting Firmware on Devices</v>
      </c>
      <c r="D370" s="50"/>
      <c r="E370" s="49" t="str">
        <f>Matrix!G48</f>
        <v>Medium</v>
      </c>
      <c r="F370" s="50"/>
      <c r="G370" s="51" t="str">
        <f>Matrix!E48</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71" spans="1:7" s="13" customFormat="1" ht="15.75" customHeight="1" x14ac:dyDescent="0.25">
      <c r="A371" s="53" t="str">
        <f>Matrix!$D$1</f>
        <v>Requirement</v>
      </c>
      <c r="B371" s="54"/>
      <c r="C371" s="54"/>
      <c r="D371" s="54"/>
      <c r="E371" s="54"/>
      <c r="F371" s="54"/>
      <c r="G371" s="51"/>
    </row>
    <row r="372" spans="1:7" s="13" customFormat="1" ht="44.25" customHeight="1" x14ac:dyDescent="0.25">
      <c r="A372" s="55" t="str">
        <f>Matrix!D48</f>
        <v>The vendor shall design security components that fail-secure to protect integrity of systems and data.</v>
      </c>
      <c r="B372" s="50"/>
      <c r="C372" s="50"/>
      <c r="D372" s="50"/>
      <c r="E372" s="50"/>
      <c r="F372" s="50"/>
      <c r="G372" s="51"/>
    </row>
    <row r="373" spans="1:7" s="13" customFormat="1" x14ac:dyDescent="0.25">
      <c r="A373" s="56" t="str">
        <f>Matrix!$F$1</f>
        <v xml:space="preserve">Verification: Inspection, Demonstration, Test, or Analysis </v>
      </c>
      <c r="B373" s="57"/>
      <c r="C373" s="57"/>
      <c r="D373" s="57"/>
      <c r="E373" s="57"/>
      <c r="F373" s="57"/>
      <c r="G373" s="51"/>
    </row>
    <row r="374" spans="1:7" s="13" customFormat="1" ht="44.25" customHeight="1" x14ac:dyDescent="0.25">
      <c r="A374" s="55" t="str">
        <f>Matrix!F48</f>
        <v>Inspection of vendor documentation detailing how software components and the systems are designed to fail-secure.</v>
      </c>
      <c r="B374" s="50"/>
      <c r="C374" s="50"/>
      <c r="D374" s="50"/>
      <c r="E374" s="50"/>
      <c r="F374" s="50"/>
      <c r="G374" s="51"/>
    </row>
    <row r="375" spans="1:7" s="13" customFormat="1" ht="15.75" customHeight="1" x14ac:dyDescent="0.25">
      <c r="A375" s="53" t="str">
        <f>Matrix!$H$1</f>
        <v>Remarks</v>
      </c>
      <c r="B375" s="54"/>
      <c r="C375" s="54"/>
      <c r="D375" s="54"/>
      <c r="E375" s="54"/>
      <c r="F375" s="54"/>
      <c r="G375" s="51"/>
    </row>
    <row r="376" spans="1:7" s="13" customFormat="1" ht="36" customHeight="1" thickBot="1" x14ac:dyDescent="0.3">
      <c r="A376" s="58" t="str">
        <f>Matrix!H48</f>
        <v>-</v>
      </c>
      <c r="B376" s="59"/>
      <c r="C376" s="59"/>
      <c r="D376" s="59"/>
      <c r="E376" s="59"/>
      <c r="F376" s="59"/>
      <c r="G376" s="52"/>
    </row>
    <row r="377" spans="1:7" s="12" customFormat="1" ht="15.75" customHeight="1" x14ac:dyDescent="0.25">
      <c r="A377" s="60" t="str">
        <f>Matrix!$B$1</f>
        <v>Ref #</v>
      </c>
      <c r="B377" s="61"/>
      <c r="C377" s="62" t="str">
        <f>Matrix!$C$1</f>
        <v>Security Controls</v>
      </c>
      <c r="D377" s="63"/>
      <c r="E377" s="62" t="str">
        <f>Matrix!$G$1</f>
        <v>Criticality: High, Medium, or Low</v>
      </c>
      <c r="F377" s="63"/>
      <c r="G377" s="14" t="str">
        <f>Matrix!$E$1</f>
        <v xml:space="preserve">Public Requirements References/Descriptions </v>
      </c>
    </row>
    <row r="378" spans="1:7" s="13" customFormat="1" ht="63.75" customHeight="1" x14ac:dyDescent="0.25">
      <c r="A378" s="47" t="str">
        <f>Matrix!B49</f>
        <v>SII-081</v>
      </c>
      <c r="B378" s="48"/>
      <c r="C378" s="49" t="str">
        <f>Matrix!C49</f>
        <v>Protecting Firmware on Devices</v>
      </c>
      <c r="D378" s="50"/>
      <c r="E378" s="49" t="str">
        <f>Matrix!G49</f>
        <v>Low</v>
      </c>
      <c r="F378" s="50"/>
      <c r="G378" s="51" t="str">
        <f>Matrix!E49</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9" spans="1:7" s="13" customFormat="1" ht="15.75" customHeight="1" x14ac:dyDescent="0.25">
      <c r="A379" s="64" t="str">
        <f>Matrix!$D$1</f>
        <v>Requirement</v>
      </c>
      <c r="B379" s="65"/>
      <c r="C379" s="65"/>
      <c r="D379" s="65"/>
      <c r="E379" s="65"/>
      <c r="F379" s="65"/>
      <c r="G379" s="51"/>
    </row>
    <row r="380" spans="1:7" s="13" customFormat="1" ht="94.5" customHeight="1" x14ac:dyDescent="0.25">
      <c r="A380" s="55" t="str">
        <f>Matrix!D49</f>
        <v>The vendor shall utilize protective mechanisms to protect components from unauthorized runtime/volatile modification of code.</v>
      </c>
      <c r="B380" s="50"/>
      <c r="C380" s="50"/>
      <c r="D380" s="50"/>
      <c r="E380" s="50"/>
      <c r="F380" s="50"/>
      <c r="G380" s="51"/>
    </row>
    <row r="381" spans="1:7" s="13" customFormat="1" x14ac:dyDescent="0.25">
      <c r="A381" s="66" t="str">
        <f>Matrix!$F$1</f>
        <v xml:space="preserve">Verification: Inspection, Demonstration, Test, or Analysis </v>
      </c>
      <c r="B381" s="67"/>
      <c r="C381" s="67"/>
      <c r="D381" s="67"/>
      <c r="E381" s="67"/>
      <c r="F381" s="67"/>
      <c r="G381" s="51"/>
    </row>
    <row r="382" spans="1:7" s="13" customFormat="1" ht="47.25" customHeight="1" x14ac:dyDescent="0.25">
      <c r="A382" s="55" t="str">
        <f>Matrix!F49</f>
        <v>Inspection of vendor documentation detailing the operation of software protections for prevent the runtime modification of code.</v>
      </c>
      <c r="B382" s="50"/>
      <c r="C382" s="50"/>
      <c r="D382" s="50"/>
      <c r="E382" s="50"/>
      <c r="F382" s="50"/>
      <c r="G382" s="51"/>
    </row>
    <row r="383" spans="1:7" s="13" customFormat="1" ht="15.75" customHeight="1" x14ac:dyDescent="0.25">
      <c r="A383" s="64" t="str">
        <f>Matrix!$H$1</f>
        <v>Remarks</v>
      </c>
      <c r="B383" s="65"/>
      <c r="C383" s="65"/>
      <c r="D383" s="65"/>
      <c r="E383" s="65"/>
      <c r="F383" s="65"/>
      <c r="G383" s="51"/>
    </row>
    <row r="384" spans="1:7" s="13" customFormat="1" ht="36" customHeight="1" thickBot="1" x14ac:dyDescent="0.3">
      <c r="A384" s="68" t="str">
        <f>Matrix!H49</f>
        <v xml:space="preserve"> Not well defined enough to make this of critical importance to TSPs or carriers</v>
      </c>
      <c r="B384" s="69"/>
      <c r="C384" s="69"/>
      <c r="D384" s="69"/>
      <c r="E384" s="69"/>
      <c r="F384" s="69"/>
      <c r="G384" s="52"/>
    </row>
    <row r="385" spans="1:7" s="12" customFormat="1" ht="15.75" customHeight="1" x14ac:dyDescent="0.25">
      <c r="A385" s="43" t="str">
        <f>Matrix!$B$1</f>
        <v>Ref #</v>
      </c>
      <c r="B385" s="44"/>
      <c r="C385" s="45" t="str">
        <f>Matrix!$C$1</f>
        <v>Security Controls</v>
      </c>
      <c r="D385" s="46"/>
      <c r="E385" s="45" t="str">
        <f>Matrix!$G$1</f>
        <v>Criticality: High, Medium, or Low</v>
      </c>
      <c r="F385" s="46"/>
      <c r="G385" s="11" t="str">
        <f>Matrix!$E$1</f>
        <v xml:space="preserve">Public Requirements References/Descriptions </v>
      </c>
    </row>
    <row r="386" spans="1:7" s="13" customFormat="1" ht="15.75" customHeight="1" x14ac:dyDescent="0.25">
      <c r="A386" s="47" t="str">
        <f>Matrix!B50</f>
        <v>SII-090</v>
      </c>
      <c r="B386" s="48"/>
      <c r="C386" s="49" t="str">
        <f>Matrix!C50</f>
        <v>Vulnerability Management</v>
      </c>
      <c r="D386" s="50"/>
      <c r="E386" s="49" t="str">
        <f>Matrix!G50</f>
        <v>Medium</v>
      </c>
      <c r="F386" s="50"/>
      <c r="G386" s="51" t="str">
        <f>Matrix!E50</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87" spans="1:7" s="13" customFormat="1" ht="15.75" customHeight="1" x14ac:dyDescent="0.25">
      <c r="A387" s="53" t="str">
        <f>Matrix!$D$1</f>
        <v>Requirement</v>
      </c>
      <c r="B387" s="54"/>
      <c r="C387" s="54"/>
      <c r="D387" s="54"/>
      <c r="E387" s="54"/>
      <c r="F387" s="54"/>
      <c r="G387" s="51"/>
    </row>
    <row r="388" spans="1:7" s="13" customFormat="1" ht="107.25" customHeight="1" x14ac:dyDescent="0.25">
      <c r="A388" s="55" t="str">
        <f>Matrix!D50</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8" s="50"/>
      <c r="C388" s="50"/>
      <c r="D388" s="50"/>
      <c r="E388" s="50"/>
      <c r="F388" s="50"/>
      <c r="G388" s="51"/>
    </row>
    <row r="389" spans="1:7" s="13" customFormat="1" x14ac:dyDescent="0.25">
      <c r="A389" s="56" t="str">
        <f>Matrix!$F$1</f>
        <v xml:space="preserve">Verification: Inspection, Demonstration, Test, or Analysis </v>
      </c>
      <c r="B389" s="57"/>
      <c r="C389" s="57"/>
      <c r="D389" s="57"/>
      <c r="E389" s="57"/>
      <c r="F389" s="57"/>
      <c r="G389" s="51"/>
    </row>
    <row r="390" spans="1:7" s="13" customFormat="1" ht="94.5" customHeight="1" x14ac:dyDescent="0.25">
      <c r="A390" s="55" t="str">
        <f>Matrix!F50</f>
        <v>Demonstration, by vendor, that disclosure instructions are published on their public website and are readily accessible.
Demonstration, by vendor, of an active security@[vendor domain] email, that will provide a known contact point for disclosure.</v>
      </c>
      <c r="B390" s="50"/>
      <c r="C390" s="50"/>
      <c r="D390" s="50"/>
      <c r="E390" s="50"/>
      <c r="F390" s="50"/>
      <c r="G390" s="51"/>
    </row>
    <row r="391" spans="1:7" s="13" customFormat="1" ht="15.75" customHeight="1" x14ac:dyDescent="0.25">
      <c r="A391" s="53" t="str">
        <f>Matrix!$H$1</f>
        <v>Remarks</v>
      </c>
      <c r="B391" s="54"/>
      <c r="C391" s="54"/>
      <c r="D391" s="54"/>
      <c r="E391" s="54"/>
      <c r="F391" s="54"/>
      <c r="G391" s="51"/>
    </row>
    <row r="392" spans="1:7" s="13" customFormat="1" ht="45.75" customHeight="1" thickBot="1" x14ac:dyDescent="0.3">
      <c r="A392" s="58" t="str">
        <f>Matrix!H50</f>
        <v>-</v>
      </c>
      <c r="B392" s="59"/>
      <c r="C392" s="59"/>
      <c r="D392" s="59"/>
      <c r="E392" s="59"/>
      <c r="F392" s="59"/>
      <c r="G392" s="52"/>
    </row>
    <row r="393" spans="1:7" s="12" customFormat="1" ht="15.75" customHeight="1" x14ac:dyDescent="0.25">
      <c r="A393" s="60" t="str">
        <f>Matrix!$B$1</f>
        <v>Ref #</v>
      </c>
      <c r="B393" s="61"/>
      <c r="C393" s="62" t="str">
        <f>Matrix!$C$1</f>
        <v>Security Controls</v>
      </c>
      <c r="D393" s="63"/>
      <c r="E393" s="62" t="str">
        <f>Matrix!$G$1</f>
        <v>Criticality: High, Medium, or Low</v>
      </c>
      <c r="F393" s="63"/>
      <c r="G393" s="14" t="str">
        <f>Matrix!$E$1</f>
        <v xml:space="preserve">Public Requirements References/Descriptions </v>
      </c>
    </row>
    <row r="394" spans="1:7" s="13" customFormat="1" ht="81" customHeight="1" x14ac:dyDescent="0.25">
      <c r="A394" s="47" t="str">
        <f>Matrix!B51</f>
        <v>SII-100</v>
      </c>
      <c r="B394" s="48"/>
      <c r="C394" s="49" t="str">
        <f>Matrix!C51</f>
        <v>Incident Response</v>
      </c>
      <c r="D394" s="50"/>
      <c r="E394" s="49" t="str">
        <f>Matrix!G51</f>
        <v>High</v>
      </c>
      <c r="F394" s="50"/>
      <c r="G394" s="51" t="str">
        <f>Matrix!E51</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95" spans="1:7" s="13" customFormat="1" ht="15.75" customHeight="1" x14ac:dyDescent="0.25">
      <c r="A395" s="64" t="str">
        <f>Matrix!$D$1</f>
        <v>Requirement</v>
      </c>
      <c r="B395" s="65"/>
      <c r="C395" s="65"/>
      <c r="D395" s="65"/>
      <c r="E395" s="65"/>
      <c r="F395" s="65"/>
      <c r="G395" s="51"/>
    </row>
    <row r="396" spans="1:7" s="13" customFormat="1" ht="127.5" customHeight="1" x14ac:dyDescent="0.25">
      <c r="A396" s="55" t="str">
        <f>Matrix!D51</f>
        <v>The vendor must monitor information systems for attack and unauthorized access including employing automated analysis tools</v>
      </c>
      <c r="B396" s="50"/>
      <c r="C396" s="50"/>
      <c r="D396" s="50"/>
      <c r="E396" s="50"/>
      <c r="F396" s="50"/>
      <c r="G396" s="51"/>
    </row>
    <row r="397" spans="1:7" s="13" customFormat="1" x14ac:dyDescent="0.25">
      <c r="A397" s="66" t="str">
        <f>Matrix!$F$1</f>
        <v xml:space="preserve">Verification: Inspection, Demonstration, Test, or Analysis </v>
      </c>
      <c r="B397" s="67"/>
      <c r="C397" s="67"/>
      <c r="D397" s="67"/>
      <c r="E397" s="67"/>
      <c r="F397" s="67"/>
      <c r="G397" s="51"/>
    </row>
    <row r="398" spans="1:7" s="13" customFormat="1" ht="127.5" customHeight="1" x14ac:dyDescent="0.25">
      <c r="A398" s="55" t="str">
        <f>Matrix!F51</f>
        <v>Inspection of vendor-supplied documentation which asserts the use and active monitoring of their systems for intrusion.</v>
      </c>
      <c r="B398" s="50"/>
      <c r="C398" s="50"/>
      <c r="D398" s="50"/>
      <c r="E398" s="50"/>
      <c r="F398" s="50"/>
      <c r="G398" s="51"/>
    </row>
    <row r="399" spans="1:7" s="13" customFormat="1" ht="15.75" customHeight="1" x14ac:dyDescent="0.25">
      <c r="A399" s="64" t="str">
        <f>Matrix!$H$1</f>
        <v>Remarks</v>
      </c>
      <c r="B399" s="65"/>
      <c r="C399" s="65"/>
      <c r="D399" s="65"/>
      <c r="E399" s="65"/>
      <c r="F399" s="65"/>
      <c r="G399" s="51"/>
    </row>
    <row r="400" spans="1:7" s="13" customFormat="1" ht="72.75" customHeight="1" thickBot="1" x14ac:dyDescent="0.3">
      <c r="A400" s="68" t="str">
        <f>Matrix!H51</f>
        <v xml:space="preserve"> Regardless of how secure a system might be it will eventually be breached; therefore monitoring is of high criticality
e.g. SIEM, IDS, WAF, Application monitoring</v>
      </c>
      <c r="B400" s="69"/>
      <c r="C400" s="69"/>
      <c r="D400" s="69"/>
      <c r="E400" s="69"/>
      <c r="F400" s="69"/>
      <c r="G400" s="52"/>
    </row>
    <row r="401" spans="1:7" s="12" customFormat="1" ht="15.75" customHeight="1" x14ac:dyDescent="0.25">
      <c r="A401" s="43" t="str">
        <f>Matrix!$B$1</f>
        <v>Ref #</v>
      </c>
      <c r="B401" s="44"/>
      <c r="C401" s="45" t="str">
        <f>Matrix!$C$1</f>
        <v>Security Controls</v>
      </c>
      <c r="D401" s="46"/>
      <c r="E401" s="45" t="str">
        <f>Matrix!$G$1</f>
        <v>Criticality: High, Medium, or Low</v>
      </c>
      <c r="F401" s="46"/>
      <c r="G401" s="11" t="str">
        <f>Matrix!$E$1</f>
        <v xml:space="preserve">Public Requirements References/Descriptions </v>
      </c>
    </row>
    <row r="402" spans="1:7" s="13" customFormat="1" ht="15.75" customHeight="1" x14ac:dyDescent="0.25">
      <c r="A402" s="47" t="str">
        <f>Matrix!B52</f>
        <v>SII-110</v>
      </c>
      <c r="B402" s="48"/>
      <c r="C402" s="49" t="str">
        <f>Matrix!C52</f>
        <v>Vulnerability Management</v>
      </c>
      <c r="D402" s="50"/>
      <c r="E402" s="49" t="str">
        <f>Matrix!G52</f>
        <v>Medium</v>
      </c>
      <c r="F402" s="50"/>
      <c r="G402" s="51" t="str">
        <f>Matrix!E52</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403" spans="1:7" s="13" customFormat="1" ht="15.75" customHeight="1" x14ac:dyDescent="0.25">
      <c r="A403" s="53" t="str">
        <f>Matrix!$D$1</f>
        <v>Requirement</v>
      </c>
      <c r="B403" s="54"/>
      <c r="C403" s="54"/>
      <c r="D403" s="54"/>
      <c r="E403" s="54"/>
      <c r="F403" s="54"/>
      <c r="G403" s="51"/>
    </row>
    <row r="404" spans="1:7" s="13" customFormat="1" ht="94.5" customHeight="1" x14ac:dyDescent="0.25">
      <c r="A404" s="55" t="str">
        <f>Matrix!D52</f>
        <v xml:space="preserve">The vendor conducts regular vulnerability scans of operating environment to verify software components in use have been patched according to remediation SLAs. 
</v>
      </c>
      <c r="B404" s="50"/>
      <c r="C404" s="50"/>
      <c r="D404" s="50"/>
      <c r="E404" s="50"/>
      <c r="F404" s="50"/>
      <c r="G404" s="51"/>
    </row>
    <row r="405" spans="1:7" s="13" customFormat="1" x14ac:dyDescent="0.25">
      <c r="A405" s="56" t="str">
        <f>Matrix!$F$1</f>
        <v xml:space="preserve">Verification: Inspection, Demonstration, Test, or Analysis </v>
      </c>
      <c r="B405" s="57"/>
      <c r="C405" s="57"/>
      <c r="D405" s="57"/>
      <c r="E405" s="57"/>
      <c r="F405" s="57"/>
      <c r="G405" s="51"/>
    </row>
    <row r="406" spans="1:7" s="13" customFormat="1" ht="94.5" customHeight="1" x14ac:dyDescent="0.25">
      <c r="A406" s="55" t="str">
        <f>Matrix!F52</f>
        <v>Inspection of vendor-supplied documents stating the frequency, method, and scope of vulnerability scans.</v>
      </c>
      <c r="B406" s="50"/>
      <c r="C406" s="50"/>
      <c r="D406" s="50"/>
      <c r="E406" s="50"/>
      <c r="F406" s="50"/>
      <c r="G406" s="51"/>
    </row>
    <row r="407" spans="1:7" s="13" customFormat="1" ht="15.75" customHeight="1" x14ac:dyDescent="0.25">
      <c r="A407" s="53" t="str">
        <f>Matrix!$H$1</f>
        <v>Remarks</v>
      </c>
      <c r="B407" s="54"/>
      <c r="C407" s="54"/>
      <c r="D407" s="54"/>
      <c r="E407" s="54"/>
      <c r="F407" s="54"/>
      <c r="G407" s="51"/>
    </row>
    <row r="408" spans="1:7" s="13" customFormat="1" ht="83.25" customHeight="1" thickBot="1" x14ac:dyDescent="0.3">
      <c r="A408" s="58" t="str">
        <f>Matrix!H52</f>
        <v>-</v>
      </c>
      <c r="B408" s="59"/>
      <c r="C408" s="59"/>
      <c r="D408" s="59"/>
      <c r="E408" s="59"/>
      <c r="F408" s="59"/>
      <c r="G408" s="52"/>
    </row>
    <row r="409" spans="1:7" s="12" customFormat="1" ht="15.75" customHeight="1" x14ac:dyDescent="0.25">
      <c r="A409" s="60" t="str">
        <f>Matrix!$B$1</f>
        <v>Ref #</v>
      </c>
      <c r="B409" s="61"/>
      <c r="C409" s="62" t="str">
        <f>Matrix!$C$1</f>
        <v>Security Controls</v>
      </c>
      <c r="D409" s="63"/>
      <c r="E409" s="62" t="str">
        <f>Matrix!$G$1</f>
        <v>Criticality: High, Medium, or Low</v>
      </c>
      <c r="F409" s="63"/>
      <c r="G409" s="14" t="str">
        <f>Matrix!$E$1</f>
        <v xml:space="preserve">Public Requirements References/Descriptions </v>
      </c>
    </row>
    <row r="410" spans="1:7" s="13" customFormat="1" ht="78.75" customHeight="1" x14ac:dyDescent="0.25">
      <c r="A410" s="47" t="str">
        <f>Matrix!B53</f>
        <v>SII-120</v>
      </c>
      <c r="B410" s="48"/>
      <c r="C410" s="49" t="str">
        <f>Matrix!C53</f>
        <v>Vulnerability Management</v>
      </c>
      <c r="D410" s="50"/>
      <c r="E410" s="49" t="str">
        <f>Matrix!G53</f>
        <v>Low</v>
      </c>
      <c r="F410" s="50"/>
      <c r="G410" s="51" t="str">
        <f>Matrix!E53</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11" spans="1:7" s="13" customFormat="1" ht="15.75" customHeight="1" x14ac:dyDescent="0.25">
      <c r="A411" s="64" t="str">
        <f>Matrix!$D$1</f>
        <v>Requirement</v>
      </c>
      <c r="B411" s="65"/>
      <c r="C411" s="65"/>
      <c r="D411" s="65"/>
      <c r="E411" s="65"/>
      <c r="F411" s="65"/>
      <c r="G411" s="51"/>
    </row>
    <row r="412" spans="1:7" s="13" customFormat="1" ht="94.5" customHeight="1" x14ac:dyDescent="0.25">
      <c r="A412" s="55" t="str">
        <f>Matrix!D53</f>
        <v>The vendor shall have a vulnerability management process that includes steps to triage any found vulnerabilities and plan remediation.</v>
      </c>
      <c r="B412" s="50"/>
      <c r="C412" s="50"/>
      <c r="D412" s="50"/>
      <c r="E412" s="50"/>
      <c r="F412" s="50"/>
      <c r="G412" s="51"/>
    </row>
    <row r="413" spans="1:7" s="13" customFormat="1" x14ac:dyDescent="0.25">
      <c r="A413" s="66" t="str">
        <f>Matrix!$F$1</f>
        <v xml:space="preserve">Verification: Inspection, Demonstration, Test, or Analysis </v>
      </c>
      <c r="B413" s="67"/>
      <c r="C413" s="67"/>
      <c r="D413" s="67"/>
      <c r="E413" s="67"/>
      <c r="F413" s="67"/>
      <c r="G413" s="51"/>
    </row>
    <row r="414" spans="1:7" s="13" customFormat="1" ht="40.5" customHeight="1" x14ac:dyDescent="0.25">
      <c r="A414" s="55" t="str">
        <f>Matrix!F53</f>
        <v>Inspection of vendor-supplied documentation describing their triage process.</v>
      </c>
      <c r="B414" s="50"/>
      <c r="C414" s="50"/>
      <c r="D414" s="50"/>
      <c r="E414" s="50"/>
      <c r="F414" s="50"/>
      <c r="G414" s="51"/>
    </row>
    <row r="415" spans="1:7" s="13" customFormat="1" ht="15.75" customHeight="1" x14ac:dyDescent="0.25">
      <c r="A415" s="64" t="str">
        <f>Matrix!$H$1</f>
        <v>Remarks</v>
      </c>
      <c r="B415" s="65"/>
      <c r="C415" s="65"/>
      <c r="D415" s="65"/>
      <c r="E415" s="65"/>
      <c r="F415" s="65"/>
      <c r="G415" s="51"/>
    </row>
    <row r="416" spans="1:7" s="13" customFormat="1" ht="47.25" customHeight="1" thickBot="1" x14ac:dyDescent="0.3">
      <c r="A416" s="68" t="str">
        <f>Matrix!H53</f>
        <v xml:space="preserve"> This requirement, if satisfied, shows process maturity but is nice-to-have over and above the previous requirements in this category</v>
      </c>
      <c r="B416" s="69"/>
      <c r="C416" s="69"/>
      <c r="D416" s="69"/>
      <c r="E416" s="69"/>
      <c r="F416" s="69"/>
      <c r="G416" s="52"/>
    </row>
    <row r="417" spans="1:7" s="12" customFormat="1" ht="15.75" customHeight="1" x14ac:dyDescent="0.25">
      <c r="A417" s="43" t="str">
        <f>Matrix!$B$1</f>
        <v>Ref #</v>
      </c>
      <c r="B417" s="44"/>
      <c r="C417" s="45" t="str">
        <f>Matrix!$C$1</f>
        <v>Security Controls</v>
      </c>
      <c r="D417" s="46"/>
      <c r="E417" s="45" t="str">
        <f>Matrix!$G$1</f>
        <v>Criticality: High, Medium, or Low</v>
      </c>
      <c r="F417" s="46"/>
      <c r="G417" s="11" t="str">
        <f>Matrix!$E$1</f>
        <v xml:space="preserve">Public Requirements References/Descriptions </v>
      </c>
    </row>
    <row r="418" spans="1:7" s="13" customFormat="1" ht="15.75" customHeight="1" x14ac:dyDescent="0.25">
      <c r="A418" s="47" t="str">
        <f>Matrix!B54</f>
        <v>SII-130</v>
      </c>
      <c r="B418" s="48"/>
      <c r="C418" s="49" t="str">
        <f>Matrix!C54</f>
        <v>Vulnerability Management</v>
      </c>
      <c r="D418" s="50"/>
      <c r="E418" s="49" t="str">
        <f>Matrix!G54</f>
        <v>Medium</v>
      </c>
      <c r="F418" s="50"/>
      <c r="G418" s="51" t="str">
        <f>Matrix!E54</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9" spans="1:7" s="13" customFormat="1" ht="15.75" customHeight="1" x14ac:dyDescent="0.25">
      <c r="A419" s="53" t="str">
        <f>Matrix!$D$1</f>
        <v>Requirement</v>
      </c>
      <c r="B419" s="54"/>
      <c r="C419" s="54"/>
      <c r="D419" s="54"/>
      <c r="E419" s="54"/>
      <c r="F419" s="54"/>
      <c r="G419" s="51"/>
    </row>
    <row r="420" spans="1:7" s="13" customFormat="1" ht="90.75" customHeight="1" x14ac:dyDescent="0.25">
      <c r="A420" s="55" t="str">
        <f>Matrix!D54</f>
        <v xml:space="preserve">The vendor shall verify code and best practice standards prior to deployment including:
Static Code Analysis / Static Application Security Testing (SCA/SAST)
Dependency Scanning for known vulnerabilities in third party components 
</v>
      </c>
      <c r="B420" s="50"/>
      <c r="C420" s="50"/>
      <c r="D420" s="50"/>
      <c r="E420" s="50"/>
      <c r="F420" s="50"/>
      <c r="G420" s="51"/>
    </row>
    <row r="421" spans="1:7" s="13" customFormat="1" x14ac:dyDescent="0.25">
      <c r="A421" s="56" t="str">
        <f>Matrix!$F$1</f>
        <v xml:space="preserve">Verification: Inspection, Demonstration, Test, or Analysis </v>
      </c>
      <c r="B421" s="57"/>
      <c r="C421" s="57"/>
      <c r="D421" s="57"/>
      <c r="E421" s="57"/>
      <c r="F421" s="57"/>
      <c r="G421" s="51"/>
    </row>
    <row r="422" spans="1:7" s="13" customFormat="1" ht="87" customHeight="1" x14ac:dyDescent="0.25">
      <c r="A422" s="55" t="str">
        <f>Matrix!F54</f>
        <v>Inspection of vendor-supplied documentation detailing their release process and quality controls.
Ensure that the process ensures that code is subject to static analysis prior to production release.</v>
      </c>
      <c r="B422" s="50"/>
      <c r="C422" s="50"/>
      <c r="D422" s="50"/>
      <c r="E422" s="50"/>
      <c r="F422" s="50"/>
      <c r="G422" s="51"/>
    </row>
    <row r="423" spans="1:7" s="13" customFormat="1" ht="15.75" customHeight="1" x14ac:dyDescent="0.25">
      <c r="A423" s="53" t="str">
        <f>Matrix!$H$1</f>
        <v>Remarks</v>
      </c>
      <c r="B423" s="54"/>
      <c r="C423" s="54"/>
      <c r="D423" s="54"/>
      <c r="E423" s="54"/>
      <c r="F423" s="54"/>
      <c r="G423" s="51"/>
    </row>
    <row r="424" spans="1:7" s="13" customFormat="1" ht="36" customHeight="1" thickBot="1" x14ac:dyDescent="0.3">
      <c r="A424" s="58" t="str">
        <f>Matrix!H54</f>
        <v>-</v>
      </c>
      <c r="B424" s="59"/>
      <c r="C424" s="59"/>
      <c r="D424" s="59"/>
      <c r="E424" s="59"/>
      <c r="F424" s="59"/>
      <c r="G424" s="52"/>
    </row>
    <row r="425" spans="1:7" s="12" customFormat="1" ht="15.75" customHeight="1" x14ac:dyDescent="0.25">
      <c r="A425" s="60" t="str">
        <f>Matrix!$B$1</f>
        <v>Ref #</v>
      </c>
      <c r="B425" s="61"/>
      <c r="C425" s="62" t="str">
        <f>Matrix!$C$1</f>
        <v>Security Controls</v>
      </c>
      <c r="D425" s="63"/>
      <c r="E425" s="62" t="str">
        <f>Matrix!$G$1</f>
        <v>Criticality: High, Medium, or Low</v>
      </c>
      <c r="F425" s="63"/>
      <c r="G425" s="14" t="str">
        <f>Matrix!$E$1</f>
        <v xml:space="preserve">Public Requirements References/Descriptions </v>
      </c>
    </row>
    <row r="426" spans="1:7" s="13" customFormat="1" ht="15.75" customHeight="1" x14ac:dyDescent="0.25">
      <c r="A426" s="47" t="str">
        <f>Matrix!B55</f>
        <v>SII-140</v>
      </c>
      <c r="B426" s="48"/>
      <c r="C426" s="49" t="str">
        <f>Matrix!C55</f>
        <v>Vulnerability Management</v>
      </c>
      <c r="D426" s="50"/>
      <c r="E426" s="49" t="str">
        <f>Matrix!G55</f>
        <v>Medium</v>
      </c>
      <c r="F426" s="50"/>
      <c r="G426" s="51" t="str">
        <f>Matrix!E55</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27" spans="1:7" s="13" customFormat="1" ht="15.75" customHeight="1" x14ac:dyDescent="0.25">
      <c r="A427" s="64" t="str">
        <f>Matrix!$D$1</f>
        <v>Requirement</v>
      </c>
      <c r="B427" s="65"/>
      <c r="C427" s="65"/>
      <c r="D427" s="65"/>
      <c r="E427" s="65"/>
      <c r="F427" s="65"/>
      <c r="G427" s="51"/>
    </row>
    <row r="428" spans="1:7" s="13" customFormat="1" ht="94.5" customHeight="1" x14ac:dyDescent="0.25">
      <c r="A428" s="55" t="str">
        <f>Matrix!D55</f>
        <v>The vendor shall implement ongoing monitoring and protection against malicious code in production using a well governed process that addresses all entry and exit points in the system.</v>
      </c>
      <c r="B428" s="50"/>
      <c r="C428" s="50"/>
      <c r="D428" s="50"/>
      <c r="E428" s="50"/>
      <c r="F428" s="50"/>
      <c r="G428" s="51"/>
    </row>
    <row r="429" spans="1:7" s="13" customFormat="1" x14ac:dyDescent="0.25">
      <c r="A429" s="66" t="str">
        <f>Matrix!$F$1</f>
        <v xml:space="preserve">Verification: Inspection, Demonstration, Test, or Analysis </v>
      </c>
      <c r="B429" s="67"/>
      <c r="C429" s="67"/>
      <c r="D429" s="67"/>
      <c r="E429" s="67"/>
      <c r="F429" s="67"/>
      <c r="G429" s="51"/>
    </row>
    <row r="430" spans="1:7" s="13" customFormat="1" ht="84.75" customHeight="1" x14ac:dyDescent="0.25">
      <c r="A430" s="55" t="str">
        <f>Matrix!F55</f>
        <v>Inspection of vendor-supplied documentation detailing the methods used to protect systems and devices from malicious code.</v>
      </c>
      <c r="B430" s="50"/>
      <c r="C430" s="50"/>
      <c r="D430" s="50"/>
      <c r="E430" s="50"/>
      <c r="F430" s="50"/>
      <c r="G430" s="51"/>
    </row>
    <row r="431" spans="1:7" s="13" customFormat="1" ht="15.75" customHeight="1" x14ac:dyDescent="0.25">
      <c r="A431" s="64" t="str">
        <f>Matrix!$H$1</f>
        <v>Remarks</v>
      </c>
      <c r="B431" s="65"/>
      <c r="C431" s="65"/>
      <c r="D431" s="65"/>
      <c r="E431" s="65"/>
      <c r="F431" s="65"/>
      <c r="G431" s="51"/>
    </row>
    <row r="432" spans="1:7" s="13" customFormat="1" ht="42.75" customHeight="1" thickBot="1" x14ac:dyDescent="0.3">
      <c r="A432" s="68" t="str">
        <f>Matrix!H55</f>
        <v>e.g. whitelisting, anti-malware scanning, cryptographic protections</v>
      </c>
      <c r="B432" s="69"/>
      <c r="C432" s="69"/>
      <c r="D432" s="69"/>
      <c r="E432" s="69"/>
      <c r="F432" s="69"/>
      <c r="G432" s="52"/>
    </row>
    <row r="433" spans="1:7" s="12" customFormat="1" ht="15.75" customHeight="1" x14ac:dyDescent="0.25">
      <c r="A433" s="43" t="str">
        <f>Matrix!$B$1</f>
        <v>Ref #</v>
      </c>
      <c r="B433" s="44"/>
      <c r="C433" s="45" t="str">
        <f>Matrix!$C$1</f>
        <v>Security Controls</v>
      </c>
      <c r="D433" s="46"/>
      <c r="E433" s="45" t="str">
        <f>Matrix!$G$1</f>
        <v>Criticality: High, Medium, or Low</v>
      </c>
      <c r="F433" s="46"/>
      <c r="G433" s="11" t="str">
        <f>Matrix!$E$1</f>
        <v xml:space="preserve">Public Requirements References/Descriptions </v>
      </c>
    </row>
    <row r="434" spans="1:7" s="13" customFormat="1" ht="15.75" customHeight="1" x14ac:dyDescent="0.25">
      <c r="A434" s="47" t="str">
        <f>Matrix!B56</f>
        <v>SII-150</v>
      </c>
      <c r="B434" s="48"/>
      <c r="C434" s="49" t="str">
        <f>Matrix!C56</f>
        <v>Vulnerability Management</v>
      </c>
      <c r="D434" s="50"/>
      <c r="E434" s="49" t="str">
        <f>Matrix!G56</f>
        <v>Medium</v>
      </c>
      <c r="F434" s="50"/>
      <c r="G434" s="51" t="str">
        <f>Matrix!E56</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35" spans="1:7" s="13" customFormat="1" ht="15.75" customHeight="1" x14ac:dyDescent="0.25">
      <c r="A435" s="53" t="str">
        <f>Matrix!$D$1</f>
        <v>Requirement</v>
      </c>
      <c r="B435" s="54"/>
      <c r="C435" s="54"/>
      <c r="D435" s="54"/>
      <c r="E435" s="54"/>
      <c r="F435" s="54"/>
      <c r="G435" s="51"/>
    </row>
    <row r="436" spans="1:7" s="13" customFormat="1" ht="36.75" customHeight="1" x14ac:dyDescent="0.25">
      <c r="A436" s="55" t="str">
        <f>Matrix!D56</f>
        <v>The vendor shall verify code according to best-practice coding standards</v>
      </c>
      <c r="B436" s="50"/>
      <c r="C436" s="50"/>
      <c r="D436" s="50"/>
      <c r="E436" s="50"/>
      <c r="F436" s="50"/>
      <c r="G436" s="51"/>
    </row>
    <row r="437" spans="1:7" s="13" customFormat="1" x14ac:dyDescent="0.25">
      <c r="A437" s="56" t="str">
        <f>Matrix!$F$1</f>
        <v xml:space="preserve">Verification: Inspection, Demonstration, Test, or Analysis </v>
      </c>
      <c r="B437" s="57"/>
      <c r="C437" s="57"/>
      <c r="D437" s="57"/>
      <c r="E437" s="57"/>
      <c r="F437" s="57"/>
      <c r="G437" s="51"/>
    </row>
    <row r="438" spans="1:7" s="13" customFormat="1" ht="77.25" customHeight="1" x14ac:dyDescent="0.25">
      <c r="A438" s="55" t="str">
        <f>Matrix!F56</f>
        <v>Inspection of vendor-supplied documentation detailing the software development processes of the vendor.
Ensure that the vendor has coding standards that encourage secure code development.</v>
      </c>
      <c r="B438" s="50"/>
      <c r="C438" s="50"/>
      <c r="D438" s="50"/>
      <c r="E438" s="50"/>
      <c r="F438" s="50"/>
      <c r="G438" s="51"/>
    </row>
    <row r="439" spans="1:7" s="13" customFormat="1" ht="15.75" customHeight="1" x14ac:dyDescent="0.25">
      <c r="A439" s="53" t="str">
        <f>Matrix!$H$1</f>
        <v>Remarks</v>
      </c>
      <c r="B439" s="54"/>
      <c r="C439" s="54"/>
      <c r="D439" s="54"/>
      <c r="E439" s="54"/>
      <c r="F439" s="54"/>
      <c r="G439" s="51"/>
    </row>
    <row r="440" spans="1:7" s="13" customFormat="1" ht="36.75" customHeight="1" thickBot="1" x14ac:dyDescent="0.3">
      <c r="A440" s="58" t="str">
        <f>Matrix!H56</f>
        <v>-</v>
      </c>
      <c r="B440" s="59"/>
      <c r="C440" s="59"/>
      <c r="D440" s="59"/>
      <c r="E440" s="59"/>
      <c r="F440" s="59"/>
      <c r="G440" s="52"/>
    </row>
    <row r="441" spans="1:7" s="12" customFormat="1" ht="15.75" customHeight="1" x14ac:dyDescent="0.25">
      <c r="A441" s="60" t="str">
        <f>Matrix!$B$1</f>
        <v>Ref #</v>
      </c>
      <c r="B441" s="61"/>
      <c r="C441" s="62" t="str">
        <f>Matrix!$C$1</f>
        <v>Security Controls</v>
      </c>
      <c r="D441" s="63"/>
      <c r="E441" s="62" t="str">
        <f>Matrix!$G$1</f>
        <v>Criticality: High, Medium, or Low</v>
      </c>
      <c r="F441" s="63"/>
      <c r="G441" s="14" t="str">
        <f>Matrix!$E$1</f>
        <v xml:space="preserve">Public Requirements References/Descriptions </v>
      </c>
    </row>
    <row r="442" spans="1:7" s="13" customFormat="1" ht="15.75" customHeight="1" x14ac:dyDescent="0.25">
      <c r="A442" s="47" t="str">
        <f>Matrix!B57</f>
        <v>SII-170</v>
      </c>
      <c r="B442" s="48"/>
      <c r="C442" s="49" t="str">
        <f>Matrix!C57</f>
        <v>System and Information Integrity</v>
      </c>
      <c r="D442" s="50"/>
      <c r="E442" s="49" t="str">
        <f>Matrix!G57</f>
        <v>Medium</v>
      </c>
      <c r="F442" s="50"/>
      <c r="G442" s="51"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s="13" customFormat="1" ht="15.75" customHeight="1" x14ac:dyDescent="0.25">
      <c r="A443" s="64" t="str">
        <f>Matrix!$D$1</f>
        <v>Requirement</v>
      </c>
      <c r="B443" s="65"/>
      <c r="C443" s="65"/>
      <c r="D443" s="65"/>
      <c r="E443" s="65"/>
      <c r="F443" s="65"/>
      <c r="G443" s="51"/>
    </row>
    <row r="444" spans="1:7" s="13" customFormat="1" ht="72" customHeight="1" x14ac:dyDescent="0.25">
      <c r="A444" s="55" t="str">
        <f>Matrix!D57</f>
        <v>The vendor shall actively monitor resources such as NIST Common Vulnerabilities and Exposures (CVE), Bugtraq, for security alerts and advisories related to the telematics system’s components</v>
      </c>
      <c r="B444" s="50"/>
      <c r="C444" s="50"/>
      <c r="D444" s="50"/>
      <c r="E444" s="50"/>
      <c r="F444" s="50"/>
      <c r="G444" s="51"/>
    </row>
    <row r="445" spans="1:7" s="13" customFormat="1" x14ac:dyDescent="0.25">
      <c r="A445" s="66" t="str">
        <f>Matrix!$F$1</f>
        <v xml:space="preserve">Verification: Inspection, Demonstration, Test, or Analysis </v>
      </c>
      <c r="B445" s="67"/>
      <c r="C445" s="67"/>
      <c r="D445" s="67"/>
      <c r="E445" s="67"/>
      <c r="F445" s="67"/>
      <c r="G445" s="51"/>
    </row>
    <row r="446" spans="1:7" s="13" customFormat="1" ht="48" customHeight="1" x14ac:dyDescent="0.25">
      <c r="A446" s="55" t="str">
        <f>Matrix!F57</f>
        <v>Inspection of vendor process documentation detailing whether alerts, advisories, and directives are monitored and how these items are consumed e.g. email, ticketing system.</v>
      </c>
      <c r="B446" s="50"/>
      <c r="C446" s="50"/>
      <c r="D446" s="50"/>
      <c r="E446" s="50"/>
      <c r="F446" s="50"/>
      <c r="G446" s="51"/>
    </row>
    <row r="447" spans="1:7" s="13" customFormat="1" ht="15.75" customHeight="1" x14ac:dyDescent="0.25">
      <c r="A447" s="64" t="str">
        <f>Matrix!$H$1</f>
        <v>Remarks</v>
      </c>
      <c r="B447" s="65"/>
      <c r="C447" s="65"/>
      <c r="D447" s="65"/>
      <c r="E447" s="65"/>
      <c r="F447" s="65"/>
      <c r="G447" s="51"/>
    </row>
    <row r="448" spans="1:7" s="13" customFormat="1" ht="47.25" customHeight="1" thickBot="1" x14ac:dyDescent="0.3">
      <c r="A448" s="68" t="str">
        <f>Matrix!H57</f>
        <v>-</v>
      </c>
      <c r="B448" s="69"/>
      <c r="C448" s="69"/>
      <c r="D448" s="69"/>
      <c r="E448" s="69"/>
      <c r="F448" s="69"/>
      <c r="G448" s="52"/>
    </row>
    <row r="449" spans="1:7" ht="15.75" customHeight="1" x14ac:dyDescent="0.25">
      <c r="A449" s="43" t="str">
        <f>Matrix!$B$1</f>
        <v>Ref #</v>
      </c>
      <c r="B449" s="44"/>
      <c r="C449" s="45" t="str">
        <f>Matrix!$C$1</f>
        <v>Security Controls</v>
      </c>
      <c r="D449" s="46"/>
      <c r="E449" s="45" t="str">
        <f>Matrix!$G$1</f>
        <v>Criticality: High, Medium, or Low</v>
      </c>
      <c r="F449" s="46"/>
      <c r="G449" s="11" t="str">
        <f>Matrix!$E$1</f>
        <v xml:space="preserve">Public Requirements References/Descriptions </v>
      </c>
    </row>
    <row r="450" spans="1:7" ht="15.75" customHeight="1" x14ac:dyDescent="0.25">
      <c r="A450" s="47" t="str">
        <f>Matrix!B58</f>
        <v>SII-171</v>
      </c>
      <c r="B450" s="48"/>
      <c r="C450" s="49" t="str">
        <f>Matrix!C58</f>
        <v>System and Information Integrity</v>
      </c>
      <c r="D450" s="50"/>
      <c r="E450" s="49" t="str">
        <f>Matrix!G58</f>
        <v>Medium</v>
      </c>
      <c r="F450" s="50"/>
      <c r="G450" s="51" t="str">
        <f>Matrix!E58</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51" spans="1:7" ht="15.75" customHeight="1" x14ac:dyDescent="0.25">
      <c r="A451" s="53" t="str">
        <f>Matrix!$D$1</f>
        <v>Requirement</v>
      </c>
      <c r="B451" s="54"/>
      <c r="C451" s="54"/>
      <c r="D451" s="54"/>
      <c r="E451" s="54"/>
      <c r="F451" s="54"/>
      <c r="G451" s="51"/>
    </row>
    <row r="452" spans="1:7" ht="63.75" customHeight="1" x14ac:dyDescent="0.25">
      <c r="A452" s="55" t="str">
        <f>Matrix!D58</f>
        <v>The vendor shall notify their customers of any vulnerabilities discovered in the telematics systems components via monitoring or vulnerability disclosure programs. The notification to customers will happen in a timely manner.</v>
      </c>
      <c r="B452" s="50"/>
      <c r="C452" s="50"/>
      <c r="D452" s="50"/>
      <c r="E452" s="50"/>
      <c r="F452" s="50"/>
      <c r="G452" s="51"/>
    </row>
    <row r="453" spans="1:7" x14ac:dyDescent="0.25">
      <c r="A453" s="56" t="str">
        <f>Matrix!$F$1</f>
        <v xml:space="preserve">Verification: Inspection, Demonstration, Test, or Analysis </v>
      </c>
      <c r="B453" s="57"/>
      <c r="C453" s="57"/>
      <c r="D453" s="57"/>
      <c r="E453" s="57"/>
      <c r="F453" s="57"/>
      <c r="G453" s="51"/>
    </row>
    <row r="454" spans="1:7" ht="60.75" customHeight="1" x14ac:dyDescent="0.25">
      <c r="A454" s="55" t="str">
        <f>Matrix!F58</f>
        <v>Inspection of vendor process documentation detailing how customers are notified. Confirm that the timelines stated in the vendors notification procedures are acceptable.</v>
      </c>
      <c r="B454" s="50"/>
      <c r="C454" s="50"/>
      <c r="D454" s="50"/>
      <c r="E454" s="50"/>
      <c r="F454" s="50"/>
      <c r="G454" s="51"/>
    </row>
    <row r="455" spans="1:7" ht="15.75" customHeight="1" x14ac:dyDescent="0.25">
      <c r="A455" s="53" t="str">
        <f>Matrix!$H$1</f>
        <v>Remarks</v>
      </c>
      <c r="B455" s="54"/>
      <c r="C455" s="54"/>
      <c r="D455" s="54"/>
      <c r="E455" s="54"/>
      <c r="F455" s="54"/>
      <c r="G455" s="51"/>
    </row>
    <row r="456" spans="1:7" ht="34.5" customHeight="1" thickBot="1" x14ac:dyDescent="0.3">
      <c r="A456" s="58" t="str">
        <f>Matrix!H58</f>
        <v>-</v>
      </c>
      <c r="B456" s="59"/>
      <c r="C456" s="59"/>
      <c r="D456" s="59"/>
      <c r="E456" s="59"/>
      <c r="F456" s="59"/>
      <c r="G456" s="52"/>
    </row>
    <row r="457" spans="1:7" s="12" customFormat="1" ht="15.75" customHeight="1" x14ac:dyDescent="0.25">
      <c r="A457" s="60" t="str">
        <f>Matrix!$B$1</f>
        <v>Ref #</v>
      </c>
      <c r="B457" s="61"/>
      <c r="C457" s="62" t="str">
        <f>Matrix!$C$1</f>
        <v>Security Controls</v>
      </c>
      <c r="D457" s="63"/>
      <c r="E457" s="62" t="str">
        <f>Matrix!$G$1</f>
        <v>Criticality: High, Medium, or Low</v>
      </c>
      <c r="F457" s="63"/>
      <c r="G457" s="14" t="str">
        <f>Matrix!$E$1</f>
        <v xml:space="preserve">Public Requirements References/Descriptions </v>
      </c>
    </row>
    <row r="458" spans="1:7" s="13" customFormat="1" ht="31.5" customHeight="1" x14ac:dyDescent="0.25">
      <c r="A458" s="47" t="str">
        <f>Matrix!B60</f>
        <v>SII-190</v>
      </c>
      <c r="B458" s="48"/>
      <c r="C458" s="49" t="str">
        <f>Matrix!C60</f>
        <v>Software Resiliency / Code Protections</v>
      </c>
      <c r="D458" s="50"/>
      <c r="E458" s="49" t="str">
        <f>Matrix!G60</f>
        <v>Low</v>
      </c>
      <c r="F458" s="50"/>
      <c r="G458" s="51" t="str">
        <f>Matrix!E60</f>
        <v xml:space="preserve">BSIMM [SE3.2: 13] Use Code Protection
a. To protect intellectual property and make exploit development harder, the organization erects barriers to reverse engineering its software (e.g., anti-tamper, debug protection, anti-piracy features, runtime integrity). This is particularly important for widely distributed mobile applications.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
OWASP MASVS MSTG‑RESILIENCE‑1  
a. The app detects, and responds to, the presence of a rooted or jailbroken device either by alerting the user or terminating the app. 
OWASP MASVS MSTG‑RESILIENCE‑2  
a. The app prevents debugging and/or detects, and responds to, a debugger being attached. All available debugging protocols must be covered. 
OWASP MASVS MSTG‑RESILIENCE‑3  
a. The app detects, and responds to, tampering with executable files and critical data within its own sandbox. 
OWASP MASVS MSTG‑RESILIENCE‑4  
a. The app detects, and responds to, the presence of widely used reverse engineering tools and frameworks on the device.
OWASP MASVS MSTG‑RESILIENCE‑5  
a. The app detects, and responds to, being run in an emulator.  
OWASP MASVS MSTG‑RESILIENCE‑6  
a. The app detects, and responds to, tampering the code and data in its own memory space. 
OWASP MASVS MSTG‑RESILIENCE‑7  
a. The app implements multiple mechanisms in each defense category (8.1 to 8.6). Note that resiliency scales with the amount, diversity of the originality of the mechanisms used. 
OWASP MASVS MSTG‑RESILIENCE‑8  
a. The detection mechanisms trigger responses of different types, including delayed and stealthy responses. 
OWASP MASVS MSTG‑RESILIENCE‑9  
a. Obfuscation is applied to programmatic defenses, which in turn impede de-obfuscation via dynamic analysis.  
OWASP MASVS MSTG‑RESILIENCE‑10 
a. The app implements a 'device binding' functionality using a device fingerprint derived from multiple properties unique to the device. 
OWASP MASVS MSTG‑RESILIENCE‑11 
a. All executable files and libraries belonging to the app are either encrypted on the file level and/or important code and data segments inside the executables are encrypted or packed. Trivial static analysis does not reveal important code or data. 
OWASP MASVS MSTG‑RESILIENCE‑12 
a.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 
OWASP MASVS MSTG‑RESILIENCE‑13 
a. As a defense in depth, next to having solid hardening of the communicating parties, application level payload encryption can be applied to further impede eavesdropping. 
</v>
      </c>
    </row>
    <row r="459" spans="1:7" s="13" customFormat="1" ht="15.75" customHeight="1" x14ac:dyDescent="0.25">
      <c r="A459" s="64" t="str">
        <f>Matrix!$D$1</f>
        <v>Requirement</v>
      </c>
      <c r="B459" s="65"/>
      <c r="C459" s="65"/>
      <c r="D459" s="65"/>
      <c r="E459" s="65"/>
      <c r="F459" s="65"/>
      <c r="G459" s="51"/>
    </row>
    <row r="460" spans="1:7" s="13" customFormat="1" ht="195" customHeight="1" x14ac:dyDescent="0.25">
      <c r="A460" s="55" t="str">
        <f>Matrix!D60</f>
        <v>The vendor’s software will have software resiliency measures included that will slow the progress of tampering and reverse engineering efforts.</v>
      </c>
      <c r="B460" s="50"/>
      <c r="C460" s="50"/>
      <c r="D460" s="50"/>
      <c r="E460" s="50"/>
      <c r="F460" s="50"/>
      <c r="G460" s="51"/>
    </row>
    <row r="461" spans="1:7" s="13" customFormat="1" x14ac:dyDescent="0.25">
      <c r="A461" s="66" t="str">
        <f>Matrix!$F$1</f>
        <v xml:space="preserve">Verification: Inspection, Demonstration, Test, or Analysis </v>
      </c>
      <c r="B461" s="67"/>
      <c r="C461" s="67"/>
      <c r="D461" s="67"/>
      <c r="E461" s="67"/>
      <c r="F461" s="67"/>
      <c r="G461" s="51"/>
    </row>
    <row r="462" spans="1:7" s="13" customFormat="1" ht="195" customHeight="1" x14ac:dyDescent="0.25">
      <c r="A462" s="55" t="str">
        <f>Matrix!F60</f>
        <v>Inspection of 3rd party documentation or a demonstration by the vendor that asserts the presence of anti-reverse-engineering in the vendor software. Ideally executed following the testing steps detailed in the OWASP MSTG 'Android Anti-Reversing Defenses' or 'iOS Anti-Reversing Defenses' sections</v>
      </c>
      <c r="B462" s="50"/>
      <c r="C462" s="50"/>
      <c r="D462" s="50"/>
      <c r="E462" s="50"/>
      <c r="F462" s="50"/>
      <c r="G462" s="51"/>
    </row>
    <row r="463" spans="1:7" s="13" customFormat="1" ht="15.75" customHeight="1" x14ac:dyDescent="0.25">
      <c r="A463" s="64" t="str">
        <f>Matrix!$H$1</f>
        <v>Remarks</v>
      </c>
      <c r="B463" s="65"/>
      <c r="C463" s="65"/>
      <c r="D463" s="65"/>
      <c r="E463" s="65"/>
      <c r="F463" s="65"/>
      <c r="G463" s="51"/>
    </row>
    <row r="464" spans="1:7" s="13" customFormat="1" ht="91.5" customHeight="1" thickBot="1" x14ac:dyDescent="0.3">
      <c r="A464" s="68" t="str">
        <f>Matrix!H60</f>
        <v>This is a nice-to-have. Mature solutions that process sensitive information in devices that could be in the hands of attackers are expected to have these protections; however, allowances should be made for products to focus on the necessary security controls first, for which these resiliency requirements are not a substitute</v>
      </c>
      <c r="B464" s="69"/>
      <c r="C464" s="69"/>
      <c r="D464" s="69"/>
      <c r="E464" s="69"/>
      <c r="F464" s="69"/>
      <c r="G464" s="52"/>
    </row>
  </sheetData>
  <mergeCells count="754">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457:B457"/>
    <mergeCell ref="C457:D457"/>
    <mergeCell ref="E457:F457"/>
    <mergeCell ref="A458:B458"/>
    <mergeCell ref="C458:D458"/>
    <mergeCell ref="E458:F458"/>
    <mergeCell ref="G458:G464"/>
    <mergeCell ref="A459:F459"/>
    <mergeCell ref="A460:F460"/>
    <mergeCell ref="A461:F461"/>
    <mergeCell ref="A462:F462"/>
    <mergeCell ref="A463:F463"/>
    <mergeCell ref="A464:F464"/>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36" max="6" man="1"/>
    <brk id="344" max="6" man="1"/>
    <brk id="392" max="6" man="1"/>
    <brk id="408" max="6" man="1"/>
    <brk id="432" max="6" man="1"/>
    <brk id="448"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52"/>
  <sheetViews>
    <sheetView tabSelected="1" zoomScale="80" zoomScaleNormal="80" workbookViewId="0">
      <selection activeCell="A5" sqref="A5"/>
    </sheetView>
  </sheetViews>
  <sheetFormatPr defaultRowHeight="15" x14ac:dyDescent="0.25"/>
  <cols>
    <col min="1" max="1" width="10.5703125" style="20" customWidth="1"/>
    <col min="2" max="2" width="11.28515625" style="20" bestFit="1" customWidth="1"/>
    <col min="3" max="3" width="70.28515625" style="20" customWidth="1"/>
    <col min="4" max="4" width="7" style="20" customWidth="1"/>
    <col min="5" max="7" width="7.7109375" style="24" customWidth="1"/>
    <col min="8" max="8" width="31.85546875" style="24"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4.5" customHeight="1" x14ac:dyDescent="0.25">
      <c r="B1" s="73" t="s">
        <v>321</v>
      </c>
      <c r="C1" s="74"/>
      <c r="D1" s="74"/>
      <c r="E1" s="74"/>
      <c r="F1" s="74"/>
      <c r="G1" s="74"/>
      <c r="H1" s="74"/>
    </row>
    <row r="2" spans="1:8" s="19" customFormat="1" ht="21" x14ac:dyDescent="0.25">
      <c r="B2" s="71" t="s">
        <v>243</v>
      </c>
      <c r="C2" s="71"/>
      <c r="D2" s="71"/>
      <c r="E2" s="71"/>
      <c r="F2" s="71"/>
      <c r="G2" s="71"/>
      <c r="H2" s="71"/>
    </row>
    <row r="3" spans="1:8" ht="25.5" customHeight="1" x14ac:dyDescent="0.25">
      <c r="D3" s="87" t="s">
        <v>303</v>
      </c>
      <c r="E3" s="88"/>
      <c r="F3" s="88"/>
      <c r="G3" s="89"/>
      <c r="H3" s="85" t="s">
        <v>304</v>
      </c>
    </row>
    <row r="4" spans="1:8" x14ac:dyDescent="0.25">
      <c r="A4" s="91" t="s">
        <v>246</v>
      </c>
      <c r="B4" s="92" t="s">
        <v>217</v>
      </c>
      <c r="C4" s="93" t="s">
        <v>145</v>
      </c>
      <c r="D4" s="41" t="s">
        <v>301</v>
      </c>
      <c r="E4" s="41" t="s">
        <v>305</v>
      </c>
      <c r="F4" s="41" t="s">
        <v>302</v>
      </c>
      <c r="G4" s="41" t="s">
        <v>306</v>
      </c>
      <c r="H4" s="86"/>
    </row>
    <row r="5" spans="1:8" s="23" customFormat="1" ht="30" x14ac:dyDescent="0.25">
      <c r="A5" s="80" t="str">
        <f>IF(Matrix!$J5="Yes","Mobile App"," ")</f>
        <v>Mobile App</v>
      </c>
      <c r="B5" s="22" t="str">
        <f>IF(Matrix!$J5="Yes",Matrix!$G5," ")</f>
        <v>High</v>
      </c>
      <c r="C5" s="81" t="str">
        <f>IF(Matrix!$J5="Yes",Matrix!$I5," ")</f>
        <v>AC-030 (Access Control) - The vendor's system shall employ authentication to prevent unauthorized access to telematics systems and data.</v>
      </c>
      <c r="D5" s="22"/>
      <c r="E5" s="22"/>
      <c r="F5" s="22"/>
      <c r="G5" s="22"/>
      <c r="H5" s="22"/>
    </row>
    <row r="6" spans="1:8" s="23" customFormat="1" ht="45" x14ac:dyDescent="0.25">
      <c r="A6" s="80" t="str">
        <f>IF(Matrix!$J13="Yes","Mobile App"," ")</f>
        <v>Mobile App</v>
      </c>
      <c r="B6" s="22" t="str">
        <f>IF(Matrix!$J13="Yes",Matrix!$G13," ")</f>
        <v>High</v>
      </c>
      <c r="C6" s="81" t="str">
        <f>IF(Matrix!$J13="Yes",Matrix!$I13," ")</f>
        <v>CM-020 (Configuration Management) - The vendor’s devices shall have all services used for troubleshooting disabled or properly protected from unauthorized access and use.</v>
      </c>
      <c r="D6" s="22"/>
      <c r="E6" s="22"/>
      <c r="F6" s="22"/>
      <c r="G6" s="22"/>
      <c r="H6" s="22"/>
    </row>
    <row r="7" spans="1:8" s="23" customFormat="1" ht="45" x14ac:dyDescent="0.25">
      <c r="A7" s="80" t="str">
        <f>IF(Matrix!$J14="Yes","Mobile App"," ")</f>
        <v>Mobile App</v>
      </c>
      <c r="B7" s="22" t="str">
        <f>IF(Matrix!$J14="Yes",Matrix!$G14," ")</f>
        <v>High</v>
      </c>
      <c r="C7" s="81" t="str">
        <f>IF(Matrix!$J14="Yes",Matrix!$I14," ")</f>
        <v>CM-030 (Configuration Management) - Vendor ensures that any and all interfaces used for testing or debug are unavailalbe in production builds of the devices</v>
      </c>
      <c r="D7" s="22"/>
      <c r="E7" s="22"/>
      <c r="F7" s="22"/>
      <c r="G7" s="22"/>
      <c r="H7" s="22"/>
    </row>
    <row r="8" spans="1:8" s="23" customFormat="1" ht="45" x14ac:dyDescent="0.25">
      <c r="A8" s="80" t="str">
        <f>IF(Matrix!$J18="Yes","Mobile App"," ")</f>
        <v>Mobile App</v>
      </c>
      <c r="B8" s="22" t="str">
        <f>IF(Matrix!$J18="Yes",Matrix!$G18," ")</f>
        <v>High</v>
      </c>
      <c r="C8" s="81" t="str">
        <f>IF(Matrix!$J18="Yes",Matrix!$I18," ")</f>
        <v>IR-010 (Incidence Response) - The vendor shall have a documented incident response plan (IRP) in place which provides the carriers with a point of contact for components used within their telematics system</v>
      </c>
      <c r="D8" s="22"/>
      <c r="E8" s="22"/>
      <c r="F8" s="22"/>
      <c r="G8" s="22"/>
      <c r="H8" s="22"/>
    </row>
    <row r="9" spans="1:8" s="23" customFormat="1" ht="30" x14ac:dyDescent="0.25">
      <c r="A9" s="80" t="str">
        <f>IF(Matrix!$J27="Yes","Mobile App"," ")</f>
        <v>Mobile App</v>
      </c>
      <c r="B9" s="22" t="str">
        <f>IF(Matrix!$J27="Yes",Matrix!$G27," ")</f>
        <v>High</v>
      </c>
      <c r="C9" s="81" t="str">
        <f>IF(Matrix!$J27="Yes",Matrix!$I27," ")</f>
        <v>SAA-010 (Security Management) - The vendor shall have an Information Security Management Plan (ISMP)</v>
      </c>
      <c r="D9" s="22"/>
      <c r="E9" s="22"/>
      <c r="F9" s="22"/>
      <c r="G9" s="22"/>
      <c r="H9" s="22"/>
    </row>
    <row r="10" spans="1:8" s="23" customFormat="1" ht="90" x14ac:dyDescent="0.25">
      <c r="A10" s="80" t="str">
        <f>IF(Matrix!$J28="Yes","Mobile App"," ")</f>
        <v>Mobile App</v>
      </c>
      <c r="B10" s="22" t="str">
        <f>IF(Matrix!$J28="Yes",Matrix!$G28," ")</f>
        <v>High</v>
      </c>
      <c r="C10" s="81"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0" s="22"/>
      <c r="E10" s="22"/>
      <c r="F10" s="22"/>
      <c r="G10" s="22"/>
      <c r="H10" s="22"/>
    </row>
    <row r="11" spans="1:8" s="23" customFormat="1" ht="45" x14ac:dyDescent="0.25">
      <c r="A11" s="80" t="str">
        <f>IF(Matrix!$J30="Yes","Mobile App"," ")</f>
        <v>Mobile App</v>
      </c>
      <c r="B11" s="22" t="str">
        <f>IF(Matrix!$J30="Yes",Matrix!$G30," ")</f>
        <v>High</v>
      </c>
      <c r="C11" s="81" t="str">
        <f>IF(Matrix!$J30="Yes",Matrix!$I30," ")</f>
        <v>SCP-010 (Protecting Communications paths for systems) - Communication paths that traverse outside controlled boundaries must protect confidentiality and integrity of data</v>
      </c>
      <c r="D11" s="22"/>
      <c r="E11" s="22"/>
      <c r="F11" s="22"/>
      <c r="G11" s="22"/>
      <c r="H11" s="22"/>
    </row>
    <row r="12" spans="1:8" s="23" customFormat="1" ht="105" x14ac:dyDescent="0.25">
      <c r="A12" s="80" t="str">
        <f>IF(Matrix!$J32="Yes","Mobile App"," ")</f>
        <v>Mobile App</v>
      </c>
      <c r="B12" s="22" t="str">
        <f>IF(Matrix!$J32="Yes",Matrix!$G32," ")</f>
        <v>High</v>
      </c>
      <c r="C12" s="81"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2" s="22"/>
      <c r="E12" s="22"/>
      <c r="F12" s="22"/>
      <c r="G12" s="22"/>
      <c r="H12" s="22"/>
    </row>
    <row r="13" spans="1:8" s="23" customFormat="1" ht="270" x14ac:dyDescent="0.25">
      <c r="A13" s="80" t="str">
        <f>IF(Matrix!$J37="Yes","Mobile App"," ")</f>
        <v>Mobile App</v>
      </c>
      <c r="B13" s="22" t="str">
        <f>IF(Matrix!$J37="Yes",Matrix!$G37," ")</f>
        <v>High</v>
      </c>
      <c r="C13" s="81"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3" s="22"/>
      <c r="E13" s="22"/>
      <c r="F13" s="22"/>
      <c r="G13" s="22"/>
      <c r="H13" s="22"/>
    </row>
    <row r="14" spans="1:8" s="23" customFormat="1" ht="90" x14ac:dyDescent="0.25">
      <c r="A14" s="80" t="str">
        <f>IF(Matrix!$J41="Yes","Mobile App"," ")</f>
        <v>Mobile App</v>
      </c>
      <c r="B14" s="22" t="str">
        <f>IF(Matrix!$J41="Yes",Matrix!$G41," ")</f>
        <v>High</v>
      </c>
      <c r="C14" s="81" t="str">
        <f>IF(Matrix!$J41="Yes",Matrix!$I41,"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 s="22"/>
      <c r="E14" s="22"/>
      <c r="F14" s="22"/>
      <c r="G14" s="22"/>
      <c r="H14" s="22"/>
    </row>
    <row r="15" spans="1:8" s="23" customFormat="1" ht="75" x14ac:dyDescent="0.25">
      <c r="A15" s="80" t="str">
        <f>IF(Matrix!$J47="Yes","Mobile App"," ")</f>
        <v>Mobile App</v>
      </c>
      <c r="B15" s="22" t="str">
        <f>IF(Matrix!$J47="Yes",Matrix!$G47," ")</f>
        <v>High</v>
      </c>
      <c r="C15" s="81" t="str">
        <f>IF(Matrix!$J47="Yes",Matrix!$I47,"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5" s="22"/>
      <c r="E15" s="22"/>
      <c r="F15" s="22"/>
      <c r="G15" s="22"/>
      <c r="H15" s="22"/>
    </row>
    <row r="16" spans="1:8" s="23" customFormat="1" ht="90" x14ac:dyDescent="0.25">
      <c r="A16" s="80" t="str">
        <f>IF(Matrix!$J3="Yes","Mobile App"," ")</f>
        <v>Mobile App</v>
      </c>
      <c r="B16" s="22" t="str">
        <f>IF(Matrix!$J3="Yes",Matrix!$G3," ")</f>
        <v>Medium</v>
      </c>
      <c r="C16" s="81"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6" s="22"/>
      <c r="E16" s="22"/>
      <c r="F16" s="22"/>
      <c r="G16" s="22"/>
      <c r="H16" s="22"/>
    </row>
    <row r="17" spans="1:8" s="23" customFormat="1" ht="45" x14ac:dyDescent="0.25">
      <c r="A17" s="80" t="str">
        <f>IF(Matrix!$J6="Yes","Mobile App"," ")</f>
        <v>Mobile App</v>
      </c>
      <c r="B17" s="22" t="str">
        <f>IF(Matrix!$J6="Yes",Matrix!$G6," ")</f>
        <v>Medium</v>
      </c>
      <c r="C17" s="81" t="str">
        <f>IF(Matrix!$J6="Yes",Matrix!$I6," ")</f>
        <v>AC-040 (Access Control) - The vendor shall identify all instances where the telematics system includes actions that cannot support access authentication and/or execute with elevated privileges</v>
      </c>
      <c r="D17" s="22"/>
      <c r="E17" s="22"/>
      <c r="F17" s="22"/>
      <c r="G17" s="22"/>
      <c r="H17" s="22"/>
    </row>
    <row r="18" spans="1:8" s="23" customFormat="1" ht="30" x14ac:dyDescent="0.25">
      <c r="A18" s="80" t="str">
        <f>IF(Matrix!$J7="Yes","Mobile App"," ")</f>
        <v>Mobile App</v>
      </c>
      <c r="B18" s="22" t="str">
        <f>IF(Matrix!$J7="Yes",Matrix!$G7," ")</f>
        <v>Medium</v>
      </c>
      <c r="C18" s="81" t="str">
        <f>IF(Matrix!$J7="Yes",Matrix!$I7," ")</f>
        <v>AC-041 (Access Control) - Identifying information about the connected devices will not be made available without authentication first.</v>
      </c>
      <c r="D18" s="22"/>
      <c r="E18" s="22"/>
      <c r="F18" s="22"/>
      <c r="G18" s="22"/>
      <c r="H18" s="22"/>
    </row>
    <row r="19" spans="1:8" s="23" customFormat="1" ht="30" x14ac:dyDescent="0.25">
      <c r="A19" s="80" t="str">
        <f>IF(Matrix!$J8="Yes","Mobile App"," ")</f>
        <v>Mobile App</v>
      </c>
      <c r="B19" s="22" t="str">
        <f>IF(Matrix!$J8="Yes",Matrix!$G8," ")</f>
        <v>Medium</v>
      </c>
      <c r="C19" s="81" t="str">
        <f>IF(Matrix!$J8="Yes",Matrix!$I8," ")</f>
        <v>AC-050 (Access Control) - All remote access methods and possible remote actions to/on telematics system shall be documented.</v>
      </c>
      <c r="D19" s="22"/>
      <c r="E19" s="22"/>
      <c r="F19" s="22"/>
      <c r="G19" s="22"/>
      <c r="H19" s="22"/>
    </row>
    <row r="20" spans="1:8" s="23" customFormat="1" ht="60" x14ac:dyDescent="0.25">
      <c r="A20" s="80" t="str">
        <f>IF(Matrix!$J11="Yes","Mobile App"," ")</f>
        <v>Mobile App</v>
      </c>
      <c r="B20" s="22" t="str">
        <f>IF(Matrix!$J11="Yes",Matrix!$G11," ")</f>
        <v>Medium</v>
      </c>
      <c r="C20" s="81" t="str">
        <f>IF(Matrix!$J11="Yes",Matrix!$I11," ")</f>
        <v>AC-080 (Device-Local Authentication) - All authentication offered on device-local interfaces shall expect credentials which are unique to each device instance and uncorrelated to any and all public information about the device.</v>
      </c>
      <c r="D20" s="22"/>
      <c r="E20" s="22"/>
      <c r="F20" s="22"/>
      <c r="G20" s="22"/>
      <c r="H20" s="22"/>
    </row>
    <row r="21" spans="1:8" s="23" customFormat="1" ht="45" x14ac:dyDescent="0.25">
      <c r="A21" s="80" t="str">
        <f>IF(Matrix!$J15="Yes","Mobile App"," ")</f>
        <v>Mobile App</v>
      </c>
      <c r="B21" s="22" t="str">
        <f>IF(Matrix!$J15="Yes",Matrix!$G15," ")</f>
        <v>Medium</v>
      </c>
      <c r="C21" s="81" t="str">
        <f>IF(Matrix!$J15="Yes",Matrix!$I15," ")</f>
        <v>IA-010 (Identification and Authentication) - All remote hosts of the vendor's system shall be configured to uniquely identify and authenticate all other remote hosts of the system and/or any other interfacing systems.</v>
      </c>
      <c r="D21" s="22"/>
      <c r="E21" s="22"/>
      <c r="F21" s="22"/>
      <c r="G21" s="22"/>
      <c r="H21" s="22"/>
    </row>
    <row r="22" spans="1:8" s="23" customFormat="1" ht="45" x14ac:dyDescent="0.25">
      <c r="A22" s="80" t="str">
        <f>IF(Matrix!$J17="Yes","Mobile App"," ")</f>
        <v>Mobile App</v>
      </c>
      <c r="B22" s="22" t="str">
        <f>IF(Matrix!$J17="Yes",Matrix!$G17," ")</f>
        <v>Medium</v>
      </c>
      <c r="C22" s="81" t="str">
        <f>IF(Matrix!$J17="Yes",Matrix!$I17," ")</f>
        <v>IA-030 (Identification and Authentication) - Cryptographic modules used in the vendors system shall be compliant with Federal Information Processing Standards (FIPS) 140-2: Level 1.</v>
      </c>
      <c r="D22" s="22"/>
      <c r="E22" s="22"/>
      <c r="F22" s="22"/>
      <c r="G22" s="22"/>
      <c r="H22" s="22"/>
    </row>
    <row r="23" spans="1:8" s="23" customFormat="1" ht="60" x14ac:dyDescent="0.25">
      <c r="A23" s="80" t="str">
        <f>IF(Matrix!$J19="Yes","Mobile App"," ")</f>
        <v>Mobile App</v>
      </c>
      <c r="B23" s="22" t="str">
        <f>IF(Matrix!$J19="Yes",Matrix!$G19," ")</f>
        <v>Medium</v>
      </c>
      <c r="C23" s="81" t="str">
        <f>IF(Matrix!$J19="Yes",Matrix!$I19," ")</f>
        <v>M-010 (Maintenance) - The vendor shall have procedures in place to ensure that components outside of the carrier’s direct control are not updated or modified without prior coordination and approval by an organization-defined individual or role</v>
      </c>
      <c r="D23" s="22"/>
      <c r="E23" s="22"/>
      <c r="F23" s="22"/>
      <c r="G23" s="22"/>
      <c r="H23" s="22"/>
    </row>
    <row r="24" spans="1:8" s="23" customFormat="1" ht="60" x14ac:dyDescent="0.25">
      <c r="A24" s="80" t="str">
        <f>IF(Matrix!$J24="Yes","Mobile App"," ")</f>
        <v>Mobile App</v>
      </c>
      <c r="B24" s="22" t="str">
        <f>IF(Matrix!$J24="Yes",Matrix!$G24," ")</f>
        <v>Medium</v>
      </c>
      <c r="C24" s="81" t="str">
        <f>IF(Matrix!$J24="Yes",Matrix!$I24," ")</f>
        <v>PS-010 (Personnel Security) - The vendor shall have personnel security policies &amp; procedures, position risk categorization, personnel screening, personnel termination, personnel transfer, access agreements &amp; third party personnel security.</v>
      </c>
      <c r="D24" s="22"/>
      <c r="E24" s="22"/>
      <c r="F24" s="22"/>
      <c r="G24" s="22"/>
      <c r="H24" s="22"/>
    </row>
    <row r="25" spans="1:8" s="23" customFormat="1" ht="75" x14ac:dyDescent="0.25">
      <c r="A25" s="80" t="str">
        <f>IF(Matrix!$J25="Yes","Mobile App"," ")</f>
        <v>Mobile App</v>
      </c>
      <c r="B25" s="22" t="str">
        <f>IF(Matrix!$J25="Yes",Matrix!$G25," ")</f>
        <v>Medium</v>
      </c>
      <c r="C25" s="81"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5" s="22"/>
      <c r="E25" s="22"/>
      <c r="F25" s="22"/>
      <c r="G25" s="22"/>
      <c r="H25" s="22"/>
    </row>
    <row r="26" spans="1:8" s="23" customFormat="1" ht="30" x14ac:dyDescent="0.25">
      <c r="A26" s="80" t="str">
        <f>IF(Matrix!$J26="Yes","Mobile App"," ")</f>
        <v>Mobile App</v>
      </c>
      <c r="B26" s="22" t="str">
        <f>IF(Matrix!$J26="Yes",Matrix!$G26," ")</f>
        <v>Medium</v>
      </c>
      <c r="C26" s="81" t="str">
        <f>IF(Matrix!$J26="Yes",Matrix!$I26," ")</f>
        <v>RA-020 (Risk Assessment) - The vendor shall use the results of risk assessments to influence systems development and processes.</v>
      </c>
      <c r="D26" s="22"/>
      <c r="E26" s="22"/>
      <c r="F26" s="22"/>
      <c r="G26" s="22"/>
      <c r="H26" s="22"/>
    </row>
    <row r="27" spans="1:8" s="23" customFormat="1" ht="75" x14ac:dyDescent="0.25">
      <c r="A27" s="80" t="str">
        <f>IF(Matrix!$J29="Yes","Mobile App"," ")</f>
        <v>Mobile App</v>
      </c>
      <c r="B27" s="22" t="str">
        <f>IF(Matrix!$J29="Yes",Matrix!$G29," ")</f>
        <v>Medium</v>
      </c>
      <c r="C27" s="81"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27" s="22"/>
      <c r="E27" s="22"/>
      <c r="F27" s="22"/>
      <c r="G27" s="22"/>
      <c r="H27" s="22"/>
    </row>
    <row r="28" spans="1:8" s="23" customFormat="1" ht="45" x14ac:dyDescent="0.25">
      <c r="A28" s="80" t="str">
        <f>IF(Matrix!$J31="Yes","Mobile App"," ")</f>
        <v>Mobile App</v>
      </c>
      <c r="B28" s="22" t="str">
        <f>IF(Matrix!$J31="Yes",Matrix!$G31," ")</f>
        <v>Medium</v>
      </c>
      <c r="C28" s="81" t="str">
        <f>IF(Matrix!$J31="Yes",Matrix!$I31," ")</f>
        <v>SCP-011 (Protecting Communication paths for systems) - Communication path cryptographic protections must not use identities, keys or shared secrets which are common across multiple deployed devices</v>
      </c>
      <c r="D28" s="22"/>
      <c r="E28" s="22"/>
      <c r="F28" s="22"/>
      <c r="G28" s="22"/>
      <c r="H28" s="22"/>
    </row>
    <row r="29" spans="1:8" s="23" customFormat="1" ht="90" x14ac:dyDescent="0.25">
      <c r="A29" s="80" t="str">
        <f>IF(Matrix!$J33="Yes","Mobile App"," ")</f>
        <v>Mobile App</v>
      </c>
      <c r="B29" s="22" t="str">
        <f>IF(Matrix!$J33="Yes",Matrix!$G33," ")</f>
        <v>Medium</v>
      </c>
      <c r="C29" s="81"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29" s="22"/>
      <c r="E29" s="22"/>
      <c r="F29" s="22"/>
      <c r="G29" s="22"/>
      <c r="H29" s="22"/>
    </row>
    <row r="30" spans="1:8" s="23" customFormat="1" ht="195" x14ac:dyDescent="0.25">
      <c r="A30" s="80" t="str">
        <f>IF(Matrix!$J34="Yes","Mobile App"," ")</f>
        <v>Mobile App</v>
      </c>
      <c r="B30" s="22" t="str">
        <f>IF(Matrix!$J34="Yes",Matrix!$G34," ")</f>
        <v>Medium</v>
      </c>
      <c r="C30" s="81"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30" s="22"/>
      <c r="E30" s="22"/>
      <c r="F30" s="22"/>
      <c r="G30" s="22"/>
      <c r="H30" s="22"/>
    </row>
    <row r="31" spans="1:8" s="23" customFormat="1" ht="45" x14ac:dyDescent="0.25">
      <c r="A31" s="80" t="str">
        <f>IF(Matrix!$J40="Yes","Mobile App"," ")</f>
        <v>Mobile App</v>
      </c>
      <c r="B31" s="22" t="str">
        <f>IF(Matrix!$J40="Yes",Matrix!$G40," ")</f>
        <v>Medium</v>
      </c>
      <c r="C31" s="81" t="str">
        <f>IF(Matrix!$J40="Yes",Matrix!$I40," ")</f>
        <v>SCP-120 (Unique API Keys and API Passwords) - The vendor’s software shall not contain any credentials that are shared among other copies of software; e.g. the software cannot contain hardcoded API keys or API passwords</v>
      </c>
      <c r="D31" s="22"/>
      <c r="E31" s="22"/>
      <c r="F31" s="22"/>
      <c r="G31" s="22"/>
      <c r="H31" s="22"/>
    </row>
    <row r="32" spans="1:8" s="23" customFormat="1" ht="75" x14ac:dyDescent="0.25">
      <c r="A32" s="80" t="str">
        <f>IF(Matrix!$J42="Yes","Mobile App"," ")</f>
        <v>Mobile App</v>
      </c>
      <c r="B32" s="22" t="str">
        <f>IF(Matrix!$J42="Yes",Matrix!$G42," ")</f>
        <v>Medium</v>
      </c>
      <c r="C32" s="81" t="str">
        <f>IF(Matrix!$J42="Yes",Matrix!$I42,"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32" s="22"/>
      <c r="E32" s="22"/>
      <c r="F32" s="22"/>
      <c r="G32" s="22"/>
      <c r="H32" s="22"/>
    </row>
    <row r="33" spans="1:8" s="23" customFormat="1" ht="180" x14ac:dyDescent="0.25">
      <c r="A33" s="80" t="str">
        <f>IF(Matrix!$J43="Yes","Mobile App"," ")</f>
        <v>Mobile App</v>
      </c>
      <c r="B33" s="22" t="str">
        <f>IF(Matrix!$J43="Yes",Matrix!$G43," ")</f>
        <v>Medium</v>
      </c>
      <c r="C33" s="81" t="str">
        <f>IF(Matrix!$J43="Yes",Matrix!$I43,"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33" s="22"/>
      <c r="E33" s="22"/>
      <c r="F33" s="22"/>
      <c r="G33" s="22"/>
      <c r="H33" s="22"/>
    </row>
    <row r="34" spans="1:8" s="23" customFormat="1" ht="45" x14ac:dyDescent="0.25">
      <c r="A34" s="80" t="str">
        <f>IF(Matrix!$J44="Yes","Mobile App"," ")</f>
        <v>Mobile App</v>
      </c>
      <c r="B34" s="22" t="str">
        <f>IF(Matrix!$J44="Yes",Matrix!$G44," ")</f>
        <v>Medium</v>
      </c>
      <c r="C34" s="81" t="str">
        <f>IF(Matrix!$J44="Yes",Matrix!$I44," ")</f>
        <v>SII-030 (Protecting Firmware on Devices) - The vendor shall use digitally signed software on telematics devices and prohibit execution of unsigned or invalidly signed software.</v>
      </c>
      <c r="D34" s="22"/>
      <c r="E34" s="22"/>
      <c r="F34" s="22"/>
      <c r="G34" s="22"/>
      <c r="H34" s="22"/>
    </row>
    <row r="35" spans="1:8" s="23" customFormat="1" ht="30" x14ac:dyDescent="0.25">
      <c r="A35" s="80" t="str">
        <f>IF(Matrix!$J48="Yes","Mobile App"," ")</f>
        <v>Mobile App</v>
      </c>
      <c r="B35" s="22" t="str">
        <f>IF(Matrix!$J48="Yes",Matrix!$G48," ")</f>
        <v>Medium</v>
      </c>
      <c r="C35" s="81" t="str">
        <f>IF(Matrix!$J48="Yes",Matrix!$I48," ")</f>
        <v>SII-080 (Protecting Firmware on Devices) - The vendor shall design security components that fail-secure to protect integrity of systems and data.</v>
      </c>
      <c r="D35" s="22"/>
      <c r="E35" s="22"/>
      <c r="F35" s="22"/>
      <c r="G35" s="22"/>
      <c r="H35" s="22"/>
    </row>
    <row r="36" spans="1:8" s="23" customFormat="1" ht="105" x14ac:dyDescent="0.25">
      <c r="A36" s="80" t="str">
        <f>IF(Matrix!$J50="Yes","Mobile App"," ")</f>
        <v>Mobile App</v>
      </c>
      <c r="B36" s="22" t="str">
        <f>IF(Matrix!$J50="Yes",Matrix!$G50," ")</f>
        <v>Medium</v>
      </c>
      <c r="C36" s="81" t="str">
        <f>IF(Matrix!$J50="Yes",Matrix!$I50,"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36" s="22"/>
      <c r="E36" s="22"/>
      <c r="F36" s="22"/>
      <c r="G36" s="22"/>
      <c r="H36" s="22"/>
    </row>
    <row r="37" spans="1:8" s="23" customFormat="1" ht="135" x14ac:dyDescent="0.25">
      <c r="A37" s="80" t="str">
        <f>IF(Matrix!$J54="Yes","Mobile App"," ")</f>
        <v>Mobile App</v>
      </c>
      <c r="B37" s="22" t="str">
        <f>IF(Matrix!$J54="Yes",Matrix!$G54," ")</f>
        <v>Medium</v>
      </c>
      <c r="C37" s="81" t="str">
        <f>IF(Matrix!$J54="Yes",Matrix!$I54,"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37" s="22"/>
      <c r="E37" s="22"/>
      <c r="F37" s="22"/>
      <c r="G37" s="22"/>
      <c r="H37" s="22"/>
    </row>
    <row r="38" spans="1:8" s="23" customFormat="1" ht="45" x14ac:dyDescent="0.25">
      <c r="A38" s="80" t="str">
        <f>IF(Matrix!$J55="Yes","Mobile App"," ")</f>
        <v>Mobile App</v>
      </c>
      <c r="B38" s="22" t="str">
        <f>IF(Matrix!$J55="Yes",Matrix!$G55," ")</f>
        <v>Medium</v>
      </c>
      <c r="C38" s="81" t="str">
        <f>IF(Matrix!$J55="Yes",Matrix!$I55," ")</f>
        <v>SII-140 (Vulnerability Management) - The vendor shall implement ongoing monitoring and protection against malicious code in production using a well governed process that addresses all entry and exit points in the system.</v>
      </c>
      <c r="D38" s="22"/>
      <c r="E38" s="22"/>
      <c r="F38" s="22"/>
      <c r="G38" s="22"/>
      <c r="H38" s="22"/>
    </row>
    <row r="39" spans="1:8" s="23" customFormat="1" ht="30" x14ac:dyDescent="0.25">
      <c r="A39" s="80" t="str">
        <f>IF(Matrix!$J56="Yes","Mobile App"," ")</f>
        <v>Mobile App</v>
      </c>
      <c r="B39" s="22" t="str">
        <f>IF(Matrix!$J56="Yes",Matrix!$G56," ")</f>
        <v>Medium</v>
      </c>
      <c r="C39" s="81" t="str">
        <f>IF(Matrix!$J56="Yes",Matrix!$I56," ")</f>
        <v>SII-150 (Vulnerability Management) - The vendor shall verify code according to best-practice coding standards</v>
      </c>
      <c r="D39" s="22"/>
      <c r="E39" s="22"/>
      <c r="F39" s="22"/>
      <c r="G39" s="22"/>
      <c r="H39" s="22"/>
    </row>
    <row r="40" spans="1:8" s="23" customFormat="1" ht="60" x14ac:dyDescent="0.25">
      <c r="A40" s="80" t="str">
        <f>IF(Matrix!$J57="Yes","Mobile App"," ")</f>
        <v>Mobile App</v>
      </c>
      <c r="B40" s="22" t="str">
        <f>IF(Matrix!$J57="Yes",Matrix!$G57," ")</f>
        <v>Medium</v>
      </c>
      <c r="C40" s="81" t="str">
        <f>IF(Matrix!$J57="Yes",Matrix!$I57," ")</f>
        <v>SII-170 (System and Information Integrity) - The vendor shall actively monitor resources such as NIST Common Vulnerabilities and Exposures (CVE), Bugtraq, for security alerts and advisories related to the telematics system’s components</v>
      </c>
      <c r="D40" s="22"/>
      <c r="E40" s="22"/>
      <c r="F40" s="22"/>
      <c r="G40" s="22"/>
      <c r="H40" s="22"/>
    </row>
    <row r="41" spans="1:8" s="23" customFormat="1" ht="60" x14ac:dyDescent="0.25">
      <c r="A41" s="80" t="str">
        <f>IF(Matrix!$J58="Yes","Mobile App"," ")</f>
        <v>Mobile App</v>
      </c>
      <c r="B41" s="22" t="str">
        <f>IF(Matrix!$J58="Yes",Matrix!$G58," ")</f>
        <v>Medium</v>
      </c>
      <c r="C41" s="81" t="str">
        <f>IF(Matrix!$J58="Yes",Matrix!$I58,"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41" s="22"/>
      <c r="E41" s="22"/>
      <c r="F41" s="22"/>
      <c r="G41" s="22"/>
      <c r="H41" s="22"/>
    </row>
    <row r="42" spans="1:8" s="23" customFormat="1" ht="105" x14ac:dyDescent="0.25">
      <c r="A42" s="80" t="str">
        <f>IF(Matrix!$J59="Yes","Mobile App"," ")</f>
        <v>Mobile App</v>
      </c>
      <c r="B42" s="22" t="str">
        <f>IF(Matrix!$J59="Yes",Matrix!$G59," ")</f>
        <v>Medium</v>
      </c>
      <c r="C42" s="81" t="str">
        <f>IF(Matrix!$J59="Yes",Matrix!$I59," ")</f>
        <v xml:space="preserve">SII-180 (Secure Software Development Lifecycle (SDLC)) - Remediation SLA or objectives are defined and are adhered to by the security and development teams. Identified vulnerabilities are remediated or mitigated using suitable compensating controls
</v>
      </c>
      <c r="D42" s="22"/>
      <c r="E42" s="22"/>
      <c r="F42" s="22"/>
      <c r="G42" s="22"/>
      <c r="H42" s="22"/>
    </row>
    <row r="43" spans="1:8" s="23" customFormat="1" ht="45" x14ac:dyDescent="0.25">
      <c r="A43" s="80" t="str">
        <f>IF(Matrix!$J49="Yes","Mobile App"," ")</f>
        <v>Mobile App</v>
      </c>
      <c r="B43" s="22" t="str">
        <f>IF(Matrix!$J49="Yes",Matrix!$G49," ")</f>
        <v>Low</v>
      </c>
      <c r="C43" s="81" t="str">
        <f>IF(Matrix!$J49="Yes",Matrix!$I49," ")</f>
        <v>SII-081 (Protecting Firmware on Devices) - The vendor shall utilize protective mechanisms to protect components from unauthorized runtime/volatile modification of code.</v>
      </c>
      <c r="D43" s="22"/>
      <c r="E43" s="22"/>
      <c r="F43" s="22"/>
      <c r="G43" s="22"/>
      <c r="H43" s="22"/>
    </row>
    <row r="44" spans="1:8" s="23" customFormat="1" ht="45" x14ac:dyDescent="0.25">
      <c r="A44" s="80" t="str">
        <f>IF(Matrix!$J53="Yes","Mobile App"," ")</f>
        <v>Mobile App</v>
      </c>
      <c r="B44" s="22" t="str">
        <f>IF(Matrix!$J53="Yes",Matrix!$G53," ")</f>
        <v>Low</v>
      </c>
      <c r="C44" s="81" t="str">
        <f>IF(Matrix!$J53="Yes",Matrix!$I53," ")</f>
        <v>SII-120 (Vulnerability Management) - The vendor shall have a vulnerability management process that includes steps to triage any found vulnerabilities and plan remediation.</v>
      </c>
      <c r="D44" s="22"/>
      <c r="E44" s="22"/>
      <c r="F44" s="22"/>
      <c r="G44" s="22"/>
      <c r="H44" s="22"/>
    </row>
    <row r="45" spans="1:8" s="23" customFormat="1" ht="45" x14ac:dyDescent="0.25">
      <c r="A45" s="80" t="str">
        <f>IF(Matrix!$J60="Yes","Mobile App"," ")</f>
        <v>Mobile App</v>
      </c>
      <c r="B45" s="22" t="str">
        <f>IF(Matrix!$J60="Yes",Matrix!$G60," ")</f>
        <v>Low</v>
      </c>
      <c r="C45" s="81" t="str">
        <f>IF(Matrix!$J60="Yes",Matrix!$I60," ")</f>
        <v>SII-190 (Software Resiliency / Code Protections) - The vendor’s software will have software resiliency measures included that will slow the progress of tampering and reverse engineering efforts.</v>
      </c>
      <c r="D45" s="22"/>
      <c r="E45" s="22"/>
      <c r="F45" s="22"/>
      <c r="G45" s="22"/>
      <c r="H45" s="22"/>
    </row>
    <row r="46" spans="1:8" s="23" customFormat="1" x14ac:dyDescent="0.25">
      <c r="A46" s="80" t="str">
        <f>IF(Matrix!$J2="Yes","Mobile App"," ")</f>
        <v xml:space="preserve"> </v>
      </c>
      <c r="B46" s="22" t="str">
        <f>IF(Matrix!$J2="Yes",Matrix!$G2," ")</f>
        <v xml:space="preserve"> </v>
      </c>
      <c r="C46" s="81" t="str">
        <f>IF(Matrix!$J2="Yes",Matrix!$I2," ")</f>
        <v xml:space="preserve"> </v>
      </c>
      <c r="D46" s="22"/>
      <c r="E46" s="22"/>
      <c r="F46" s="22"/>
      <c r="G46" s="22"/>
      <c r="H46" s="22"/>
    </row>
    <row r="47" spans="1:8" s="23" customFormat="1" x14ac:dyDescent="0.25">
      <c r="A47" s="80" t="str">
        <f>IF(Matrix!$J4="Yes","Mobile App"," ")</f>
        <v xml:space="preserve"> </v>
      </c>
      <c r="B47" s="22" t="str">
        <f>IF(Matrix!$J4="Yes",Matrix!$G4," ")</f>
        <v xml:space="preserve"> </v>
      </c>
      <c r="C47" s="81" t="str">
        <f>IF(Matrix!$J4="Yes",Matrix!$I4," ")</f>
        <v xml:space="preserve"> </v>
      </c>
      <c r="D47" s="22"/>
      <c r="E47" s="22"/>
      <c r="F47" s="22"/>
      <c r="G47" s="22"/>
      <c r="H47" s="22"/>
    </row>
    <row r="48" spans="1:8" s="23" customFormat="1" x14ac:dyDescent="0.25">
      <c r="A48" s="80" t="str">
        <f>IF(Matrix!$J9="Yes","Mobile App"," ")</f>
        <v xml:space="preserve"> </v>
      </c>
      <c r="B48" s="22" t="str">
        <f>IF(Matrix!$J9="Yes",Matrix!$G9," ")</f>
        <v xml:space="preserve"> </v>
      </c>
      <c r="C48" s="81" t="str">
        <f>IF(Matrix!$J9="Yes",Matrix!$I9," ")</f>
        <v xml:space="preserve"> </v>
      </c>
      <c r="D48" s="22"/>
      <c r="E48" s="22"/>
      <c r="F48" s="22"/>
      <c r="G48" s="22"/>
      <c r="H48" s="22"/>
    </row>
    <row r="49" spans="1:8" s="23" customFormat="1" x14ac:dyDescent="0.25">
      <c r="A49" s="80" t="str">
        <f>IF(Matrix!$J10="Yes","Mobile App"," ")</f>
        <v xml:space="preserve"> </v>
      </c>
      <c r="B49" s="22" t="str">
        <f>IF(Matrix!$J10="Yes",Matrix!$G10," ")</f>
        <v xml:space="preserve"> </v>
      </c>
      <c r="C49" s="81" t="str">
        <f>IF(Matrix!$J10="Yes",Matrix!$I10," ")</f>
        <v xml:space="preserve"> </v>
      </c>
      <c r="D49" s="22"/>
      <c r="E49" s="22"/>
      <c r="F49" s="22"/>
      <c r="G49" s="22"/>
      <c r="H49" s="22"/>
    </row>
    <row r="50" spans="1:8" s="23" customFormat="1" x14ac:dyDescent="0.25">
      <c r="A50" s="80" t="str">
        <f>IF(Matrix!$J12="Yes","Mobile App"," ")</f>
        <v xml:space="preserve"> </v>
      </c>
      <c r="B50" s="22" t="str">
        <f>IF(Matrix!$J12="Yes",Matrix!$G12," ")</f>
        <v xml:space="preserve"> </v>
      </c>
      <c r="C50" s="81" t="str">
        <f>IF(Matrix!$J12="Yes",Matrix!$I12," ")</f>
        <v xml:space="preserve"> </v>
      </c>
      <c r="D50" s="22"/>
      <c r="E50" s="22"/>
      <c r="F50" s="22"/>
      <c r="G50" s="22"/>
      <c r="H50" s="22"/>
    </row>
    <row r="51" spans="1:8" s="23" customFormat="1" x14ac:dyDescent="0.25">
      <c r="A51" s="80" t="str">
        <f>IF(Matrix!$J16="Yes","Mobile App"," ")</f>
        <v xml:space="preserve"> </v>
      </c>
      <c r="B51" s="22" t="str">
        <f>IF(Matrix!$J16="Yes",Matrix!$G16," ")</f>
        <v xml:space="preserve"> </v>
      </c>
      <c r="C51" s="81" t="str">
        <f>IF(Matrix!$J16="Yes",Matrix!$I16," ")</f>
        <v xml:space="preserve"> </v>
      </c>
      <c r="D51" s="22"/>
      <c r="E51" s="22"/>
      <c r="F51" s="22"/>
      <c r="G51" s="22"/>
      <c r="H51" s="22"/>
    </row>
    <row r="52" spans="1:8" s="23" customFormat="1" x14ac:dyDescent="0.25">
      <c r="A52" s="80" t="str">
        <f>IF(Matrix!$J20="Yes","Mobile App"," ")</f>
        <v xml:space="preserve"> </v>
      </c>
      <c r="B52" s="22" t="str">
        <f>IF(Matrix!$J20="Yes",Matrix!$G20," ")</f>
        <v xml:space="preserve"> </v>
      </c>
      <c r="C52" s="81" t="str">
        <f>IF(Matrix!$J20="Yes",Matrix!$I20," ")</f>
        <v xml:space="preserve"> </v>
      </c>
      <c r="D52" s="22"/>
      <c r="E52" s="22"/>
      <c r="F52" s="22"/>
      <c r="G52" s="22"/>
      <c r="H52" s="22"/>
    </row>
    <row r="53" spans="1:8" s="23" customFormat="1" x14ac:dyDescent="0.25">
      <c r="A53" s="80" t="str">
        <f>IF(Matrix!$J21="Yes","Mobile App"," ")</f>
        <v xml:space="preserve"> </v>
      </c>
      <c r="B53" s="22" t="str">
        <f>IF(Matrix!$J21="Yes",Matrix!$G21," ")</f>
        <v xml:space="preserve"> </v>
      </c>
      <c r="C53" s="81" t="str">
        <f>IF(Matrix!$J21="Yes",Matrix!$I21," ")</f>
        <v xml:space="preserve"> </v>
      </c>
      <c r="D53" s="22"/>
      <c r="E53" s="22"/>
      <c r="F53" s="22"/>
      <c r="G53" s="22"/>
      <c r="H53" s="22"/>
    </row>
    <row r="54" spans="1:8" s="23" customFormat="1" x14ac:dyDescent="0.25">
      <c r="A54" s="80" t="str">
        <f>IF(Matrix!$J22="Yes","Mobile App"," ")</f>
        <v xml:space="preserve"> </v>
      </c>
      <c r="B54" s="22" t="str">
        <f>IF(Matrix!$J22="Yes",Matrix!$G22," ")</f>
        <v xml:space="preserve"> </v>
      </c>
      <c r="C54" s="81" t="str">
        <f>IF(Matrix!$J22="Yes",Matrix!$I22," ")</f>
        <v xml:space="preserve"> </v>
      </c>
      <c r="D54" s="22"/>
      <c r="E54" s="22"/>
      <c r="F54" s="22"/>
      <c r="G54" s="22"/>
      <c r="H54" s="22"/>
    </row>
    <row r="55" spans="1:8" s="23" customFormat="1" x14ac:dyDescent="0.25">
      <c r="A55" s="80" t="str">
        <f>IF(Matrix!$J23="Yes","Mobile App"," ")</f>
        <v xml:space="preserve"> </v>
      </c>
      <c r="B55" s="22" t="str">
        <f>IF(Matrix!$J23="Yes",Matrix!$G23," ")</f>
        <v xml:space="preserve"> </v>
      </c>
      <c r="C55" s="81" t="str">
        <f>IF(Matrix!$J23="Yes",Matrix!$I23," ")</f>
        <v xml:space="preserve"> </v>
      </c>
      <c r="D55" s="22"/>
      <c r="E55" s="22"/>
      <c r="F55" s="22"/>
      <c r="G55" s="22"/>
      <c r="H55" s="22"/>
    </row>
    <row r="56" spans="1:8" s="23" customFormat="1" x14ac:dyDescent="0.25">
      <c r="A56" s="80" t="str">
        <f>IF(Matrix!$J35="Yes","Mobile App"," ")</f>
        <v xml:space="preserve"> </v>
      </c>
      <c r="B56" s="22" t="str">
        <f>IF(Matrix!$J35="Yes",Matrix!$G35," ")</f>
        <v xml:space="preserve"> </v>
      </c>
      <c r="C56" s="81" t="str">
        <f>IF(Matrix!$J35="Yes",Matrix!$I35," ")</f>
        <v xml:space="preserve"> </v>
      </c>
      <c r="D56" s="22"/>
      <c r="E56" s="22"/>
      <c r="F56" s="22"/>
      <c r="G56" s="22"/>
      <c r="H56" s="22"/>
    </row>
    <row r="57" spans="1:8" s="23" customFormat="1" x14ac:dyDescent="0.25">
      <c r="A57" s="80" t="str">
        <f>IF(Matrix!$J36="Yes","Mobile App"," ")</f>
        <v xml:space="preserve"> </v>
      </c>
      <c r="B57" s="22" t="str">
        <f>IF(Matrix!$J36="Yes",Matrix!$G36," ")</f>
        <v xml:space="preserve"> </v>
      </c>
      <c r="C57" s="81" t="str">
        <f>IF(Matrix!$J36="Yes",Matrix!$I36," ")</f>
        <v xml:space="preserve"> </v>
      </c>
      <c r="D57" s="22"/>
      <c r="E57" s="22"/>
      <c r="F57" s="22"/>
      <c r="G57" s="22"/>
      <c r="H57" s="22"/>
    </row>
    <row r="58" spans="1:8" s="23" customFormat="1" x14ac:dyDescent="0.25">
      <c r="A58" s="80" t="str">
        <f>IF(Matrix!$J38="Yes","Mobile App"," ")</f>
        <v xml:space="preserve"> </v>
      </c>
      <c r="B58" s="22" t="str">
        <f>IF(Matrix!$J38="Yes",Matrix!$G38," ")</f>
        <v xml:space="preserve"> </v>
      </c>
      <c r="C58" s="81" t="str">
        <f>IF(Matrix!$J38="Yes",Matrix!$I38," ")</f>
        <v xml:space="preserve"> </v>
      </c>
      <c r="D58" s="22"/>
      <c r="E58" s="22"/>
      <c r="F58" s="22"/>
      <c r="G58" s="22"/>
      <c r="H58" s="22"/>
    </row>
    <row r="59" spans="1:8" s="23" customFormat="1" x14ac:dyDescent="0.25">
      <c r="A59" s="80" t="str">
        <f>IF(Matrix!$J39="Yes","Mobile App"," ")</f>
        <v xml:space="preserve"> </v>
      </c>
      <c r="B59" s="22" t="str">
        <f>IF(Matrix!$J39="Yes",Matrix!$G39," ")</f>
        <v xml:space="preserve"> </v>
      </c>
      <c r="C59" s="81" t="str">
        <f>IF(Matrix!$J39="Yes",Matrix!$I39," ")</f>
        <v xml:space="preserve"> </v>
      </c>
      <c r="D59" s="22"/>
      <c r="E59" s="22"/>
      <c r="F59" s="22"/>
      <c r="G59" s="22"/>
      <c r="H59" s="22"/>
    </row>
    <row r="60" spans="1:8" s="23" customFormat="1" x14ac:dyDescent="0.25">
      <c r="A60" s="80" t="str">
        <f>IF(Matrix!$J45="Yes","Mobile App"," ")</f>
        <v xml:space="preserve"> </v>
      </c>
      <c r="B60" s="22" t="str">
        <f>IF(Matrix!$J45="Yes",Matrix!$G45," ")</f>
        <v xml:space="preserve"> </v>
      </c>
      <c r="C60" s="81" t="str">
        <f>IF(Matrix!$J45="Yes",Matrix!$I45," ")</f>
        <v xml:space="preserve"> </v>
      </c>
      <c r="D60" s="22"/>
      <c r="E60" s="22"/>
      <c r="F60" s="22"/>
      <c r="G60" s="22"/>
      <c r="H60" s="22"/>
    </row>
    <row r="61" spans="1:8" s="23" customFormat="1" x14ac:dyDescent="0.25">
      <c r="A61" s="80" t="str">
        <f>IF(Matrix!$J46="Yes","Mobile App"," ")</f>
        <v xml:space="preserve"> </v>
      </c>
      <c r="B61" s="22" t="str">
        <f>IF(Matrix!$J46="Yes",Matrix!$G46," ")</f>
        <v xml:space="preserve"> </v>
      </c>
      <c r="C61" s="81" t="str">
        <f>IF(Matrix!$J46="Yes",Matrix!$I46," ")</f>
        <v xml:space="preserve"> </v>
      </c>
      <c r="D61" s="22"/>
      <c r="E61" s="22"/>
      <c r="F61" s="22"/>
      <c r="G61" s="22"/>
      <c r="H61" s="22"/>
    </row>
    <row r="62" spans="1:8" x14ac:dyDescent="0.25">
      <c r="A62" s="80" t="str">
        <f>IF(Matrix!$J51="Yes","Mobile App"," ")</f>
        <v xml:space="preserve"> </v>
      </c>
      <c r="B62" s="22" t="str">
        <f>IF(Matrix!$J51="Yes",Matrix!$G51," ")</f>
        <v xml:space="preserve"> </v>
      </c>
      <c r="C62" s="81" t="str">
        <f>IF(Matrix!$J51="Yes",Matrix!$I51," ")</f>
        <v xml:space="preserve"> </v>
      </c>
      <c r="D62" s="22"/>
      <c r="E62" s="22"/>
      <c r="F62" s="22"/>
      <c r="G62" s="22"/>
      <c r="H62" s="22"/>
    </row>
    <row r="63" spans="1:8" x14ac:dyDescent="0.25">
      <c r="A63" s="82" t="str">
        <f>IF(Matrix!$J52="Yes","Mobile App"," ")</f>
        <v xml:space="preserve"> </v>
      </c>
      <c r="B63" s="83" t="str">
        <f>IF(Matrix!$J52="Yes",Matrix!$G52," ")</f>
        <v xml:space="preserve"> </v>
      </c>
      <c r="C63" s="84" t="str">
        <f>IF(Matrix!$J52="Yes",Matrix!$I52," ")</f>
        <v xml:space="preserve"> </v>
      </c>
      <c r="D63" s="22"/>
      <c r="E63" s="22"/>
      <c r="F63" s="22"/>
      <c r="G63" s="22"/>
      <c r="H63" s="22"/>
    </row>
    <row r="64" spans="1:8" x14ac:dyDescent="0.25">
      <c r="A64" s="42"/>
      <c r="B64" s="42"/>
      <c r="C64" s="42"/>
    </row>
    <row r="65" spans="1:17" ht="21" x14ac:dyDescent="0.25">
      <c r="B65" s="26"/>
      <c r="C65" s="71" t="s">
        <v>244</v>
      </c>
      <c r="D65" s="71"/>
      <c r="E65" s="71"/>
      <c r="F65" s="71"/>
      <c r="G65" s="71"/>
      <c r="H65" s="71"/>
    </row>
    <row r="66" spans="1:17" x14ac:dyDescent="0.25">
      <c r="D66" s="70" t="s">
        <v>303</v>
      </c>
      <c r="E66" s="70"/>
      <c r="F66" s="70"/>
      <c r="G66" s="70"/>
      <c r="H66" s="70" t="s">
        <v>304</v>
      </c>
      <c r="M66" s="24"/>
      <c r="Q66" s="20"/>
    </row>
    <row r="67" spans="1:17" x14ac:dyDescent="0.25">
      <c r="A67" s="94" t="s">
        <v>246</v>
      </c>
      <c r="B67" s="90" t="s">
        <v>217</v>
      </c>
      <c r="C67" s="95" t="s">
        <v>145</v>
      </c>
      <c r="D67" s="21" t="s">
        <v>301</v>
      </c>
      <c r="E67" s="21" t="s">
        <v>305</v>
      </c>
      <c r="F67" s="21" t="s">
        <v>302</v>
      </c>
      <c r="G67" s="21" t="s">
        <v>306</v>
      </c>
      <c r="H67" s="70"/>
      <c r="M67" s="24"/>
      <c r="Q67" s="20"/>
    </row>
    <row r="68" spans="1:17" ht="75" x14ac:dyDescent="0.25">
      <c r="A68" s="80" t="str">
        <f>IF(Matrix!$K4="Yes","Physical In-Cab Device"," ")</f>
        <v>Physical In-Cab Device</v>
      </c>
      <c r="B68" s="22" t="str">
        <f>IF(Matrix!$K4="Yes",Matrix!$G4," ")</f>
        <v>High</v>
      </c>
      <c r="C68" s="81"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68" s="22"/>
      <c r="E68" s="22"/>
      <c r="F68" s="22"/>
      <c r="G68" s="22"/>
      <c r="H68" s="22"/>
      <c r="M68" s="24"/>
      <c r="Q68" s="20"/>
    </row>
    <row r="69" spans="1:17" ht="45" x14ac:dyDescent="0.25">
      <c r="A69" s="80" t="str">
        <f>IF(Matrix!$K5="Yes","Physical In-Cab Device"," ")</f>
        <v>Physical In-Cab Device</v>
      </c>
      <c r="B69" s="22" t="str">
        <f>IF(Matrix!$K5="Yes",Matrix!$G5," ")</f>
        <v>High</v>
      </c>
      <c r="C69" s="81" t="str">
        <f>IF(Matrix!$K5="Yes",Matrix!$I5," ")</f>
        <v>AC-030 (Access Control) - The vendor's system shall employ authentication to prevent unauthorized access to telematics systems and data.</v>
      </c>
      <c r="D69" s="22"/>
      <c r="E69" s="22"/>
      <c r="F69" s="22"/>
      <c r="G69" s="22"/>
      <c r="H69" s="22"/>
      <c r="M69" s="24"/>
      <c r="Q69" s="20"/>
    </row>
    <row r="70" spans="1:17" ht="45" x14ac:dyDescent="0.25">
      <c r="A70" s="80" t="str">
        <f>IF(Matrix!$K13="Yes","Physical In-Cab Device"," ")</f>
        <v>Physical In-Cab Device</v>
      </c>
      <c r="B70" s="22" t="str">
        <f>IF(Matrix!$K13="Yes",Matrix!$G13," ")</f>
        <v>High</v>
      </c>
      <c r="C70" s="81" t="str">
        <f>IF(Matrix!$K13="Yes",Matrix!$I13," ")</f>
        <v>CM-020 (Configuration Management) - The vendor’s devices shall have all services used for troubleshooting disabled or properly protected from unauthorized access and use.</v>
      </c>
      <c r="D70" s="22"/>
      <c r="E70" s="22"/>
      <c r="F70" s="22"/>
      <c r="G70" s="22"/>
      <c r="H70" s="22"/>
      <c r="M70" s="24"/>
      <c r="Q70" s="20"/>
    </row>
    <row r="71" spans="1:17" ht="45" x14ac:dyDescent="0.25">
      <c r="A71" s="80" t="str">
        <f>IF(Matrix!$K14="Yes","Physical In-Cab Device"," ")</f>
        <v>Physical In-Cab Device</v>
      </c>
      <c r="B71" s="22" t="str">
        <f>IF(Matrix!$K14="Yes",Matrix!$G14," ")</f>
        <v>High</v>
      </c>
      <c r="C71" s="81" t="str">
        <f>IF(Matrix!$K14="Yes",Matrix!$I14," ")</f>
        <v>CM-030 (Configuration Management) - Vendor ensures that any and all interfaces used for testing or debug are unavailalbe in production builds of the devices</v>
      </c>
      <c r="D71" s="22"/>
      <c r="E71" s="22"/>
      <c r="F71" s="22"/>
      <c r="G71" s="22"/>
      <c r="H71" s="22"/>
      <c r="M71" s="24"/>
      <c r="Q71" s="20"/>
    </row>
    <row r="72" spans="1:17" ht="45" x14ac:dyDescent="0.25">
      <c r="A72" s="80" t="str">
        <f>IF(Matrix!$K18="Yes","Physical In-Cab Device"," ")</f>
        <v>Physical In-Cab Device</v>
      </c>
      <c r="B72" s="22" t="str">
        <f>IF(Matrix!$K18="Yes",Matrix!$G18," ")</f>
        <v>High</v>
      </c>
      <c r="C72" s="81" t="str">
        <f>IF(Matrix!$K18="Yes",Matrix!$I18," ")</f>
        <v>IR-010 (Incidence Response) - The vendor shall have a documented incident response plan (IRP) in place which provides the carriers with a point of contact for components used within their telematics system</v>
      </c>
      <c r="D72" s="22"/>
      <c r="E72" s="22"/>
      <c r="F72" s="22"/>
      <c r="G72" s="22"/>
      <c r="H72" s="22"/>
      <c r="M72" s="24"/>
      <c r="Q72" s="20"/>
    </row>
    <row r="73" spans="1:17" ht="45" x14ac:dyDescent="0.25">
      <c r="A73" s="80" t="str">
        <f>IF(Matrix!$K27="Yes","Physical In-Cab Device"," ")</f>
        <v>Physical In-Cab Device</v>
      </c>
      <c r="B73" s="22" t="str">
        <f>IF(Matrix!$K27="Yes",Matrix!$G27," ")</f>
        <v>High</v>
      </c>
      <c r="C73" s="81" t="str">
        <f>IF(Matrix!$K27="Yes",Matrix!$I27," ")</f>
        <v>SAA-010 (Security Management) - The vendor shall have an Information Security Management Plan (ISMP)</v>
      </c>
      <c r="D73" s="22"/>
      <c r="E73" s="22"/>
      <c r="F73" s="22"/>
      <c r="G73" s="22"/>
      <c r="H73" s="22"/>
      <c r="M73" s="24"/>
      <c r="Q73" s="20"/>
    </row>
    <row r="74" spans="1:17" ht="90" x14ac:dyDescent="0.25">
      <c r="A74" s="80" t="str">
        <f>IF(Matrix!$K28="Yes","Physical In-Cab Device"," ")</f>
        <v>Physical In-Cab Device</v>
      </c>
      <c r="B74" s="22" t="str">
        <f>IF(Matrix!$K28="Yes",Matrix!$G28," ")</f>
        <v>High</v>
      </c>
      <c r="C74" s="81"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74" s="22"/>
      <c r="E74" s="22"/>
      <c r="F74" s="22"/>
      <c r="G74" s="22"/>
      <c r="H74" s="22"/>
      <c r="M74" s="24"/>
      <c r="Q74" s="20"/>
    </row>
    <row r="75" spans="1:17" ht="45" x14ac:dyDescent="0.25">
      <c r="A75" s="80" t="str">
        <f>IF(Matrix!$K30="Yes","Physical In-Cab Device"," ")</f>
        <v>Physical In-Cab Device</v>
      </c>
      <c r="B75" s="22" t="str">
        <f>IF(Matrix!$K30="Yes",Matrix!$G30," ")</f>
        <v>High</v>
      </c>
      <c r="C75" s="81" t="str">
        <f>IF(Matrix!$K30="Yes",Matrix!$I30," ")</f>
        <v>SCP-010 (Protecting Communications paths for systems) - Communication paths that traverse outside controlled boundaries must protect confidentiality and integrity of data</v>
      </c>
      <c r="D75" s="22"/>
      <c r="E75" s="22"/>
      <c r="F75" s="22"/>
      <c r="G75" s="22"/>
      <c r="H75" s="22"/>
      <c r="M75" s="24"/>
      <c r="Q75" s="20"/>
    </row>
    <row r="76" spans="1:17" ht="105" x14ac:dyDescent="0.25">
      <c r="A76" s="80" t="str">
        <f>IF(Matrix!$K32="Yes","Physical In-Cab Device"," ")</f>
        <v>Physical In-Cab Device</v>
      </c>
      <c r="B76" s="22" t="str">
        <f>IF(Matrix!$K32="Yes",Matrix!$G32," ")</f>
        <v>High</v>
      </c>
      <c r="C76" s="81"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76" s="22"/>
      <c r="E76" s="22"/>
      <c r="F76" s="22"/>
      <c r="G76" s="22"/>
      <c r="H76" s="22"/>
      <c r="M76" s="24"/>
      <c r="Q76" s="20"/>
    </row>
    <row r="77" spans="1:17" ht="45" x14ac:dyDescent="0.25">
      <c r="A77" s="80" t="str">
        <f>IF(Matrix!$K36="Yes","Physical In-Cab Device"," ")</f>
        <v>Physical In-Cab Device</v>
      </c>
      <c r="B77" s="22" t="str">
        <f>IF(Matrix!$K36="Yes",Matrix!$G36," ")</f>
        <v>High</v>
      </c>
      <c r="C77" s="81" t="str">
        <f>IF(Matrix!$K36="Yes",Matrix!$I36," ")</f>
        <v>SCP-060 (Protecting Vehicle Network Escalation from Devices) - The vendor shall enforce controls integrated into the telematics device to limit the possible commands and data transmitted to the vehicle network.</v>
      </c>
      <c r="D77" s="22"/>
      <c r="E77" s="22"/>
      <c r="F77" s="22"/>
      <c r="G77" s="22"/>
      <c r="H77" s="22"/>
      <c r="M77" s="24"/>
      <c r="Q77" s="20"/>
    </row>
    <row r="78" spans="1:17" ht="90" x14ac:dyDescent="0.25">
      <c r="A78" s="80" t="str">
        <f>IF(Matrix!$K41="Yes","Physical In-Cab Device"," ")</f>
        <v>Physical In-Cab Device</v>
      </c>
      <c r="B78" s="22" t="str">
        <f>IF(Matrix!$K41="Yes",Matrix!$G41," ")</f>
        <v>High</v>
      </c>
      <c r="C78" s="81" t="str">
        <f>IF(Matrix!$K41="Yes",Matrix!$I41,"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78" s="22"/>
      <c r="E78" s="22"/>
      <c r="F78" s="22"/>
      <c r="G78" s="22"/>
      <c r="H78" s="22"/>
      <c r="M78" s="24"/>
      <c r="Q78" s="20"/>
    </row>
    <row r="79" spans="1:17" ht="75" x14ac:dyDescent="0.25">
      <c r="A79" s="80" t="str">
        <f>IF(Matrix!$K45="Yes","Physical In-Cab Device"," ")</f>
        <v>Physical In-Cab Device</v>
      </c>
      <c r="B79" s="22" t="str">
        <f>IF(Matrix!$K45="Yes",Matrix!$G45," ")</f>
        <v>High</v>
      </c>
      <c r="C79" s="81" t="str">
        <f>IF(Matrix!$K45="Yes",Matrix!$I45,"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79" s="22"/>
      <c r="E79" s="22"/>
      <c r="F79" s="22"/>
      <c r="G79" s="22"/>
      <c r="H79" s="22"/>
      <c r="M79" s="24"/>
      <c r="Q79" s="20"/>
    </row>
    <row r="80" spans="1:17" ht="75" x14ac:dyDescent="0.25">
      <c r="A80" s="80" t="str">
        <f>IF(Matrix!$K47="Yes","Physical In-Cab Device"," ")</f>
        <v>Physical In-Cab Device</v>
      </c>
      <c r="B80" s="22" t="str">
        <f>IF(Matrix!$K47="Yes",Matrix!$G47," ")</f>
        <v>High</v>
      </c>
      <c r="C80" s="81" t="str">
        <f>IF(Matrix!$K47="Yes",Matrix!$I47,"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80" s="22"/>
      <c r="E80" s="22"/>
      <c r="F80" s="22"/>
      <c r="G80" s="22"/>
      <c r="H80" s="22"/>
      <c r="M80" s="24"/>
      <c r="Q80" s="20"/>
    </row>
    <row r="81" spans="1:17" ht="90" x14ac:dyDescent="0.25">
      <c r="A81" s="80" t="str">
        <f>IF(Matrix!$K3="Yes","Physical In-Cab Device"," ")</f>
        <v>Physical In-Cab Device</v>
      </c>
      <c r="B81" s="22" t="str">
        <f>IF(Matrix!$K3="Yes",Matrix!$G3," ")</f>
        <v>Medium</v>
      </c>
      <c r="C81" s="81"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81" s="22"/>
      <c r="E81" s="22"/>
      <c r="F81" s="22"/>
      <c r="G81" s="22"/>
      <c r="H81" s="22"/>
      <c r="M81" s="24"/>
      <c r="Q81" s="20"/>
    </row>
    <row r="82" spans="1:17" ht="45" x14ac:dyDescent="0.25">
      <c r="A82" s="80" t="str">
        <f>IF(Matrix!$K6="Yes","Physical In-Cab Device"," ")</f>
        <v>Physical In-Cab Device</v>
      </c>
      <c r="B82" s="22" t="str">
        <f>IF(Matrix!$K6="Yes",Matrix!$G6," ")</f>
        <v>Medium</v>
      </c>
      <c r="C82" s="81" t="str">
        <f>IF(Matrix!$K6="Yes",Matrix!$I6," ")</f>
        <v>AC-040 (Access Control) - The vendor shall identify all instances where the telematics system includes actions that cannot support access authentication and/or execute with elevated privileges</v>
      </c>
      <c r="D82" s="22"/>
      <c r="E82" s="22"/>
      <c r="F82" s="22"/>
      <c r="G82" s="22"/>
      <c r="H82" s="22"/>
      <c r="M82" s="24"/>
      <c r="Q82" s="20"/>
    </row>
    <row r="83" spans="1:17" ht="45" x14ac:dyDescent="0.25">
      <c r="A83" s="80" t="str">
        <f>IF(Matrix!$K7="Yes","Physical In-Cab Device"," ")</f>
        <v>Physical In-Cab Device</v>
      </c>
      <c r="B83" s="22" t="str">
        <f>IF(Matrix!$K7="Yes",Matrix!$G7," ")</f>
        <v>Medium</v>
      </c>
      <c r="C83" s="81" t="str">
        <f>IF(Matrix!$K7="Yes",Matrix!$I7," ")</f>
        <v>AC-041 (Access Control) - Identifying information about the connected devices will not be made available without authentication first.</v>
      </c>
      <c r="D83" s="22"/>
      <c r="E83" s="22"/>
      <c r="F83" s="22"/>
      <c r="G83" s="22"/>
      <c r="H83" s="22"/>
      <c r="M83" s="24"/>
      <c r="Q83" s="20"/>
    </row>
    <row r="84" spans="1:17" ht="45" x14ac:dyDescent="0.25">
      <c r="A84" s="80" t="str">
        <f>IF(Matrix!$K8="Yes","Physical In-Cab Device"," ")</f>
        <v>Physical In-Cab Device</v>
      </c>
      <c r="B84" s="22" t="str">
        <f>IF(Matrix!$K8="Yes",Matrix!$G8," ")</f>
        <v>Medium</v>
      </c>
      <c r="C84" s="81" t="str">
        <f>IF(Matrix!$K8="Yes",Matrix!$I8," ")</f>
        <v>AC-050 (Access Control) - All remote access methods and possible remote actions to/on telematics system shall be documented.</v>
      </c>
      <c r="D84" s="22"/>
      <c r="E84" s="22"/>
      <c r="F84" s="22"/>
      <c r="G84" s="22"/>
      <c r="H84" s="22"/>
      <c r="M84" s="24"/>
      <c r="Q84" s="20"/>
    </row>
    <row r="85" spans="1:17" ht="45" x14ac:dyDescent="0.25">
      <c r="A85" s="80" t="str">
        <f>IF(Matrix!$K9="Yes","Physical In-Cab Device"," ")</f>
        <v>Physical In-Cab Device</v>
      </c>
      <c r="B85" s="22" t="str">
        <f>IF(Matrix!$K9="Yes",Matrix!$G9," ")</f>
        <v>Medium</v>
      </c>
      <c r="C85" s="81" t="str">
        <f>IF(Matrix!$K9="Yes",Matrix!$I9," ")</f>
        <v>AC-060 (Access Control) - For all components of the system, the vendor shall provide a listing of all wireless communications interfaces of the system and specify how the interfaces can be configured and/or disabled.</v>
      </c>
      <c r="D85" s="22"/>
      <c r="E85" s="22"/>
      <c r="F85" s="22"/>
      <c r="G85" s="22"/>
      <c r="H85" s="22"/>
      <c r="M85" s="24"/>
      <c r="Q85" s="20"/>
    </row>
    <row r="86" spans="1:17" ht="60" x14ac:dyDescent="0.25">
      <c r="A86" s="80" t="str">
        <f>IF(Matrix!$K11="Yes","Physical In-Cab Device"," ")</f>
        <v>Physical In-Cab Device</v>
      </c>
      <c r="B86" s="22" t="str">
        <f>IF(Matrix!$K11="Yes",Matrix!$G11," ")</f>
        <v>Medium</v>
      </c>
      <c r="C86" s="81" t="str">
        <f>IF(Matrix!$K11="Yes",Matrix!$I11," ")</f>
        <v>AC-080 (Device-Local Authentication) - All authentication offered on device-local interfaces shall expect credentials which are unique to each device instance and uncorrelated to any and all public information about the device.</v>
      </c>
      <c r="D86" s="22"/>
      <c r="E86" s="22"/>
      <c r="F86" s="22"/>
      <c r="G86" s="22"/>
      <c r="H86" s="22"/>
      <c r="M86" s="24"/>
      <c r="Q86" s="20"/>
    </row>
    <row r="87" spans="1:17" ht="75" x14ac:dyDescent="0.25">
      <c r="A87" s="80" t="str">
        <f>IF(Matrix!$K12="Yes","Physical In-Cab Device"," ")</f>
        <v>Physical In-Cab Device</v>
      </c>
      <c r="B87" s="22" t="str">
        <f>IF(Matrix!$K12="Yes",Matrix!$G12," ")</f>
        <v>Medium</v>
      </c>
      <c r="C87" s="81"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87" s="22"/>
      <c r="E87" s="22"/>
      <c r="F87" s="22"/>
      <c r="G87" s="22"/>
      <c r="H87" s="22"/>
      <c r="M87" s="24"/>
      <c r="Q87" s="20"/>
    </row>
    <row r="88" spans="1:17" ht="45" x14ac:dyDescent="0.25">
      <c r="A88" s="80" t="str">
        <f>IF(Matrix!$K15="Yes","Physical In-Cab Device"," ")</f>
        <v>Physical In-Cab Device</v>
      </c>
      <c r="B88" s="22" t="str">
        <f>IF(Matrix!$K15="Yes",Matrix!$G15," ")</f>
        <v>Medium</v>
      </c>
      <c r="C88" s="81" t="str">
        <f>IF(Matrix!$K15="Yes",Matrix!$I15," ")</f>
        <v>IA-010 (Identification and Authentication) - All remote hosts of the vendor's system shall be configured to uniquely identify and authenticate all other remote hosts of the system and/or any other interfacing systems.</v>
      </c>
      <c r="D88" s="22"/>
      <c r="E88" s="22"/>
      <c r="F88" s="22"/>
      <c r="G88" s="22"/>
      <c r="H88" s="22"/>
      <c r="M88" s="24"/>
      <c r="Q88" s="20"/>
    </row>
    <row r="89" spans="1:17" ht="135" x14ac:dyDescent="0.25">
      <c r="A89" s="80" t="str">
        <f>IF(Matrix!$K16="Yes","Physical In-Cab Device"," ")</f>
        <v>Physical In-Cab Device</v>
      </c>
      <c r="B89" s="22" t="str">
        <f>IF(Matrix!$K16="Yes",Matrix!$G16," ")</f>
        <v>Medium</v>
      </c>
      <c r="C89" s="81"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89" s="22"/>
      <c r="E89" s="22"/>
      <c r="F89" s="22"/>
      <c r="G89" s="22"/>
      <c r="H89" s="22"/>
      <c r="M89" s="24"/>
      <c r="Q89" s="20"/>
    </row>
    <row r="90" spans="1:17" ht="45" x14ac:dyDescent="0.25">
      <c r="A90" s="80" t="str">
        <f>IF(Matrix!$K17="Yes","Physical In-Cab Device"," ")</f>
        <v>Physical In-Cab Device</v>
      </c>
      <c r="B90" s="22" t="str">
        <f>IF(Matrix!$K17="Yes",Matrix!$G17," ")</f>
        <v>Medium</v>
      </c>
      <c r="C90" s="81" t="str">
        <f>IF(Matrix!$K17="Yes",Matrix!$I17," ")</f>
        <v>IA-030 (Identification and Authentication) - Cryptographic modules used in the vendors system shall be compliant with Federal Information Processing Standards (FIPS) 140-2: Level 1.</v>
      </c>
      <c r="D90" s="22"/>
      <c r="E90" s="22"/>
      <c r="F90" s="22"/>
      <c r="G90" s="22"/>
      <c r="H90" s="22"/>
      <c r="M90" s="24"/>
      <c r="Q90" s="20"/>
    </row>
    <row r="91" spans="1:17" ht="60" x14ac:dyDescent="0.25">
      <c r="A91" s="80" t="str">
        <f>IF(Matrix!$K19="Yes","Physical In-Cab Device"," ")</f>
        <v>Physical In-Cab Device</v>
      </c>
      <c r="B91" s="22" t="str">
        <f>IF(Matrix!$K19="Yes",Matrix!$G19," ")</f>
        <v>Medium</v>
      </c>
      <c r="C91" s="81" t="str">
        <f>IF(Matrix!$K19="Yes",Matrix!$I19," ")</f>
        <v>M-010 (Maintenance) - The vendor shall have procedures in place to ensure that components outside of the carrier’s direct control are not updated or modified without prior coordination and approval by an organization-defined individual or role</v>
      </c>
      <c r="D91" s="22"/>
      <c r="E91" s="22"/>
      <c r="F91" s="22"/>
      <c r="G91" s="22"/>
      <c r="H91" s="22"/>
      <c r="M91" s="24"/>
      <c r="Q91" s="20"/>
    </row>
    <row r="92" spans="1:17" ht="60" x14ac:dyDescent="0.25">
      <c r="A92" s="80" t="str">
        <f>IF(Matrix!$K24="Yes","Physical In-Cab Device"," ")</f>
        <v>Physical In-Cab Device</v>
      </c>
      <c r="B92" s="22" t="str">
        <f>IF(Matrix!$K24="Yes",Matrix!$G24," ")</f>
        <v>Medium</v>
      </c>
      <c r="C92" s="81" t="str">
        <f>IF(Matrix!$K24="Yes",Matrix!$I24," ")</f>
        <v>PS-010 (Personnel Security) - The vendor shall have personnel security policies &amp; procedures, position risk categorization, personnel screening, personnel termination, personnel transfer, access agreements &amp; third party personnel security.</v>
      </c>
      <c r="D92" s="22"/>
      <c r="E92" s="22"/>
      <c r="F92" s="22"/>
      <c r="G92" s="22"/>
      <c r="H92" s="22"/>
      <c r="M92" s="24"/>
      <c r="Q92" s="20"/>
    </row>
    <row r="93" spans="1:17" ht="75" x14ac:dyDescent="0.25">
      <c r="A93" s="80" t="str">
        <f>IF(Matrix!$K25="Yes","Physical In-Cab Device"," ")</f>
        <v>Physical In-Cab Device</v>
      </c>
      <c r="B93" s="22" t="str">
        <f>IF(Matrix!$K25="Yes",Matrix!$G25," ")</f>
        <v>Medium</v>
      </c>
      <c r="C93" s="81"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93" s="22"/>
      <c r="E93" s="22"/>
      <c r="F93" s="22"/>
      <c r="G93" s="22"/>
      <c r="H93" s="22"/>
      <c r="M93" s="24"/>
      <c r="Q93" s="20"/>
    </row>
    <row r="94" spans="1:17" ht="45" x14ac:dyDescent="0.25">
      <c r="A94" s="80" t="str">
        <f>IF(Matrix!$K26="Yes","Physical In-Cab Device"," ")</f>
        <v>Physical In-Cab Device</v>
      </c>
      <c r="B94" s="22" t="str">
        <f>IF(Matrix!$K26="Yes",Matrix!$G26," ")</f>
        <v>Medium</v>
      </c>
      <c r="C94" s="81" t="str">
        <f>IF(Matrix!$K26="Yes",Matrix!$I26," ")</f>
        <v>RA-020 (Risk Assessment) - The vendor shall use the results of risk assessments to influence systems development and processes.</v>
      </c>
      <c r="D94" s="22"/>
      <c r="E94" s="22"/>
      <c r="F94" s="22"/>
      <c r="G94" s="22"/>
      <c r="H94" s="22"/>
      <c r="M94" s="24"/>
      <c r="Q94" s="20"/>
    </row>
    <row r="95" spans="1:17" ht="75" x14ac:dyDescent="0.25">
      <c r="A95" s="80" t="str">
        <f>IF(Matrix!$K29="Yes","Physical In-Cab Device"," ")</f>
        <v>Physical In-Cab Device</v>
      </c>
      <c r="B95" s="22" t="str">
        <f>IF(Matrix!$K29="Yes",Matrix!$G29," ")</f>
        <v>Medium</v>
      </c>
      <c r="C95" s="81"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95" s="22"/>
      <c r="E95" s="22"/>
      <c r="F95" s="22"/>
      <c r="G95" s="22"/>
      <c r="H95" s="22"/>
      <c r="M95" s="24"/>
      <c r="Q95" s="20"/>
    </row>
    <row r="96" spans="1:17" ht="45" x14ac:dyDescent="0.25">
      <c r="A96" s="80" t="str">
        <f>IF(Matrix!$K31="Yes","Physical In-Cab Device"," ")</f>
        <v>Physical In-Cab Device</v>
      </c>
      <c r="B96" s="22" t="str">
        <f>IF(Matrix!$K31="Yes",Matrix!$G31," ")</f>
        <v>Medium</v>
      </c>
      <c r="C96" s="81" t="str">
        <f>IF(Matrix!$K31="Yes",Matrix!$I31," ")</f>
        <v>SCP-011 (Protecting Communication paths for systems) - Communication path cryptographic protections must not use identities, keys or shared secrets which are common across multiple deployed devices</v>
      </c>
      <c r="D96" s="22"/>
      <c r="E96" s="22"/>
      <c r="F96" s="22"/>
      <c r="G96" s="22"/>
      <c r="H96" s="22"/>
      <c r="M96" s="24"/>
      <c r="Q96" s="20"/>
    </row>
    <row r="97" spans="1:17" ht="90" x14ac:dyDescent="0.25">
      <c r="A97" s="80" t="str">
        <f>IF(Matrix!$K33="Yes","Physical In-Cab Device"," ")</f>
        <v>Physical In-Cab Device</v>
      </c>
      <c r="B97" s="22" t="str">
        <f>IF(Matrix!$K33="Yes",Matrix!$G33," ")</f>
        <v>Medium</v>
      </c>
      <c r="C97" s="81"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97" s="22"/>
      <c r="E97" s="22"/>
      <c r="F97" s="22"/>
      <c r="G97" s="22"/>
      <c r="H97" s="22"/>
      <c r="M97" s="24"/>
      <c r="Q97" s="20"/>
    </row>
    <row r="98" spans="1:17" ht="195" x14ac:dyDescent="0.25">
      <c r="A98" s="80" t="str">
        <f>IF(Matrix!$K34="Yes","Physical In-Cab Device"," ")</f>
        <v>Physical In-Cab Device</v>
      </c>
      <c r="B98" s="22" t="str">
        <f>IF(Matrix!$K34="Yes",Matrix!$G34," ")</f>
        <v>Medium</v>
      </c>
      <c r="C98" s="81"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98" s="22"/>
      <c r="E98" s="22"/>
      <c r="F98" s="22"/>
      <c r="G98" s="22"/>
      <c r="H98" s="22"/>
      <c r="M98" s="24"/>
      <c r="Q98" s="20"/>
    </row>
    <row r="99" spans="1:17" ht="75" x14ac:dyDescent="0.25">
      <c r="A99" s="80" t="str">
        <f>IF(Matrix!$K38="Yes","Physical In-Cab Device"," ")</f>
        <v>Physical In-Cab Device</v>
      </c>
      <c r="B99" s="22" t="str">
        <f>IF(Matrix!$K38="Yes",Matrix!$G38," ")</f>
        <v>Medium</v>
      </c>
      <c r="C99" s="81"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D99" s="22"/>
      <c r="E99" s="22"/>
      <c r="F99" s="22"/>
      <c r="G99" s="22"/>
      <c r="H99" s="22"/>
      <c r="M99" s="24"/>
      <c r="Q99" s="20"/>
    </row>
    <row r="100" spans="1:17" ht="75" x14ac:dyDescent="0.25">
      <c r="A100" s="80" t="str">
        <f>IF(Matrix!$K42="Yes","Physical In-Cab Device"," ")</f>
        <v>Physical In-Cab Device</v>
      </c>
      <c r="B100" s="22" t="str">
        <f>IF(Matrix!$K42="Yes",Matrix!$G42," ")</f>
        <v>Medium</v>
      </c>
      <c r="C100" s="81" t="str">
        <f>IF(Matrix!$K42="Yes",Matrix!$I42,"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00" s="22"/>
      <c r="E100" s="22"/>
      <c r="F100" s="22"/>
      <c r="G100" s="22"/>
      <c r="H100" s="22"/>
      <c r="M100" s="24"/>
      <c r="Q100" s="20"/>
    </row>
    <row r="101" spans="1:17" ht="180" x14ac:dyDescent="0.25">
      <c r="A101" s="80" t="str">
        <f>IF(Matrix!$K43="Yes","Physical In-Cab Device"," ")</f>
        <v>Physical In-Cab Device</v>
      </c>
      <c r="B101" s="22" t="str">
        <f>IF(Matrix!$K43="Yes",Matrix!$G43," ")</f>
        <v>Medium</v>
      </c>
      <c r="C101" s="81" t="str">
        <f>IF(Matrix!$K43="Yes",Matrix!$I43,"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01" s="22"/>
      <c r="E101" s="22"/>
      <c r="F101" s="22"/>
      <c r="G101" s="22"/>
      <c r="H101" s="22"/>
      <c r="M101" s="24"/>
      <c r="Q101" s="20"/>
    </row>
    <row r="102" spans="1:17" ht="45" x14ac:dyDescent="0.25">
      <c r="A102" s="80" t="str">
        <f>IF(Matrix!$K44="Yes","Physical In-Cab Device"," ")</f>
        <v>Physical In-Cab Device</v>
      </c>
      <c r="B102" s="22" t="str">
        <f>IF(Matrix!$K44="Yes",Matrix!$G44," ")</f>
        <v>Medium</v>
      </c>
      <c r="C102" s="81" t="str">
        <f>IF(Matrix!$K44="Yes",Matrix!$I44," ")</f>
        <v>SII-030 (Protecting Firmware on Devices) - The vendor shall use digitally signed software on telematics devices and prohibit execution of unsigned or invalidly signed software.</v>
      </c>
      <c r="D102" s="22"/>
      <c r="E102" s="22"/>
      <c r="F102" s="22"/>
      <c r="G102" s="22"/>
      <c r="H102" s="22"/>
      <c r="M102" s="24"/>
      <c r="Q102" s="20"/>
    </row>
    <row r="103" spans="1:17" ht="45" x14ac:dyDescent="0.25">
      <c r="A103" s="80" t="str">
        <f>IF(Matrix!$K48="Yes","Physical In-Cab Device"," ")</f>
        <v>Physical In-Cab Device</v>
      </c>
      <c r="B103" s="22" t="str">
        <f>IF(Matrix!$K48="Yes",Matrix!$G48," ")</f>
        <v>Medium</v>
      </c>
      <c r="C103" s="81" t="str">
        <f>IF(Matrix!$K48="Yes",Matrix!$I48," ")</f>
        <v>SII-080 (Protecting Firmware on Devices) - The vendor shall design security components that fail-secure to protect integrity of systems and data.</v>
      </c>
      <c r="D103" s="22"/>
      <c r="E103" s="22"/>
      <c r="F103" s="22"/>
      <c r="G103" s="22"/>
      <c r="H103" s="22"/>
      <c r="M103" s="24"/>
      <c r="Q103" s="20"/>
    </row>
    <row r="104" spans="1:17" ht="105" x14ac:dyDescent="0.25">
      <c r="A104" s="80" t="str">
        <f>IF(Matrix!$K50="Yes","Physical In-Cab Device"," ")</f>
        <v>Physical In-Cab Device</v>
      </c>
      <c r="B104" s="22" t="str">
        <f>IF(Matrix!$K50="Yes",Matrix!$G50," ")</f>
        <v>Medium</v>
      </c>
      <c r="C104" s="81" t="str">
        <f>IF(Matrix!$K50="Yes",Matrix!$I50,"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04" s="22"/>
      <c r="E104" s="22"/>
      <c r="F104" s="22"/>
      <c r="G104" s="22"/>
      <c r="H104" s="22"/>
      <c r="M104" s="24"/>
      <c r="Q104" s="20"/>
    </row>
    <row r="105" spans="1:17" ht="135" x14ac:dyDescent="0.25">
      <c r="A105" s="80" t="str">
        <f>IF(Matrix!$K54="Yes","Physical In-Cab Device"," ")</f>
        <v>Physical In-Cab Device</v>
      </c>
      <c r="B105" s="22" t="str">
        <f>IF(Matrix!$K54="Yes",Matrix!$G54," ")</f>
        <v>Medium</v>
      </c>
      <c r="C105" s="81" t="str">
        <f>IF(Matrix!$K54="Yes",Matrix!$I54,"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05" s="22"/>
      <c r="E105" s="22"/>
      <c r="F105" s="22"/>
      <c r="G105" s="22"/>
      <c r="H105" s="22"/>
      <c r="M105" s="24"/>
      <c r="Q105" s="20"/>
    </row>
    <row r="106" spans="1:17" ht="45" x14ac:dyDescent="0.25">
      <c r="A106" s="80" t="str">
        <f>IF(Matrix!$K55="Yes","Physical In-Cab Device"," ")</f>
        <v>Physical In-Cab Device</v>
      </c>
      <c r="B106" s="22" t="str">
        <f>IF(Matrix!$K55="Yes",Matrix!$G55," ")</f>
        <v>Medium</v>
      </c>
      <c r="C106" s="81" t="str">
        <f>IF(Matrix!$K55="Yes",Matrix!$I55," ")</f>
        <v>SII-140 (Vulnerability Management) - The vendor shall implement ongoing monitoring and protection against malicious code in production using a well governed process that addresses all entry and exit points in the system.</v>
      </c>
      <c r="D106" s="22"/>
      <c r="E106" s="22"/>
      <c r="F106" s="22"/>
      <c r="G106" s="22"/>
      <c r="H106" s="22"/>
      <c r="M106" s="24"/>
      <c r="Q106" s="20"/>
    </row>
    <row r="107" spans="1:17" ht="45" x14ac:dyDescent="0.25">
      <c r="A107" s="80" t="str">
        <f>IF(Matrix!$K56="Yes","Physical In-Cab Device"," ")</f>
        <v>Physical In-Cab Device</v>
      </c>
      <c r="B107" s="22" t="str">
        <f>IF(Matrix!$K56="Yes",Matrix!$G56," ")</f>
        <v>Medium</v>
      </c>
      <c r="C107" s="81" t="str">
        <f>IF(Matrix!$K56="Yes",Matrix!$I56," ")</f>
        <v>SII-150 (Vulnerability Management) - The vendor shall verify code according to best-practice coding standards</v>
      </c>
      <c r="D107" s="22"/>
      <c r="E107" s="22"/>
      <c r="F107" s="22"/>
      <c r="G107" s="22"/>
      <c r="H107" s="22"/>
      <c r="M107" s="24"/>
      <c r="Q107" s="20"/>
    </row>
    <row r="108" spans="1:17" ht="60" x14ac:dyDescent="0.25">
      <c r="A108" s="80" t="str">
        <f>IF(Matrix!$K57="Yes","Physical In-Cab Device"," ")</f>
        <v>Physical In-Cab Device</v>
      </c>
      <c r="B108" s="22" t="str">
        <f>IF(Matrix!$K57="Yes",Matrix!$G57," ")</f>
        <v>Medium</v>
      </c>
      <c r="C108" s="81" t="str">
        <f>IF(Matrix!$K57="Yes",Matrix!$I57," ")</f>
        <v>SII-170 (System and Information Integrity) - The vendor shall actively monitor resources such as NIST Common Vulnerabilities and Exposures (CVE), Bugtraq, for security alerts and advisories related to the telematics system’s components</v>
      </c>
      <c r="D108" s="22"/>
      <c r="E108" s="22"/>
      <c r="F108" s="22"/>
      <c r="G108" s="22"/>
      <c r="H108" s="22"/>
      <c r="M108" s="24"/>
      <c r="Q108" s="20"/>
    </row>
    <row r="109" spans="1:17" ht="60" x14ac:dyDescent="0.25">
      <c r="A109" s="80" t="str">
        <f>IF(Matrix!$K58="Yes","Physical In-Cab Device"," ")</f>
        <v>Physical In-Cab Device</v>
      </c>
      <c r="B109" s="22" t="str">
        <f>IF(Matrix!$K58="Yes",Matrix!$G58," ")</f>
        <v>Medium</v>
      </c>
      <c r="C109" s="81" t="str">
        <f>IF(Matrix!$K58="Yes",Matrix!$I58,"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109" s="22"/>
      <c r="E109" s="22"/>
      <c r="F109" s="22"/>
      <c r="G109" s="22"/>
      <c r="H109" s="22"/>
      <c r="M109" s="24"/>
      <c r="Q109" s="20"/>
    </row>
    <row r="110" spans="1:17" ht="105" x14ac:dyDescent="0.25">
      <c r="A110" s="80" t="str">
        <f>IF(Matrix!$K59="Yes","Physical In-Cab Device"," ")</f>
        <v>Physical In-Cab Device</v>
      </c>
      <c r="B110" s="22" t="str">
        <f>IF(Matrix!$K59="Yes",Matrix!$G59," ")</f>
        <v>Medium</v>
      </c>
      <c r="C110" s="81" t="str">
        <f>IF(Matrix!$K59="Yes",Matrix!$I59," ")</f>
        <v xml:space="preserve">SII-180 (Secure Software Development Lifecycle (SDLC)) - Remediation SLA or objectives are defined and are adhered to by the security and development teams. Identified vulnerabilities are remediated or mitigated using suitable compensating controls
</v>
      </c>
      <c r="D110" s="22"/>
      <c r="E110" s="22"/>
      <c r="F110" s="22"/>
      <c r="G110" s="22"/>
      <c r="H110" s="22"/>
      <c r="M110" s="24"/>
      <c r="Q110" s="20"/>
    </row>
    <row r="111" spans="1:17" ht="45" x14ac:dyDescent="0.25">
      <c r="A111" s="80" t="str">
        <f>IF(Matrix!$K46="Yes","Physical In-Cab Device"," ")</f>
        <v>Physical In-Cab Device</v>
      </c>
      <c r="B111" s="22" t="str">
        <f>IF(Matrix!$K46="Yes",Matrix!$G46," ")</f>
        <v>Low</v>
      </c>
      <c r="C111" s="81" t="str">
        <f>IF(Matrix!$K46="Yes",Matrix!$I46," ")</f>
        <v>SII-060 (Protecting Firmware on Devices) - The vendor shall provide a means (and document the process) for customers to verify the firmware in their devices.</v>
      </c>
      <c r="D111" s="22"/>
      <c r="E111" s="22"/>
      <c r="F111" s="22"/>
      <c r="G111" s="22"/>
      <c r="H111" s="22"/>
      <c r="M111" s="24"/>
      <c r="Q111" s="20"/>
    </row>
    <row r="112" spans="1:17" ht="45" x14ac:dyDescent="0.25">
      <c r="A112" s="80" t="str">
        <f>IF(Matrix!$K49="Yes","Physical In-Cab Device"," ")</f>
        <v>Physical In-Cab Device</v>
      </c>
      <c r="B112" s="22" t="str">
        <f>IF(Matrix!$K49="Yes",Matrix!$G49," ")</f>
        <v>Low</v>
      </c>
      <c r="C112" s="81" t="str">
        <f>IF(Matrix!$K49="Yes",Matrix!$I49," ")</f>
        <v>SII-081 (Protecting Firmware on Devices) - The vendor shall utilize protective mechanisms to protect components from unauthorized runtime/volatile modification of code.</v>
      </c>
      <c r="D112" s="22"/>
      <c r="E112" s="22"/>
      <c r="F112" s="22"/>
      <c r="G112" s="22"/>
      <c r="H112" s="22"/>
      <c r="M112" s="24"/>
      <c r="Q112" s="20"/>
    </row>
    <row r="113" spans="1:17" ht="45" x14ac:dyDescent="0.25">
      <c r="A113" s="80" t="str">
        <f>IF(Matrix!$K53="Yes","Physical In-Cab Device"," ")</f>
        <v>Physical In-Cab Device</v>
      </c>
      <c r="B113" s="22" t="str">
        <f>IF(Matrix!$K53="Yes",Matrix!$G53," ")</f>
        <v>Low</v>
      </c>
      <c r="C113" s="81" t="str">
        <f>IF(Matrix!$K53="Yes",Matrix!$I53," ")</f>
        <v>SII-120 (Vulnerability Management) - The vendor shall have a vulnerability management process that includes steps to triage any found vulnerabilities and plan remediation.</v>
      </c>
      <c r="D113" s="22"/>
      <c r="E113" s="22"/>
      <c r="F113" s="22"/>
      <c r="G113" s="22"/>
      <c r="H113" s="22"/>
      <c r="M113" s="24"/>
      <c r="Q113" s="20"/>
    </row>
    <row r="114" spans="1:17" x14ac:dyDescent="0.25">
      <c r="A114" s="80" t="str">
        <f>IF(Matrix!$K2="Yes","Physical In-Cab Device"," ")</f>
        <v xml:space="preserve"> </v>
      </c>
      <c r="B114" s="22" t="str">
        <f>IF(Matrix!$K2="Yes",Matrix!$G2," ")</f>
        <v xml:space="preserve"> </v>
      </c>
      <c r="C114" s="81" t="str">
        <f>IF(Matrix!$K2="Yes",Matrix!$I2," ")</f>
        <v xml:space="preserve"> </v>
      </c>
      <c r="D114" s="22"/>
      <c r="E114" s="22"/>
      <c r="F114" s="22"/>
      <c r="G114" s="22"/>
      <c r="H114" s="22"/>
      <c r="M114" s="24"/>
      <c r="Q114" s="20"/>
    </row>
    <row r="115" spans="1:17" x14ac:dyDescent="0.25">
      <c r="A115" s="80" t="str">
        <f>IF(Matrix!$K10="Yes","Physical In-Cab Device"," ")</f>
        <v xml:space="preserve"> </v>
      </c>
      <c r="B115" s="22" t="str">
        <f>IF(Matrix!$K10="Yes",Matrix!$G10," ")</f>
        <v xml:space="preserve"> </v>
      </c>
      <c r="C115" s="81" t="str">
        <f>IF(Matrix!$K10="Yes",Matrix!$I10," ")</f>
        <v xml:space="preserve"> </v>
      </c>
      <c r="D115" s="22"/>
      <c r="E115" s="22"/>
      <c r="F115" s="22"/>
      <c r="G115" s="22"/>
      <c r="H115" s="22"/>
      <c r="M115" s="24"/>
      <c r="Q115" s="20"/>
    </row>
    <row r="116" spans="1:17" x14ac:dyDescent="0.25">
      <c r="A116" s="80" t="str">
        <f>IF(Matrix!$K20="Yes","Physical In-Cab Device"," ")</f>
        <v xml:space="preserve"> </v>
      </c>
      <c r="B116" s="22" t="str">
        <f>IF(Matrix!$K20="Yes",Matrix!$G20," ")</f>
        <v xml:space="preserve"> </v>
      </c>
      <c r="C116" s="81" t="str">
        <f>IF(Matrix!$K20="Yes",Matrix!$I20," ")</f>
        <v xml:space="preserve"> </v>
      </c>
      <c r="D116" s="22"/>
      <c r="E116" s="22"/>
      <c r="F116" s="22"/>
      <c r="G116" s="22"/>
      <c r="H116" s="22"/>
      <c r="M116" s="24"/>
      <c r="Q116" s="20"/>
    </row>
    <row r="117" spans="1:17" x14ac:dyDescent="0.25">
      <c r="A117" s="80" t="str">
        <f>IF(Matrix!$K21="Yes","Physical In-Cab Device"," ")</f>
        <v xml:space="preserve"> </v>
      </c>
      <c r="B117" s="22" t="str">
        <f>IF(Matrix!$K21="Yes",Matrix!$G21," ")</f>
        <v xml:space="preserve"> </v>
      </c>
      <c r="C117" s="81" t="str">
        <f>IF(Matrix!$K21="Yes",Matrix!$I21," ")</f>
        <v xml:space="preserve"> </v>
      </c>
      <c r="D117" s="22"/>
      <c r="E117" s="22"/>
      <c r="F117" s="22"/>
      <c r="G117" s="22"/>
      <c r="H117" s="22"/>
      <c r="M117" s="24"/>
      <c r="Q117" s="20"/>
    </row>
    <row r="118" spans="1:17" x14ac:dyDescent="0.25">
      <c r="A118" s="80" t="str">
        <f>IF(Matrix!$K22="Yes","Physical In-Cab Device"," ")</f>
        <v xml:space="preserve"> </v>
      </c>
      <c r="B118" s="22" t="str">
        <f>IF(Matrix!$K22="Yes",Matrix!$G22," ")</f>
        <v xml:space="preserve"> </v>
      </c>
      <c r="C118" s="81" t="str">
        <f>IF(Matrix!$K22="Yes",Matrix!$I22," ")</f>
        <v xml:space="preserve"> </v>
      </c>
      <c r="D118" s="22"/>
      <c r="E118" s="22"/>
      <c r="F118" s="22"/>
      <c r="G118" s="22"/>
      <c r="H118" s="22"/>
      <c r="M118" s="24"/>
      <c r="Q118" s="20"/>
    </row>
    <row r="119" spans="1:17" x14ac:dyDescent="0.25">
      <c r="A119" s="80" t="str">
        <f>IF(Matrix!$K23="Yes","Physical In-Cab Device"," ")</f>
        <v xml:space="preserve"> </v>
      </c>
      <c r="B119" s="22" t="str">
        <f>IF(Matrix!$K23="Yes",Matrix!$G23," ")</f>
        <v xml:space="preserve"> </v>
      </c>
      <c r="C119" s="81" t="str">
        <f>IF(Matrix!$K23="Yes",Matrix!$I23," ")</f>
        <v xml:space="preserve"> </v>
      </c>
      <c r="D119" s="22"/>
      <c r="E119" s="22"/>
      <c r="F119" s="22"/>
      <c r="G119" s="22"/>
      <c r="H119" s="22"/>
      <c r="M119" s="24"/>
      <c r="Q119" s="20"/>
    </row>
    <row r="120" spans="1:17" x14ac:dyDescent="0.25">
      <c r="A120" s="80" t="str">
        <f>IF(Matrix!$K35="Yes","Physical In-Cab Device"," ")</f>
        <v xml:space="preserve"> </v>
      </c>
      <c r="B120" s="22" t="str">
        <f>IF(Matrix!$K35="Yes",Matrix!$G35," ")</f>
        <v xml:space="preserve"> </v>
      </c>
      <c r="C120" s="81" t="str">
        <f>IF(Matrix!$K35="Yes",Matrix!$I35," ")</f>
        <v xml:space="preserve"> </v>
      </c>
      <c r="D120" s="22"/>
      <c r="E120" s="22"/>
      <c r="F120" s="22"/>
      <c r="G120" s="22"/>
      <c r="H120" s="22"/>
      <c r="M120" s="24"/>
      <c r="Q120" s="20"/>
    </row>
    <row r="121" spans="1:17" x14ac:dyDescent="0.25">
      <c r="A121" s="80" t="str">
        <f>IF(Matrix!$K37="Yes","Physical In-Cab Device"," ")</f>
        <v xml:space="preserve"> </v>
      </c>
      <c r="B121" s="22" t="str">
        <f>IF(Matrix!$K37="Yes",Matrix!$G37," ")</f>
        <v xml:space="preserve"> </v>
      </c>
      <c r="C121" s="81" t="str">
        <f>IF(Matrix!$K37="Yes",Matrix!$I37," ")</f>
        <v xml:space="preserve"> </v>
      </c>
      <c r="D121" s="22"/>
      <c r="E121" s="22"/>
      <c r="F121" s="22"/>
      <c r="G121" s="22"/>
      <c r="H121" s="22"/>
      <c r="M121" s="24"/>
      <c r="Q121" s="20"/>
    </row>
    <row r="122" spans="1:17" x14ac:dyDescent="0.25">
      <c r="A122" s="80" t="str">
        <f>IF(Matrix!$K39="Yes","Physical In-Cab Device"," ")</f>
        <v xml:space="preserve"> </v>
      </c>
      <c r="B122" s="22" t="str">
        <f>IF(Matrix!$K39="Yes",Matrix!$G39," ")</f>
        <v xml:space="preserve"> </v>
      </c>
      <c r="C122" s="81" t="str">
        <f>IF(Matrix!$K39="Yes",Matrix!$I39," ")</f>
        <v xml:space="preserve"> </v>
      </c>
      <c r="D122" s="22"/>
      <c r="E122" s="22"/>
      <c r="F122" s="22"/>
      <c r="G122" s="22"/>
      <c r="H122" s="22"/>
      <c r="M122" s="24"/>
      <c r="Q122" s="20"/>
    </row>
    <row r="123" spans="1:17" x14ac:dyDescent="0.25">
      <c r="A123" s="80" t="str">
        <f>IF(Matrix!$K40="Yes","Physical In-Cab Device"," ")</f>
        <v xml:space="preserve"> </v>
      </c>
      <c r="B123" s="22" t="str">
        <f>IF(Matrix!$K40="Yes",Matrix!$G40," ")</f>
        <v xml:space="preserve"> </v>
      </c>
      <c r="C123" s="81" t="str">
        <f>IF(Matrix!$K40="Yes",Matrix!$I40," ")</f>
        <v xml:space="preserve"> </v>
      </c>
      <c r="D123" s="22"/>
      <c r="E123" s="22"/>
      <c r="F123" s="22"/>
      <c r="G123" s="22"/>
      <c r="H123" s="22"/>
      <c r="M123" s="24"/>
      <c r="Q123" s="20"/>
    </row>
    <row r="124" spans="1:17" x14ac:dyDescent="0.25">
      <c r="A124" s="80" t="str">
        <f>IF(Matrix!$K51="Yes","Physical In-Cab Device"," ")</f>
        <v xml:space="preserve"> </v>
      </c>
      <c r="B124" s="22" t="str">
        <f>IF(Matrix!$K51="Yes",Matrix!$G51," ")</f>
        <v xml:space="preserve"> </v>
      </c>
      <c r="C124" s="81" t="str">
        <f>IF(Matrix!$K51="Yes",Matrix!$I51," ")</f>
        <v xml:space="preserve"> </v>
      </c>
      <c r="D124" s="22"/>
      <c r="E124" s="22"/>
      <c r="F124" s="22"/>
      <c r="G124" s="22"/>
      <c r="H124" s="22"/>
      <c r="M124" s="24"/>
      <c r="Q124" s="20"/>
    </row>
    <row r="125" spans="1:17" x14ac:dyDescent="0.25">
      <c r="A125" s="80" t="str">
        <f>IF(Matrix!$K52="Yes","Physical In-Cab Device"," ")</f>
        <v xml:space="preserve"> </v>
      </c>
      <c r="B125" s="22" t="str">
        <f>IF(Matrix!$K52="Yes",Matrix!$G52," ")</f>
        <v xml:space="preserve"> </v>
      </c>
      <c r="C125" s="81" t="str">
        <f>IF(Matrix!$K52="Yes",Matrix!$I52," ")</f>
        <v xml:space="preserve"> </v>
      </c>
      <c r="D125" s="22"/>
      <c r="E125" s="22"/>
      <c r="F125" s="22"/>
      <c r="G125" s="22"/>
      <c r="H125" s="22"/>
    </row>
    <row r="126" spans="1:17" x14ac:dyDescent="0.25">
      <c r="A126" s="82" t="str">
        <f>IF(Matrix!$K60="Yes","Physical In-Cab Device"," ")</f>
        <v xml:space="preserve"> </v>
      </c>
      <c r="B126" s="83" t="str">
        <f>IF(Matrix!$K60="Yes",Matrix!$G60," ")</f>
        <v xml:space="preserve"> </v>
      </c>
      <c r="C126" s="84" t="str">
        <f>IF(Matrix!$K60="Yes",Matrix!$I60," ")</f>
        <v xml:space="preserve"> </v>
      </c>
      <c r="D126" s="22"/>
      <c r="E126" s="22"/>
      <c r="F126" s="22"/>
      <c r="G126" s="22"/>
      <c r="H126" s="22"/>
    </row>
    <row r="127" spans="1:17" x14ac:dyDescent="0.25">
      <c r="A127" s="42"/>
      <c r="B127" s="42"/>
      <c r="C127" s="42"/>
      <c r="D127" s="42"/>
      <c r="E127" s="42"/>
      <c r="F127" s="42"/>
      <c r="G127" s="42"/>
      <c r="H127" s="42"/>
    </row>
    <row r="128" spans="1:17" ht="21" x14ac:dyDescent="0.25">
      <c r="B128" s="26"/>
      <c r="C128" s="71" t="s">
        <v>245</v>
      </c>
      <c r="D128" s="72"/>
      <c r="E128" s="72"/>
      <c r="F128" s="72"/>
      <c r="G128" s="72"/>
      <c r="H128" s="72"/>
    </row>
    <row r="129" spans="1:17" x14ac:dyDescent="0.25">
      <c r="D129" s="70" t="s">
        <v>303</v>
      </c>
      <c r="E129" s="70"/>
      <c r="F129" s="70"/>
      <c r="G129" s="70"/>
      <c r="H129" s="70" t="s">
        <v>304</v>
      </c>
      <c r="M129" s="24"/>
      <c r="Q129" s="20"/>
    </row>
    <row r="130" spans="1:17" x14ac:dyDescent="0.25">
      <c r="A130" s="94" t="s">
        <v>246</v>
      </c>
      <c r="B130" s="90" t="s">
        <v>217</v>
      </c>
      <c r="C130" s="95" t="s">
        <v>145</v>
      </c>
      <c r="D130" s="21" t="s">
        <v>301</v>
      </c>
      <c r="E130" s="21" t="s">
        <v>305</v>
      </c>
      <c r="F130" s="21" t="s">
        <v>302</v>
      </c>
      <c r="G130" s="21" t="s">
        <v>306</v>
      </c>
      <c r="H130" s="70"/>
      <c r="M130" s="24"/>
      <c r="Q130" s="20"/>
    </row>
    <row r="131" spans="1:17" ht="75" x14ac:dyDescent="0.25">
      <c r="A131" s="80" t="str">
        <f>IF(Matrix!$L4="Yes","Connectivity/Communications"," ")</f>
        <v>Connectivity/Communications</v>
      </c>
      <c r="B131" s="22" t="str">
        <f>IF(Matrix!$L4="Yes",Matrix!$G4," ")</f>
        <v>High</v>
      </c>
      <c r="C131" s="81"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131" s="22"/>
      <c r="E131" s="22"/>
      <c r="F131" s="22"/>
      <c r="G131" s="22"/>
      <c r="H131" s="22"/>
      <c r="M131" s="24"/>
      <c r="Q131" s="20"/>
    </row>
    <row r="132" spans="1:17" ht="45" x14ac:dyDescent="0.25">
      <c r="A132" s="80" t="str">
        <f>IF(Matrix!$L5="Yes","Connectivity/Communications"," ")</f>
        <v>Connectivity/Communications</v>
      </c>
      <c r="B132" s="22" t="str">
        <f>IF(Matrix!$L5="Yes",Matrix!$G5," ")</f>
        <v>High</v>
      </c>
      <c r="C132" s="81" t="str">
        <f>IF(Matrix!$L5="Yes",Matrix!$I5," ")</f>
        <v>AC-030 (Access Control) - The vendor's system shall employ authentication to prevent unauthorized access to telematics systems and data.</v>
      </c>
      <c r="D132" s="22"/>
      <c r="E132" s="22"/>
      <c r="F132" s="22"/>
      <c r="G132" s="22"/>
      <c r="H132" s="22"/>
      <c r="M132" s="24"/>
      <c r="Q132" s="20"/>
    </row>
    <row r="133" spans="1:17" ht="45" x14ac:dyDescent="0.25">
      <c r="A133" s="80" t="str">
        <f>IF(Matrix!$L13="Yes","Connectivity/Communications"," ")</f>
        <v>Connectivity/Communications</v>
      </c>
      <c r="B133" s="22" t="str">
        <f>IF(Matrix!$L13="Yes",Matrix!$G13," ")</f>
        <v>High</v>
      </c>
      <c r="C133" s="81" t="str">
        <f>IF(Matrix!$L13="Yes",Matrix!$I13," ")</f>
        <v>CM-020 (Configuration Management) - The vendor’s devices shall have all services used for troubleshooting disabled or properly protected from unauthorized access and use.</v>
      </c>
      <c r="D133" s="22"/>
      <c r="E133" s="22"/>
      <c r="F133" s="22"/>
      <c r="G133" s="22"/>
      <c r="H133" s="22"/>
      <c r="M133" s="24"/>
      <c r="Q133" s="20"/>
    </row>
    <row r="134" spans="1:17" ht="45" x14ac:dyDescent="0.25">
      <c r="A134" s="80" t="str">
        <f>IF(Matrix!$L14="Yes","Connectivity/Communications"," ")</f>
        <v>Connectivity/Communications</v>
      </c>
      <c r="B134" s="22" t="str">
        <f>IF(Matrix!$L14="Yes",Matrix!$G14," ")</f>
        <v>High</v>
      </c>
      <c r="C134" s="81" t="str">
        <f>IF(Matrix!$L14="Yes",Matrix!$I14," ")</f>
        <v>CM-030 (Configuration Management) - Vendor ensures that any and all interfaces used for testing or debug are unavailalbe in production builds of the devices</v>
      </c>
      <c r="D134" s="22"/>
      <c r="E134" s="22"/>
      <c r="F134" s="22"/>
      <c r="G134" s="22"/>
      <c r="H134" s="22"/>
      <c r="M134" s="24"/>
      <c r="Q134" s="20"/>
    </row>
    <row r="135" spans="1:17" ht="45" x14ac:dyDescent="0.25">
      <c r="A135" s="80" t="str">
        <f>IF(Matrix!$L18="Yes","Connectivity/Communications"," ")</f>
        <v>Connectivity/Communications</v>
      </c>
      <c r="B135" s="22" t="str">
        <f>IF(Matrix!$L18="Yes",Matrix!$G18," ")</f>
        <v>High</v>
      </c>
      <c r="C135" s="81" t="str">
        <f>IF(Matrix!$L18="Yes",Matrix!$I18," ")</f>
        <v>IR-010 (Incidence Response) - The vendor shall have a documented incident response plan (IRP) in place which provides the carriers with a point of contact for components used within their telematics system</v>
      </c>
      <c r="D135" s="22"/>
      <c r="E135" s="22"/>
      <c r="F135" s="22"/>
      <c r="G135" s="22"/>
      <c r="H135" s="22"/>
      <c r="M135" s="24"/>
      <c r="Q135" s="20"/>
    </row>
    <row r="136" spans="1:17" ht="45" x14ac:dyDescent="0.25">
      <c r="A136" s="80" t="str">
        <f>IF(Matrix!$L27="Yes","Connectivity/Communications"," ")</f>
        <v>Connectivity/Communications</v>
      </c>
      <c r="B136" s="22" t="str">
        <f>IF(Matrix!$L27="Yes",Matrix!$G27," ")</f>
        <v>High</v>
      </c>
      <c r="C136" s="81" t="str">
        <f>IF(Matrix!$L27="Yes",Matrix!$I27," ")</f>
        <v>SAA-010 (Security Management) - The vendor shall have an Information Security Management Plan (ISMP)</v>
      </c>
      <c r="D136" s="22"/>
      <c r="E136" s="22"/>
      <c r="F136" s="22"/>
      <c r="G136" s="22"/>
      <c r="H136" s="22"/>
      <c r="M136" s="24"/>
      <c r="Q136" s="20"/>
    </row>
    <row r="137" spans="1:17" ht="90" x14ac:dyDescent="0.25">
      <c r="A137" s="80" t="str">
        <f>IF(Matrix!$L28="Yes","Connectivity/Communications"," ")</f>
        <v>Connectivity/Communications</v>
      </c>
      <c r="B137" s="22" t="str">
        <f>IF(Matrix!$L28="Yes",Matrix!$G28," ")</f>
        <v>High</v>
      </c>
      <c r="C137" s="81"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37" s="22"/>
      <c r="E137" s="22"/>
      <c r="F137" s="22"/>
      <c r="G137" s="22"/>
      <c r="H137" s="22"/>
      <c r="M137" s="24"/>
      <c r="Q137" s="20"/>
    </row>
    <row r="138" spans="1:17" ht="45" x14ac:dyDescent="0.25">
      <c r="A138" s="80" t="str">
        <f>IF(Matrix!$L30="Yes","Connectivity/Communications"," ")</f>
        <v>Connectivity/Communications</v>
      </c>
      <c r="B138" s="22" t="str">
        <f>IF(Matrix!$L30="Yes",Matrix!$G30," ")</f>
        <v>High</v>
      </c>
      <c r="C138" s="81" t="str">
        <f>IF(Matrix!$L30="Yes",Matrix!$I30," ")</f>
        <v>SCP-010 (Protecting Communications paths for systems) - Communication paths that traverse outside controlled boundaries must protect confidentiality and integrity of data</v>
      </c>
      <c r="D138" s="22"/>
      <c r="E138" s="22"/>
      <c r="F138" s="22"/>
      <c r="G138" s="22"/>
      <c r="H138" s="22"/>
      <c r="M138" s="24"/>
      <c r="Q138" s="20"/>
    </row>
    <row r="139" spans="1:17" ht="105" x14ac:dyDescent="0.25">
      <c r="A139" s="80" t="str">
        <f>IF(Matrix!$L32="Yes","Connectivity/Communications"," ")</f>
        <v>Connectivity/Communications</v>
      </c>
      <c r="B139" s="22" t="str">
        <f>IF(Matrix!$L32="Yes",Matrix!$G32," ")</f>
        <v>High</v>
      </c>
      <c r="C139" s="81"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39" s="22"/>
      <c r="E139" s="22"/>
      <c r="F139" s="22"/>
      <c r="G139" s="22"/>
      <c r="H139" s="22"/>
      <c r="M139" s="24"/>
      <c r="Q139" s="20"/>
    </row>
    <row r="140" spans="1:17" ht="45" x14ac:dyDescent="0.25">
      <c r="A140" s="80" t="str">
        <f>IF(Matrix!$L36="Yes","Connectivity/Communications"," ")</f>
        <v>Connectivity/Communications</v>
      </c>
      <c r="B140" s="22" t="str">
        <f>IF(Matrix!$L36="Yes",Matrix!$G36," ")</f>
        <v>High</v>
      </c>
      <c r="C140" s="81" t="str">
        <f>IF(Matrix!$L36="Yes",Matrix!$I36," ")</f>
        <v>SCP-060 (Protecting Vehicle Network Escalation from Devices) - The vendor shall enforce controls integrated into the telematics device to limit the possible commands and data transmitted to the vehicle network.</v>
      </c>
      <c r="D140" s="22"/>
      <c r="E140" s="22"/>
      <c r="F140" s="22"/>
      <c r="G140" s="22"/>
      <c r="H140" s="22"/>
      <c r="M140" s="24"/>
      <c r="Q140" s="20"/>
    </row>
    <row r="141" spans="1:17" ht="270" x14ac:dyDescent="0.25">
      <c r="A141" s="80" t="str">
        <f>IF(Matrix!$L37="Yes","Connectivity/Communications"," ")</f>
        <v>Connectivity/Communications</v>
      </c>
      <c r="B141" s="22" t="str">
        <f>IF(Matrix!$L37="Yes",Matrix!$G37," ")</f>
        <v>High</v>
      </c>
      <c r="C141" s="81"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41" s="22"/>
      <c r="E141" s="22"/>
      <c r="F141" s="22"/>
      <c r="G141" s="22"/>
      <c r="H141" s="22"/>
      <c r="M141" s="24"/>
      <c r="Q141" s="20"/>
    </row>
    <row r="142" spans="1:17" ht="90" x14ac:dyDescent="0.25">
      <c r="A142" s="80" t="str">
        <f>IF(Matrix!$L41="Yes","Connectivity/Communications"," ")</f>
        <v>Connectivity/Communications</v>
      </c>
      <c r="B142" s="22" t="str">
        <f>IF(Matrix!$L41="Yes",Matrix!$G41," ")</f>
        <v>High</v>
      </c>
      <c r="C142" s="81" t="str">
        <f>IF(Matrix!$L41="Yes",Matrix!$I41,"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2" s="22"/>
      <c r="E142" s="22"/>
      <c r="F142" s="22"/>
      <c r="G142" s="22"/>
      <c r="H142" s="22"/>
      <c r="M142" s="24"/>
      <c r="Q142" s="20"/>
    </row>
    <row r="143" spans="1:17" ht="75" x14ac:dyDescent="0.25">
      <c r="A143" s="80" t="str">
        <f>IF(Matrix!$L45="Yes","Connectivity/Communications"," ")</f>
        <v>Connectivity/Communications</v>
      </c>
      <c r="B143" s="22" t="str">
        <f>IF(Matrix!$L45="Yes",Matrix!$G45," ")</f>
        <v>High</v>
      </c>
      <c r="C143" s="81" t="str">
        <f>IF(Matrix!$L45="Yes",Matrix!$I45,"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143" s="22"/>
      <c r="E143" s="22"/>
      <c r="F143" s="22"/>
      <c r="G143" s="22"/>
      <c r="H143" s="22"/>
      <c r="M143" s="24"/>
      <c r="Q143" s="20"/>
    </row>
    <row r="144" spans="1:17" ht="75" x14ac:dyDescent="0.25">
      <c r="A144" s="80" t="str">
        <f>IF(Matrix!$L47="Yes","Connectivity/Communications"," ")</f>
        <v>Connectivity/Communications</v>
      </c>
      <c r="B144" s="22" t="str">
        <f>IF(Matrix!$L47="Yes",Matrix!$G47," ")</f>
        <v>High</v>
      </c>
      <c r="C144" s="81" t="str">
        <f>IF(Matrix!$L47="Yes",Matrix!$I47,"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44" s="22"/>
      <c r="E144" s="22"/>
      <c r="F144" s="22"/>
      <c r="G144" s="22"/>
      <c r="H144" s="22"/>
      <c r="M144" s="24"/>
      <c r="Q144" s="20"/>
    </row>
    <row r="145" spans="1:17" ht="90" x14ac:dyDescent="0.25">
      <c r="A145" s="80" t="str">
        <f>IF(Matrix!$L3="Yes","Connectivity/Communications"," ")</f>
        <v>Connectivity/Communications</v>
      </c>
      <c r="B145" s="22" t="str">
        <f>IF(Matrix!$L3="Yes",Matrix!$G3," ")</f>
        <v>Medium</v>
      </c>
      <c r="C145" s="81"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45" s="22"/>
      <c r="E145" s="22"/>
      <c r="F145" s="22"/>
      <c r="G145" s="22"/>
      <c r="H145" s="22"/>
      <c r="M145" s="24"/>
      <c r="Q145" s="20"/>
    </row>
    <row r="146" spans="1:17" ht="45" x14ac:dyDescent="0.25">
      <c r="A146" s="80" t="str">
        <f>IF(Matrix!$L6="Yes","Connectivity/Communications"," ")</f>
        <v>Connectivity/Communications</v>
      </c>
      <c r="B146" s="22" t="str">
        <f>IF(Matrix!$L6="Yes",Matrix!$G6," ")</f>
        <v>Medium</v>
      </c>
      <c r="C146" s="81" t="str">
        <f>IF(Matrix!$L6="Yes",Matrix!$I6," ")</f>
        <v>AC-040 (Access Control) - The vendor shall identify all instances where the telematics system includes actions that cannot support access authentication and/or execute with elevated privileges</v>
      </c>
      <c r="D146" s="22"/>
      <c r="E146" s="22"/>
      <c r="F146" s="22"/>
      <c r="G146" s="22"/>
      <c r="H146" s="22"/>
      <c r="M146" s="24"/>
      <c r="Q146" s="20"/>
    </row>
    <row r="147" spans="1:17" ht="45" x14ac:dyDescent="0.25">
      <c r="A147" s="80" t="str">
        <f>IF(Matrix!$L7="Yes","Connectivity/Communications"," ")</f>
        <v>Connectivity/Communications</v>
      </c>
      <c r="B147" s="22" t="str">
        <f>IF(Matrix!$L7="Yes",Matrix!$G7," ")</f>
        <v>Medium</v>
      </c>
      <c r="C147" s="81" t="str">
        <f>IF(Matrix!$L7="Yes",Matrix!$I7," ")</f>
        <v>AC-041 (Access Control) - Identifying information about the connected devices will not be made available without authentication first.</v>
      </c>
      <c r="D147" s="22"/>
      <c r="E147" s="22"/>
      <c r="F147" s="22"/>
      <c r="G147" s="22"/>
      <c r="H147" s="22"/>
      <c r="M147" s="24"/>
      <c r="Q147" s="20"/>
    </row>
    <row r="148" spans="1:17" ht="45" x14ac:dyDescent="0.25">
      <c r="A148" s="80" t="str">
        <f>IF(Matrix!$L8="Yes","Connectivity/Communications"," ")</f>
        <v>Connectivity/Communications</v>
      </c>
      <c r="B148" s="22" t="str">
        <f>IF(Matrix!$L8="Yes",Matrix!$G8," ")</f>
        <v>Medium</v>
      </c>
      <c r="C148" s="81" t="str">
        <f>IF(Matrix!$L8="Yes",Matrix!$I8," ")</f>
        <v>AC-050 (Access Control) - All remote access methods and possible remote actions to/on telematics system shall be documented.</v>
      </c>
      <c r="D148" s="22"/>
      <c r="E148" s="22"/>
      <c r="F148" s="22"/>
      <c r="G148" s="22"/>
      <c r="H148" s="22"/>
      <c r="M148" s="24"/>
      <c r="Q148" s="20"/>
    </row>
    <row r="149" spans="1:17" ht="45" x14ac:dyDescent="0.25">
      <c r="A149" s="80" t="str">
        <f>IF(Matrix!$L9="Yes","Connectivity/Communications"," ")</f>
        <v>Connectivity/Communications</v>
      </c>
      <c r="B149" s="22" t="str">
        <f>IF(Matrix!$L9="Yes",Matrix!$G9," ")</f>
        <v>Medium</v>
      </c>
      <c r="C149" s="81" t="str">
        <f>IF(Matrix!$L9="Yes",Matrix!$I9," ")</f>
        <v>AC-060 (Access Control) - For all components of the system, the vendor shall provide a listing of all wireless communications interfaces of the system and specify how the interfaces can be configured and/or disabled.</v>
      </c>
      <c r="D149" s="22"/>
      <c r="E149" s="22"/>
      <c r="F149" s="22"/>
      <c r="G149" s="22"/>
      <c r="H149" s="22"/>
      <c r="M149" s="24"/>
      <c r="Q149" s="20"/>
    </row>
    <row r="150" spans="1:17" ht="60" x14ac:dyDescent="0.25">
      <c r="A150" s="80" t="str">
        <f>IF(Matrix!$L11="Yes","Connectivity/Communications"," ")</f>
        <v>Connectivity/Communications</v>
      </c>
      <c r="B150" s="22" t="str">
        <f>IF(Matrix!$L11="Yes",Matrix!$G11," ")</f>
        <v>Medium</v>
      </c>
      <c r="C150" s="81" t="str">
        <f>IF(Matrix!$L11="Yes",Matrix!$I11," ")</f>
        <v>AC-080 (Device-Local Authentication) - All authentication offered on device-local interfaces shall expect credentials which are unique to each device instance and uncorrelated to any and all public information about the device.</v>
      </c>
      <c r="D150" s="22"/>
      <c r="E150" s="22"/>
      <c r="F150" s="22"/>
      <c r="G150" s="22"/>
      <c r="H150" s="22"/>
      <c r="M150" s="24"/>
      <c r="Q150" s="20"/>
    </row>
    <row r="151" spans="1:17" ht="75" x14ac:dyDescent="0.25">
      <c r="A151" s="80" t="str">
        <f>IF(Matrix!$L12="Yes","Connectivity/Communications"," ")</f>
        <v>Connectivity/Communications</v>
      </c>
      <c r="B151" s="22" t="str">
        <f>IF(Matrix!$L12="Yes",Matrix!$G12," ")</f>
        <v>Medium</v>
      </c>
      <c r="C151" s="81"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151" s="22"/>
      <c r="E151" s="22"/>
      <c r="F151" s="22"/>
      <c r="G151" s="22"/>
      <c r="H151" s="22"/>
      <c r="M151" s="24"/>
      <c r="Q151" s="20"/>
    </row>
    <row r="152" spans="1:17" ht="45" x14ac:dyDescent="0.25">
      <c r="A152" s="80" t="str">
        <f>IF(Matrix!$L15="Yes","Connectivity/Communications"," ")</f>
        <v>Connectivity/Communications</v>
      </c>
      <c r="B152" s="22" t="str">
        <f>IF(Matrix!$L15="Yes",Matrix!$G15," ")</f>
        <v>Medium</v>
      </c>
      <c r="C152" s="81" t="str">
        <f>IF(Matrix!$L15="Yes",Matrix!$I15," ")</f>
        <v>IA-010 (Identification and Authentication) - All remote hosts of the vendor's system shall be configured to uniquely identify and authenticate all other remote hosts of the system and/or any other interfacing systems.</v>
      </c>
      <c r="D152" s="22"/>
      <c r="E152" s="22"/>
      <c r="F152" s="22"/>
      <c r="G152" s="22"/>
      <c r="H152" s="22"/>
      <c r="M152" s="24"/>
      <c r="Q152" s="20"/>
    </row>
    <row r="153" spans="1:17" ht="135" x14ac:dyDescent="0.25">
      <c r="A153" s="80" t="str">
        <f>IF(Matrix!$L16="Yes","Connectivity/Communications"," ")</f>
        <v>Connectivity/Communications</v>
      </c>
      <c r="B153" s="22" t="str">
        <f>IF(Matrix!$L16="Yes",Matrix!$G16," ")</f>
        <v>Medium</v>
      </c>
      <c r="C153" s="81"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153" s="22"/>
      <c r="E153" s="22"/>
      <c r="F153" s="22"/>
      <c r="G153" s="22"/>
      <c r="H153" s="22"/>
      <c r="M153" s="24"/>
      <c r="Q153" s="20"/>
    </row>
    <row r="154" spans="1:17" ht="45" x14ac:dyDescent="0.25">
      <c r="A154" s="80" t="str">
        <f>IF(Matrix!$L17="Yes","Connectivity/Communications"," ")</f>
        <v>Connectivity/Communications</v>
      </c>
      <c r="B154" s="22" t="str">
        <f>IF(Matrix!$L17="Yes",Matrix!$G17," ")</f>
        <v>Medium</v>
      </c>
      <c r="C154" s="81" t="str">
        <f>IF(Matrix!$L17="Yes",Matrix!$I17," ")</f>
        <v>IA-030 (Identification and Authentication) - Cryptographic modules used in the vendors system shall be compliant with Federal Information Processing Standards (FIPS) 140-2: Level 1.</v>
      </c>
      <c r="D154" s="22"/>
      <c r="E154" s="22"/>
      <c r="F154" s="22"/>
      <c r="G154" s="22"/>
      <c r="H154" s="22"/>
      <c r="M154" s="24"/>
      <c r="Q154" s="20"/>
    </row>
    <row r="155" spans="1:17" ht="60" x14ac:dyDescent="0.25">
      <c r="A155" s="80" t="str">
        <f>IF(Matrix!$L19="Yes","Connectivity/Communications"," ")</f>
        <v>Connectivity/Communications</v>
      </c>
      <c r="B155" s="22" t="str">
        <f>IF(Matrix!$L19="Yes",Matrix!$G19," ")</f>
        <v>Medium</v>
      </c>
      <c r="C155" s="81" t="str">
        <f>IF(Matrix!$L19="Yes",Matrix!$I19," ")</f>
        <v>M-010 (Maintenance) - The vendor shall have procedures in place to ensure that components outside of the carrier’s direct control are not updated or modified without prior coordination and approval by an organization-defined individual or role</v>
      </c>
      <c r="D155" s="22"/>
      <c r="E155" s="22"/>
      <c r="F155" s="22"/>
      <c r="G155" s="22"/>
      <c r="H155" s="22"/>
      <c r="M155" s="24"/>
      <c r="Q155" s="20"/>
    </row>
    <row r="156" spans="1:17" ht="60" x14ac:dyDescent="0.25">
      <c r="A156" s="80" t="str">
        <f>IF(Matrix!$L24="Yes","Connectivity/Communications"," ")</f>
        <v>Connectivity/Communications</v>
      </c>
      <c r="B156" s="22" t="str">
        <f>IF(Matrix!$L24="Yes",Matrix!$G24," ")</f>
        <v>Medium</v>
      </c>
      <c r="C156" s="81" t="str">
        <f>IF(Matrix!$L24="Yes",Matrix!$I24," ")</f>
        <v>PS-010 (Personnel Security) - The vendor shall have personnel security policies &amp; procedures, position risk categorization, personnel screening, personnel termination, personnel transfer, access agreements &amp; third party personnel security.</v>
      </c>
      <c r="D156" s="22"/>
      <c r="E156" s="22"/>
      <c r="F156" s="22"/>
      <c r="G156" s="22"/>
      <c r="H156" s="22"/>
      <c r="M156" s="24"/>
      <c r="Q156" s="20"/>
    </row>
    <row r="157" spans="1:17" ht="75" x14ac:dyDescent="0.25">
      <c r="A157" s="80" t="str">
        <f>IF(Matrix!$L25="Yes","Connectivity/Communications"," ")</f>
        <v>Connectivity/Communications</v>
      </c>
      <c r="B157" s="22" t="str">
        <f>IF(Matrix!$L25="Yes",Matrix!$G25," ")</f>
        <v>Medium</v>
      </c>
      <c r="C157" s="81"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57" s="22"/>
      <c r="E157" s="22"/>
      <c r="F157" s="22"/>
      <c r="G157" s="22"/>
      <c r="H157" s="22"/>
      <c r="M157" s="24"/>
      <c r="Q157" s="20"/>
    </row>
    <row r="158" spans="1:17" ht="45" x14ac:dyDescent="0.25">
      <c r="A158" s="80" t="str">
        <f>IF(Matrix!$L26="Yes","Connectivity/Communications"," ")</f>
        <v>Connectivity/Communications</v>
      </c>
      <c r="B158" s="22" t="str">
        <f>IF(Matrix!$L26="Yes",Matrix!$G26," ")</f>
        <v>Medium</v>
      </c>
      <c r="C158" s="81" t="str">
        <f>IF(Matrix!$L26="Yes",Matrix!$I26," ")</f>
        <v>RA-020 (Risk Assessment) - The vendor shall use the results of risk assessments to influence systems development and processes.</v>
      </c>
      <c r="D158" s="22"/>
      <c r="E158" s="22"/>
      <c r="F158" s="22"/>
      <c r="G158" s="22"/>
      <c r="H158" s="22"/>
      <c r="M158" s="24"/>
      <c r="Q158" s="20"/>
    </row>
    <row r="159" spans="1:17" ht="75" x14ac:dyDescent="0.25">
      <c r="A159" s="80" t="str">
        <f>IF(Matrix!$L29="Yes","Connectivity/Communications"," ")</f>
        <v>Connectivity/Communications</v>
      </c>
      <c r="B159" s="22" t="str">
        <f>IF(Matrix!$L29="Yes",Matrix!$G29," ")</f>
        <v>Medium</v>
      </c>
      <c r="C159" s="81"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59" s="22"/>
      <c r="E159" s="22"/>
      <c r="F159" s="22"/>
      <c r="G159" s="22"/>
      <c r="H159" s="22"/>
      <c r="M159" s="24"/>
      <c r="Q159" s="20"/>
    </row>
    <row r="160" spans="1:17" ht="45" x14ac:dyDescent="0.25">
      <c r="A160" s="80" t="str">
        <f>IF(Matrix!$L31="Yes","Connectivity/Communications"," ")</f>
        <v>Connectivity/Communications</v>
      </c>
      <c r="B160" s="22" t="str">
        <f>IF(Matrix!$L31="Yes",Matrix!$G31," ")</f>
        <v>Medium</v>
      </c>
      <c r="C160" s="81" t="str">
        <f>IF(Matrix!$L31="Yes",Matrix!$I31," ")</f>
        <v>SCP-011 (Protecting Communication paths for systems) - Communication path cryptographic protections must not use identities, keys or shared secrets which are common across multiple deployed devices</v>
      </c>
      <c r="D160" s="22"/>
      <c r="E160" s="22"/>
      <c r="F160" s="22"/>
      <c r="G160" s="22"/>
      <c r="H160" s="22"/>
      <c r="M160" s="24"/>
      <c r="Q160" s="20"/>
    </row>
    <row r="161" spans="1:17" ht="90" x14ac:dyDescent="0.25">
      <c r="A161" s="80" t="str">
        <f>IF(Matrix!$L33="Yes","Connectivity/Communications"," ")</f>
        <v>Connectivity/Communications</v>
      </c>
      <c r="B161" s="22" t="str">
        <f>IF(Matrix!$L33="Yes",Matrix!$G33," ")</f>
        <v>Medium</v>
      </c>
      <c r="C161" s="81"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61" s="22"/>
      <c r="E161" s="22"/>
      <c r="F161" s="22"/>
      <c r="G161" s="22"/>
      <c r="H161" s="22"/>
      <c r="M161" s="24"/>
      <c r="Q161" s="20"/>
    </row>
    <row r="162" spans="1:17" ht="195" x14ac:dyDescent="0.25">
      <c r="A162" s="80" t="str">
        <f>IF(Matrix!$L34="Yes","Connectivity/Communications"," ")</f>
        <v>Connectivity/Communications</v>
      </c>
      <c r="B162" s="22" t="str">
        <f>IF(Matrix!$L34="Yes",Matrix!$G34," ")</f>
        <v>Medium</v>
      </c>
      <c r="C162" s="81"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62" s="22"/>
      <c r="E162" s="22"/>
      <c r="F162" s="22"/>
      <c r="G162" s="22"/>
      <c r="H162" s="22"/>
      <c r="M162" s="24"/>
      <c r="Q162" s="20"/>
    </row>
    <row r="163" spans="1:17" ht="45" x14ac:dyDescent="0.25">
      <c r="A163" s="80" t="str">
        <f>IF(Matrix!$L40="Yes","Connectivity/Communications"," ")</f>
        <v>Connectivity/Communications</v>
      </c>
      <c r="B163" s="22" t="str">
        <f>IF(Matrix!$L40="Yes",Matrix!$G40," ")</f>
        <v>Medium</v>
      </c>
      <c r="C163" s="81" t="str">
        <f>IF(Matrix!$L40="Yes",Matrix!$I40," ")</f>
        <v>SCP-120 (Unique API Keys and API Passwords) - The vendor’s software shall not contain any credentials that are shared among other copies of software; e.g. the software cannot contain hardcoded API keys or API passwords</v>
      </c>
      <c r="D163" s="22"/>
      <c r="E163" s="22"/>
      <c r="F163" s="22"/>
      <c r="G163" s="22"/>
      <c r="H163" s="22"/>
      <c r="M163" s="24"/>
      <c r="Q163" s="20"/>
    </row>
    <row r="164" spans="1:17" ht="75" x14ac:dyDescent="0.25">
      <c r="A164" s="80" t="str">
        <f>IF(Matrix!$L42="Yes","Connectivity/Communications"," ")</f>
        <v>Connectivity/Communications</v>
      </c>
      <c r="B164" s="22" t="str">
        <f>IF(Matrix!$L42="Yes",Matrix!$G42," ")</f>
        <v>Medium</v>
      </c>
      <c r="C164" s="81" t="str">
        <f>IF(Matrix!$L42="Yes",Matrix!$I42,"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64" s="22"/>
      <c r="E164" s="22"/>
      <c r="F164" s="22"/>
      <c r="G164" s="22"/>
      <c r="H164" s="22"/>
      <c r="M164" s="24"/>
      <c r="Q164" s="20"/>
    </row>
    <row r="165" spans="1:17" ht="180" x14ac:dyDescent="0.25">
      <c r="A165" s="80" t="str">
        <f>IF(Matrix!$L43="Yes","Connectivity/Communications"," ")</f>
        <v>Connectivity/Communications</v>
      </c>
      <c r="B165" s="22" t="str">
        <f>IF(Matrix!$L43="Yes",Matrix!$G43," ")</f>
        <v>Medium</v>
      </c>
      <c r="C165" s="81" t="str">
        <f>IF(Matrix!$L43="Yes",Matrix!$I43,"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65" s="22"/>
      <c r="E165" s="22"/>
      <c r="F165" s="22"/>
      <c r="G165" s="22"/>
      <c r="H165" s="22"/>
      <c r="M165" s="24"/>
      <c r="Q165" s="20"/>
    </row>
    <row r="166" spans="1:17" ht="45" x14ac:dyDescent="0.25">
      <c r="A166" s="80" t="str">
        <f>IF(Matrix!$L44="Yes","Connectivity/Communications"," ")</f>
        <v>Connectivity/Communications</v>
      </c>
      <c r="B166" s="22" t="str">
        <f>IF(Matrix!$L44="Yes",Matrix!$G44," ")</f>
        <v>Medium</v>
      </c>
      <c r="C166" s="81" t="str">
        <f>IF(Matrix!$L44="Yes",Matrix!$I44," ")</f>
        <v>SII-030 (Protecting Firmware on Devices) - The vendor shall use digitally signed software on telematics devices and prohibit execution of unsigned or invalidly signed software.</v>
      </c>
      <c r="D166" s="22"/>
      <c r="E166" s="22"/>
      <c r="F166" s="22"/>
      <c r="G166" s="22"/>
      <c r="H166" s="22"/>
      <c r="M166" s="24"/>
      <c r="Q166" s="20"/>
    </row>
    <row r="167" spans="1:17" ht="45" x14ac:dyDescent="0.25">
      <c r="A167" s="80" t="str">
        <f>IF(Matrix!$L48="Yes","Connectivity/Communications"," ")</f>
        <v>Connectivity/Communications</v>
      </c>
      <c r="B167" s="22" t="str">
        <f>IF(Matrix!$L48="Yes",Matrix!$G48," ")</f>
        <v>Medium</v>
      </c>
      <c r="C167" s="81" t="str">
        <f>IF(Matrix!$L48="Yes",Matrix!$I48," ")</f>
        <v>SII-080 (Protecting Firmware on Devices) - The vendor shall design security components that fail-secure to protect integrity of systems and data.</v>
      </c>
      <c r="D167" s="22"/>
      <c r="E167" s="22"/>
      <c r="F167" s="22"/>
      <c r="G167" s="22"/>
      <c r="H167" s="22"/>
      <c r="M167" s="24"/>
      <c r="Q167" s="20"/>
    </row>
    <row r="168" spans="1:17" ht="105" x14ac:dyDescent="0.25">
      <c r="A168" s="80" t="str">
        <f>IF(Matrix!$L50="Yes","Connectivity/Communications"," ")</f>
        <v>Connectivity/Communications</v>
      </c>
      <c r="B168" s="22" t="str">
        <f>IF(Matrix!$L50="Yes",Matrix!$G50," ")</f>
        <v>Medium</v>
      </c>
      <c r="C168" s="81" t="str">
        <f>IF(Matrix!$L50="Yes",Matrix!$I50,"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68" s="22"/>
      <c r="E168" s="22"/>
      <c r="F168" s="22"/>
      <c r="G168" s="22"/>
      <c r="H168" s="22"/>
      <c r="M168" s="24"/>
      <c r="Q168" s="20"/>
    </row>
    <row r="169" spans="1:17" ht="90" x14ac:dyDescent="0.25">
      <c r="A169" s="80" t="str">
        <f>IF(Matrix!$L52="Yes","Connectivity/Communications"," ")</f>
        <v>Connectivity/Communications</v>
      </c>
      <c r="B169" s="22" t="str">
        <f>IF(Matrix!$L52="Yes",Matrix!$G52," ")</f>
        <v>Medium</v>
      </c>
      <c r="C169" s="81" t="str">
        <f>IF(Matrix!$L52="Yes",Matrix!$I52," ")</f>
        <v xml:space="preserve">SII-110 (Vulnerability Management) - The vendor conducts regular vulnerability scans of operating environment to verify software components in use have been patched according to remediation SLAs. 
</v>
      </c>
      <c r="D169" s="22"/>
      <c r="E169" s="22"/>
      <c r="F169" s="22"/>
      <c r="G169" s="22"/>
      <c r="H169" s="22"/>
      <c r="M169" s="24"/>
      <c r="Q169" s="20"/>
    </row>
    <row r="170" spans="1:17" ht="135" x14ac:dyDescent="0.25">
      <c r="A170" s="80" t="str">
        <f>IF(Matrix!$L54="Yes","Connectivity/Communications"," ")</f>
        <v>Connectivity/Communications</v>
      </c>
      <c r="B170" s="22" t="str">
        <f>IF(Matrix!$L54="Yes",Matrix!$G54," ")</f>
        <v>Medium</v>
      </c>
      <c r="C170" s="81" t="str">
        <f>IF(Matrix!$L54="Yes",Matrix!$I54,"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70" s="22"/>
      <c r="E170" s="22"/>
      <c r="F170" s="22"/>
      <c r="G170" s="22"/>
      <c r="H170" s="22"/>
      <c r="M170" s="24"/>
      <c r="Q170" s="20"/>
    </row>
    <row r="171" spans="1:17" ht="45" x14ac:dyDescent="0.25">
      <c r="A171" s="80" t="str">
        <f>IF(Matrix!$L55="Yes","Connectivity/Communications"," ")</f>
        <v>Connectivity/Communications</v>
      </c>
      <c r="B171" s="22" t="str">
        <f>IF(Matrix!$L55="Yes",Matrix!$G55," ")</f>
        <v>Medium</v>
      </c>
      <c r="C171" s="81" t="str">
        <f>IF(Matrix!$L55="Yes",Matrix!$I55," ")</f>
        <v>SII-140 (Vulnerability Management) - The vendor shall implement ongoing monitoring and protection against malicious code in production using a well governed process that addresses all entry and exit points in the system.</v>
      </c>
      <c r="D171" s="22"/>
      <c r="E171" s="22"/>
      <c r="F171" s="22"/>
      <c r="G171" s="22"/>
      <c r="H171" s="22"/>
      <c r="M171" s="24"/>
      <c r="Q171" s="20"/>
    </row>
    <row r="172" spans="1:17" ht="45" x14ac:dyDescent="0.25">
      <c r="A172" s="80" t="str">
        <f>IF(Matrix!$L56="Yes","Connectivity/Communications"," ")</f>
        <v>Connectivity/Communications</v>
      </c>
      <c r="B172" s="22" t="str">
        <f>IF(Matrix!$L56="Yes",Matrix!$G56," ")</f>
        <v>Medium</v>
      </c>
      <c r="C172" s="81" t="str">
        <f>IF(Matrix!$L56="Yes",Matrix!$I56," ")</f>
        <v>SII-150 (Vulnerability Management) - The vendor shall verify code according to best-practice coding standards</v>
      </c>
      <c r="D172" s="22"/>
      <c r="E172" s="22"/>
      <c r="F172" s="22"/>
      <c r="G172" s="22"/>
      <c r="H172" s="22"/>
      <c r="M172" s="24"/>
      <c r="Q172" s="20"/>
    </row>
    <row r="173" spans="1:17" ht="60" x14ac:dyDescent="0.25">
      <c r="A173" s="80" t="str">
        <f>IF(Matrix!$L57="Yes","Connectivity/Communications"," ")</f>
        <v>Connectivity/Communications</v>
      </c>
      <c r="B173" s="22" t="str">
        <f>IF(Matrix!$L57="Yes",Matrix!$G57," ")</f>
        <v>Medium</v>
      </c>
      <c r="C173" s="81" t="str">
        <f>IF(Matrix!$L57="Yes",Matrix!$I57," ")</f>
        <v>SII-170 (System and Information Integrity) - The vendor shall actively monitor resources such as NIST Common Vulnerabilities and Exposures (CVE), Bugtraq, for security alerts and advisories related to the telematics system’s components</v>
      </c>
      <c r="D173" s="22"/>
      <c r="E173" s="22"/>
      <c r="F173" s="22"/>
      <c r="G173" s="22"/>
      <c r="H173" s="22"/>
      <c r="M173" s="24"/>
      <c r="Q173" s="20"/>
    </row>
    <row r="174" spans="1:17" ht="60" x14ac:dyDescent="0.25">
      <c r="A174" s="80" t="str">
        <f>IF(Matrix!$L58="Yes","Connectivity/Communications"," ")</f>
        <v>Connectivity/Communications</v>
      </c>
      <c r="B174" s="22" t="str">
        <f>IF(Matrix!$L58="Yes",Matrix!$G58," ")</f>
        <v>Medium</v>
      </c>
      <c r="C174" s="81" t="str">
        <f>IF(Matrix!$L58="Yes",Matrix!$I58,"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174" s="22"/>
      <c r="E174" s="22"/>
      <c r="F174" s="22"/>
      <c r="G174" s="22"/>
      <c r="H174" s="22"/>
      <c r="M174" s="24"/>
      <c r="Q174" s="20"/>
    </row>
    <row r="175" spans="1:17" ht="105" x14ac:dyDescent="0.25">
      <c r="A175" s="80" t="str">
        <f>IF(Matrix!$L59="Yes","Connectivity/Communications"," ")</f>
        <v>Connectivity/Communications</v>
      </c>
      <c r="B175" s="22" t="str">
        <f>IF(Matrix!$L59="Yes",Matrix!$G59," ")</f>
        <v>Medium</v>
      </c>
      <c r="C175" s="81" t="str">
        <f>IF(Matrix!$L59="Yes",Matrix!$I59," ")</f>
        <v xml:space="preserve">SII-180 (Secure Software Development Lifecycle (SDLC)) - Remediation SLA or objectives are defined and are adhered to by the security and development teams. Identified vulnerabilities are remediated or mitigated using suitable compensating controls
</v>
      </c>
      <c r="D175" s="22"/>
      <c r="E175" s="22"/>
      <c r="F175" s="22"/>
      <c r="G175" s="22"/>
      <c r="H175" s="22"/>
      <c r="M175" s="24"/>
      <c r="Q175" s="20"/>
    </row>
    <row r="176" spans="1:17" ht="45" x14ac:dyDescent="0.25">
      <c r="A176" s="80" t="str">
        <f>IF(Matrix!$L46="Yes","Connectivity/Communications"," ")</f>
        <v>Connectivity/Communications</v>
      </c>
      <c r="B176" s="22" t="str">
        <f>IF(Matrix!$L46="Yes",Matrix!$G46," ")</f>
        <v>Low</v>
      </c>
      <c r="C176" s="81" t="str">
        <f>IF(Matrix!$L46="Yes",Matrix!$I46," ")</f>
        <v>SII-060 (Protecting Firmware on Devices) - The vendor shall provide a means (and document the process) for customers to verify the firmware in their devices.</v>
      </c>
      <c r="D176" s="22"/>
      <c r="E176" s="22"/>
      <c r="F176" s="22"/>
      <c r="G176" s="22"/>
      <c r="H176" s="22"/>
      <c r="M176" s="24"/>
      <c r="Q176" s="20"/>
    </row>
    <row r="177" spans="1:17" ht="45" x14ac:dyDescent="0.25">
      <c r="A177" s="80" t="str">
        <f>IF(Matrix!$L49="Yes","Connectivity/Communications"," ")</f>
        <v>Connectivity/Communications</v>
      </c>
      <c r="B177" s="22" t="str">
        <f>IF(Matrix!$L49="Yes",Matrix!$G49," ")</f>
        <v>Low</v>
      </c>
      <c r="C177" s="81" t="str">
        <f>IF(Matrix!$L49="Yes",Matrix!$I49," ")</f>
        <v>SII-081 (Protecting Firmware on Devices) - The vendor shall utilize protective mechanisms to protect components from unauthorized runtime/volatile modification of code.</v>
      </c>
      <c r="D177" s="22"/>
      <c r="E177" s="22"/>
      <c r="F177" s="22"/>
      <c r="G177" s="22"/>
      <c r="H177" s="22"/>
      <c r="M177" s="24"/>
      <c r="Q177" s="20"/>
    </row>
    <row r="178" spans="1:17" ht="45" x14ac:dyDescent="0.25">
      <c r="A178" s="80" t="str">
        <f>IF(Matrix!$L53="Yes","Connectivity/Communications"," ")</f>
        <v>Connectivity/Communications</v>
      </c>
      <c r="B178" s="22" t="str">
        <f>IF(Matrix!$L53="Yes",Matrix!$G53," ")</f>
        <v>Low</v>
      </c>
      <c r="C178" s="81" t="str">
        <f>IF(Matrix!$L53="Yes",Matrix!$I53," ")</f>
        <v>SII-120 (Vulnerability Management) - The vendor shall have a vulnerability management process that includes steps to triage any found vulnerabilities and plan remediation.</v>
      </c>
      <c r="D178" s="22"/>
      <c r="E178" s="22"/>
      <c r="F178" s="22"/>
      <c r="G178" s="22"/>
      <c r="H178" s="22"/>
      <c r="M178" s="24"/>
      <c r="Q178" s="20"/>
    </row>
    <row r="179" spans="1:17" x14ac:dyDescent="0.25">
      <c r="A179" s="80" t="str">
        <f>IF(Matrix!$L2="Yes","Connectivity/Communications"," ")</f>
        <v xml:space="preserve"> </v>
      </c>
      <c r="B179" s="22" t="str">
        <f>IF(Matrix!$L2="Yes",Matrix!$G2," ")</f>
        <v xml:space="preserve"> </v>
      </c>
      <c r="C179" s="81" t="str">
        <f>IF(Matrix!$L2="Yes",Matrix!$I2," ")</f>
        <v xml:space="preserve"> </v>
      </c>
      <c r="D179" s="22"/>
      <c r="E179" s="22"/>
      <c r="F179" s="22"/>
      <c r="G179" s="22"/>
      <c r="H179" s="22"/>
      <c r="M179" s="24"/>
      <c r="Q179" s="20"/>
    </row>
    <row r="180" spans="1:17" x14ac:dyDescent="0.25">
      <c r="A180" s="80" t="str">
        <f>IF(Matrix!$L10="Yes","Connectivity/Communications"," ")</f>
        <v xml:space="preserve"> </v>
      </c>
      <c r="B180" s="22" t="str">
        <f>IF(Matrix!$L10="Yes",Matrix!$G10," ")</f>
        <v xml:space="preserve"> </v>
      </c>
      <c r="C180" s="81" t="str">
        <f>IF(Matrix!$L10="Yes",Matrix!$I10," ")</f>
        <v xml:space="preserve"> </v>
      </c>
      <c r="D180" s="22"/>
      <c r="E180" s="22"/>
      <c r="F180" s="22"/>
      <c r="G180" s="22"/>
      <c r="H180" s="22"/>
      <c r="M180" s="24"/>
      <c r="Q180" s="20"/>
    </row>
    <row r="181" spans="1:17" x14ac:dyDescent="0.25">
      <c r="A181" s="80" t="str">
        <f>IF(Matrix!$L20="Yes","Connectivity/Communications"," ")</f>
        <v xml:space="preserve"> </v>
      </c>
      <c r="B181" s="22" t="str">
        <f>IF(Matrix!$L20="Yes",Matrix!$G20," ")</f>
        <v xml:space="preserve"> </v>
      </c>
      <c r="C181" s="81" t="str">
        <f>IF(Matrix!$L20="Yes",Matrix!$I20," ")</f>
        <v xml:space="preserve"> </v>
      </c>
      <c r="D181" s="22"/>
      <c r="E181" s="22"/>
      <c r="F181" s="22"/>
      <c r="G181" s="22"/>
      <c r="H181" s="22"/>
      <c r="M181" s="24"/>
      <c r="Q181" s="20"/>
    </row>
    <row r="182" spans="1:17" x14ac:dyDescent="0.25">
      <c r="A182" s="80" t="str">
        <f>IF(Matrix!$L21="Yes","Connectivity/Communications"," ")</f>
        <v xml:space="preserve"> </v>
      </c>
      <c r="B182" s="22" t="str">
        <f>IF(Matrix!$L21="Yes",Matrix!$G21," ")</f>
        <v xml:space="preserve"> </v>
      </c>
      <c r="C182" s="81" t="str">
        <f>IF(Matrix!$L21="Yes",Matrix!$I21," ")</f>
        <v xml:space="preserve"> </v>
      </c>
      <c r="D182" s="22"/>
      <c r="E182" s="22"/>
      <c r="F182" s="22"/>
      <c r="G182" s="22"/>
      <c r="H182" s="22"/>
      <c r="M182" s="24"/>
      <c r="Q182" s="20"/>
    </row>
    <row r="183" spans="1:17" x14ac:dyDescent="0.25">
      <c r="A183" s="80" t="str">
        <f>IF(Matrix!$L22="Yes","Connectivity/Communications"," ")</f>
        <v xml:space="preserve"> </v>
      </c>
      <c r="B183" s="22" t="str">
        <f>IF(Matrix!$L22="Yes",Matrix!$G22," ")</f>
        <v xml:space="preserve"> </v>
      </c>
      <c r="C183" s="81" t="str">
        <f>IF(Matrix!$L22="Yes",Matrix!$I22," ")</f>
        <v xml:space="preserve"> </v>
      </c>
      <c r="D183" s="22"/>
      <c r="E183" s="22"/>
      <c r="F183" s="22"/>
      <c r="G183" s="22"/>
      <c r="H183" s="22"/>
      <c r="M183" s="24"/>
      <c r="Q183" s="20"/>
    </row>
    <row r="184" spans="1:17" x14ac:dyDescent="0.25">
      <c r="A184" s="80" t="str">
        <f>IF(Matrix!$L23="Yes","Connectivity/Communications"," ")</f>
        <v xml:space="preserve"> </v>
      </c>
      <c r="B184" s="22" t="str">
        <f>IF(Matrix!$L23="Yes",Matrix!$G23," ")</f>
        <v xml:space="preserve"> </v>
      </c>
      <c r="C184" s="81" t="str">
        <f>IF(Matrix!$L23="Yes",Matrix!$I23," ")</f>
        <v xml:space="preserve"> </v>
      </c>
      <c r="D184" s="22"/>
      <c r="E184" s="22"/>
      <c r="F184" s="22"/>
      <c r="G184" s="22"/>
      <c r="H184" s="22"/>
      <c r="M184" s="24"/>
      <c r="Q184" s="20"/>
    </row>
    <row r="185" spans="1:17" x14ac:dyDescent="0.25">
      <c r="A185" s="80" t="str">
        <f>IF(Matrix!$L35="Yes","Connectivity/Communications"," ")</f>
        <v xml:space="preserve"> </v>
      </c>
      <c r="B185" s="22" t="str">
        <f>IF(Matrix!$L35="Yes",Matrix!$G35," ")</f>
        <v xml:space="preserve"> </v>
      </c>
      <c r="C185" s="81" t="str">
        <f>IF(Matrix!$L35="Yes",Matrix!$I35," ")</f>
        <v xml:space="preserve"> </v>
      </c>
      <c r="D185" s="22"/>
      <c r="E185" s="22"/>
      <c r="F185" s="22"/>
      <c r="G185" s="22"/>
      <c r="H185" s="22"/>
      <c r="M185" s="24"/>
      <c r="Q185" s="20"/>
    </row>
    <row r="186" spans="1:17" x14ac:dyDescent="0.25">
      <c r="A186" s="80" t="str">
        <f>IF(Matrix!$L38="Yes","Connectivity/Communications"," ")</f>
        <v xml:space="preserve"> </v>
      </c>
      <c r="B186" s="22" t="str">
        <f>IF(Matrix!$L38="Yes",Matrix!$G38," ")</f>
        <v xml:space="preserve"> </v>
      </c>
      <c r="C186" s="81" t="str">
        <f>IF(Matrix!$L38="Yes",Matrix!$I38," ")</f>
        <v xml:space="preserve"> </v>
      </c>
      <c r="D186" s="22"/>
      <c r="E186" s="22"/>
      <c r="F186" s="22"/>
      <c r="G186" s="22"/>
      <c r="H186" s="22"/>
      <c r="M186" s="24"/>
      <c r="Q186" s="20"/>
    </row>
    <row r="187" spans="1:17" x14ac:dyDescent="0.25">
      <c r="A187" s="80" t="str">
        <f>IF(Matrix!$L39="Yes","Connectivity/Communications"," ")</f>
        <v xml:space="preserve"> </v>
      </c>
      <c r="B187" s="22" t="str">
        <f>IF(Matrix!$L39="Yes",Matrix!$G39," ")</f>
        <v xml:space="preserve"> </v>
      </c>
      <c r="C187" s="81" t="str">
        <f>IF(Matrix!$L39="Yes",Matrix!$I39," ")</f>
        <v xml:space="preserve"> </v>
      </c>
      <c r="D187" s="22"/>
      <c r="E187" s="22"/>
      <c r="F187" s="22"/>
      <c r="G187" s="22"/>
      <c r="H187" s="22"/>
      <c r="M187" s="24"/>
      <c r="Q187" s="20"/>
    </row>
    <row r="188" spans="1:17" x14ac:dyDescent="0.25">
      <c r="A188" s="80" t="str">
        <f>IF(Matrix!$L51="Yes","Connectivity/Communications"," ")</f>
        <v xml:space="preserve"> </v>
      </c>
      <c r="B188" s="22" t="str">
        <f>IF(Matrix!$L51="Yes",Matrix!$G51," ")</f>
        <v xml:space="preserve"> </v>
      </c>
      <c r="C188" s="81" t="str">
        <f>IF(Matrix!$L51="Yes",Matrix!$I51," ")</f>
        <v xml:space="preserve"> </v>
      </c>
      <c r="D188" s="22"/>
      <c r="E188" s="22"/>
      <c r="F188" s="22"/>
      <c r="G188" s="22"/>
      <c r="H188" s="22"/>
    </row>
    <row r="189" spans="1:17" x14ac:dyDescent="0.25">
      <c r="A189" s="82" t="str">
        <f>IF(Matrix!$L60="Yes","Connectivity/Communications"," ")</f>
        <v xml:space="preserve"> </v>
      </c>
      <c r="B189" s="83" t="str">
        <f>IF(Matrix!$L60="Yes",Matrix!$G60," ")</f>
        <v xml:space="preserve"> </v>
      </c>
      <c r="C189" s="84" t="str">
        <f>IF(Matrix!$L60="Yes",Matrix!$I60," ")</f>
        <v xml:space="preserve"> </v>
      </c>
      <c r="D189" s="22"/>
      <c r="E189" s="22"/>
      <c r="F189" s="22"/>
      <c r="G189" s="22"/>
      <c r="H189" s="22"/>
    </row>
    <row r="190" spans="1:17" x14ac:dyDescent="0.25">
      <c r="A190" s="42"/>
      <c r="B190" s="42"/>
      <c r="C190" s="42"/>
    </row>
    <row r="191" spans="1:17" ht="21" x14ac:dyDescent="0.25">
      <c r="B191" s="71" t="s">
        <v>270</v>
      </c>
      <c r="C191" s="72"/>
      <c r="D191" s="72"/>
      <c r="E191" s="72"/>
      <c r="F191" s="72"/>
      <c r="G191" s="72"/>
      <c r="H191" s="72"/>
    </row>
    <row r="192" spans="1:17" x14ac:dyDescent="0.25">
      <c r="D192" s="70" t="s">
        <v>303</v>
      </c>
      <c r="E192" s="70"/>
      <c r="F192" s="70"/>
      <c r="G192" s="70"/>
      <c r="H192" s="70" t="s">
        <v>304</v>
      </c>
    </row>
    <row r="193" spans="1:17" ht="15" customHeight="1" x14ac:dyDescent="0.25">
      <c r="A193" s="94" t="s">
        <v>246</v>
      </c>
      <c r="B193" s="90" t="s">
        <v>217</v>
      </c>
      <c r="C193" s="95" t="s">
        <v>145</v>
      </c>
      <c r="D193" s="79" t="s">
        <v>301</v>
      </c>
      <c r="E193" s="41" t="s">
        <v>305</v>
      </c>
      <c r="F193" s="41" t="s">
        <v>302</v>
      </c>
      <c r="G193" s="41" t="s">
        <v>306</v>
      </c>
      <c r="H193" s="70"/>
      <c r="M193" s="24"/>
      <c r="Q193" s="20"/>
    </row>
    <row r="194" spans="1:17" ht="15.75" customHeight="1" x14ac:dyDescent="0.25">
      <c r="A194" s="22" t="str">
        <f>IF(Matrix!$M5="Yes","Cloud or Back-end"," ")</f>
        <v>Cloud or Back-end</v>
      </c>
      <c r="B194" s="22" t="str">
        <f>IF(Matrix!$M5="Yes",Matrix!$G5," ")</f>
        <v>High</v>
      </c>
      <c r="C194" s="22" t="str">
        <f>IF(Matrix!$M5="Yes",Matrix!$I5," ")</f>
        <v>AC-030 (Access Control) - The vendor's system shall employ authentication to prevent unauthorized access to telematics systems and data.</v>
      </c>
      <c r="D194" s="80"/>
      <c r="E194" s="22"/>
      <c r="F194" s="22"/>
      <c r="G194" s="22"/>
      <c r="H194" s="22"/>
      <c r="M194" s="24"/>
      <c r="Q194" s="20"/>
    </row>
    <row r="195" spans="1:17" ht="45" x14ac:dyDescent="0.25">
      <c r="A195" s="22" t="str">
        <f>IF(Matrix!$M13="Yes","Cloud or Back-end"," ")</f>
        <v>Cloud or Back-end</v>
      </c>
      <c r="B195" s="22" t="str">
        <f>IF(Matrix!$M13="Yes",Matrix!$G13," ")</f>
        <v>High</v>
      </c>
      <c r="C195" s="22" t="str">
        <f>IF(Matrix!$M13="Yes",Matrix!$I13," ")</f>
        <v>CM-020 (Configuration Management) - The vendor’s devices shall have all services used for troubleshooting disabled or properly protected from unauthorized access and use.</v>
      </c>
      <c r="D195" s="80"/>
      <c r="E195" s="22"/>
      <c r="F195" s="22"/>
      <c r="G195" s="22"/>
      <c r="H195" s="22"/>
      <c r="M195" s="24"/>
      <c r="Q195" s="20"/>
    </row>
    <row r="196" spans="1:17" ht="45" x14ac:dyDescent="0.25">
      <c r="A196" s="22" t="str">
        <f>IF(Matrix!$M14="Yes","Cloud or Back-end"," ")</f>
        <v>Cloud or Back-end</v>
      </c>
      <c r="B196" s="22" t="str">
        <f>IF(Matrix!$M14="Yes",Matrix!$G14," ")</f>
        <v>High</v>
      </c>
      <c r="C196" s="22" t="str">
        <f>IF(Matrix!$M14="Yes",Matrix!$I14," ")</f>
        <v>CM-030 (Configuration Management) - Vendor ensures that any and all interfaces used for testing or debug are unavailalbe in production builds of the devices</v>
      </c>
      <c r="D196" s="80"/>
      <c r="E196" s="22"/>
      <c r="F196" s="22"/>
      <c r="G196" s="22"/>
      <c r="H196" s="22"/>
      <c r="M196" s="24"/>
      <c r="Q196" s="20"/>
    </row>
    <row r="197" spans="1:17" ht="45" x14ac:dyDescent="0.25">
      <c r="A197" s="22" t="str">
        <f>IF(Matrix!$M18="Yes","Cloud or Back-end"," ")</f>
        <v>Cloud or Back-end</v>
      </c>
      <c r="B197" s="22" t="str">
        <f>IF(Matrix!$M18="Yes",Matrix!$G18," ")</f>
        <v>High</v>
      </c>
      <c r="C197" s="22" t="str">
        <f>IF(Matrix!$M18="Yes",Matrix!$I18," ")</f>
        <v>IR-010 (Incidence Response) - The vendor shall have a documented incident response plan (IRP) in place which provides the carriers with a point of contact for components used within their telematics system</v>
      </c>
      <c r="D197" s="80"/>
      <c r="E197" s="22"/>
      <c r="F197" s="22"/>
      <c r="G197" s="22"/>
      <c r="H197" s="22"/>
      <c r="M197" s="24"/>
      <c r="Q197" s="20"/>
    </row>
    <row r="198" spans="1:17" ht="45" x14ac:dyDescent="0.25">
      <c r="A198" s="22" t="str">
        <f>IF(Matrix!$M20="Yes","Cloud or Back-end"," ")</f>
        <v>Cloud or Back-end</v>
      </c>
      <c r="B198" s="22" t="str">
        <f>IF(Matrix!$M20="Yes",Matrix!$G20," ")</f>
        <v>High</v>
      </c>
      <c r="C198" s="22" t="str">
        <f>IF(Matrix!$M20="Yes",Matrix!$I20," ")</f>
        <v>M-020 (Maintenance) - The vendor shall have procedures in place to test backup restoration processes of their own systems and their own facilities on at least an annual basis.</v>
      </c>
      <c r="D198" s="80"/>
      <c r="E198" s="22"/>
      <c r="F198" s="22"/>
      <c r="G198" s="22"/>
      <c r="H198" s="22"/>
      <c r="M198" s="24"/>
      <c r="Q198" s="20"/>
    </row>
    <row r="199" spans="1:17" ht="60" x14ac:dyDescent="0.25">
      <c r="A199" s="22" t="str">
        <f>IF(Matrix!$M23="Yes","Cloud or Back-end"," ")</f>
        <v>Cloud or Back-end</v>
      </c>
      <c r="B199" s="22" t="str">
        <f>IF(Matrix!$M23="Yes",Matrix!$G23," ")</f>
        <v>High</v>
      </c>
      <c r="C199"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D199" s="80"/>
      <c r="E199" s="22"/>
      <c r="F199" s="22"/>
      <c r="G199" s="22"/>
      <c r="H199" s="22"/>
      <c r="M199" s="24"/>
      <c r="Q199" s="20"/>
    </row>
    <row r="200" spans="1:17" ht="30" x14ac:dyDescent="0.25">
      <c r="A200" s="22" t="str">
        <f>IF(Matrix!$M27="Yes","Cloud or Back-end"," ")</f>
        <v>Cloud or Back-end</v>
      </c>
      <c r="B200" s="22" t="str">
        <f>IF(Matrix!$M27="Yes",Matrix!$G27," ")</f>
        <v>High</v>
      </c>
      <c r="C200" s="22" t="str">
        <f>IF(Matrix!$M27="Yes",Matrix!$I27," ")</f>
        <v>SAA-010 (Security Management) - The vendor shall have an Information Security Management Plan (ISMP)</v>
      </c>
      <c r="D200" s="80"/>
      <c r="E200" s="22"/>
      <c r="F200" s="22"/>
      <c r="G200" s="22"/>
      <c r="H200" s="22"/>
      <c r="M200" s="24"/>
      <c r="Q200" s="20"/>
    </row>
    <row r="201" spans="1:17" ht="90" x14ac:dyDescent="0.25">
      <c r="A201" s="22" t="str">
        <f>IF(Matrix!$M28="Yes","Cloud or Back-end"," ")</f>
        <v>Cloud or Back-end</v>
      </c>
      <c r="B201" s="22" t="str">
        <f>IF(Matrix!$M28="Yes",Matrix!$G28," ")</f>
        <v>High</v>
      </c>
      <c r="C20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201" s="80"/>
      <c r="E201" s="22"/>
      <c r="F201" s="22"/>
      <c r="G201" s="22"/>
      <c r="H201" s="22"/>
      <c r="M201" s="24"/>
      <c r="Q201" s="20"/>
    </row>
    <row r="202" spans="1:17" ht="45" x14ac:dyDescent="0.25">
      <c r="A202" s="22" t="str">
        <f>IF(Matrix!$M30="Yes","Cloud or Back-end"," ")</f>
        <v>Cloud or Back-end</v>
      </c>
      <c r="B202" s="22" t="str">
        <f>IF(Matrix!$M30="Yes",Matrix!$G30," ")</f>
        <v>High</v>
      </c>
      <c r="C202" s="22" t="str">
        <f>IF(Matrix!$M30="Yes",Matrix!$I30," ")</f>
        <v>SCP-010 (Protecting Communications paths for systems) - Communication paths that traverse outside controlled boundaries must protect confidentiality and integrity of data</v>
      </c>
      <c r="D202" s="80"/>
      <c r="E202" s="22"/>
      <c r="F202" s="22"/>
      <c r="G202" s="22"/>
      <c r="H202" s="22"/>
      <c r="M202" s="24"/>
      <c r="Q202" s="20"/>
    </row>
    <row r="203" spans="1:17" ht="105" x14ac:dyDescent="0.25">
      <c r="A203" s="22" t="str">
        <f>IF(Matrix!$M32="Yes","Cloud or Back-end"," ")</f>
        <v>Cloud or Back-end</v>
      </c>
      <c r="B203" s="22" t="str">
        <f>IF(Matrix!$M32="Yes",Matrix!$G32," ")</f>
        <v>High</v>
      </c>
      <c r="C203"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203" s="80"/>
      <c r="E203" s="22"/>
      <c r="F203" s="22"/>
      <c r="G203" s="22"/>
      <c r="H203" s="22"/>
      <c r="M203" s="24"/>
      <c r="Q203" s="20"/>
    </row>
    <row r="204" spans="1:17" ht="60" x14ac:dyDescent="0.25">
      <c r="A204" s="22" t="str">
        <f>IF(Matrix!$M35="Yes","Cloud or Back-end"," ")</f>
        <v>Cloud or Back-end</v>
      </c>
      <c r="B204" s="22" t="str">
        <f>IF(Matrix!$M35="Yes",Matrix!$G35," ")</f>
        <v>High</v>
      </c>
      <c r="C204"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D204" s="80"/>
      <c r="E204" s="22"/>
      <c r="F204" s="22"/>
      <c r="G204" s="22"/>
      <c r="H204" s="22"/>
      <c r="M204" s="24"/>
      <c r="Q204" s="20"/>
    </row>
    <row r="205" spans="1:17" ht="270" x14ac:dyDescent="0.25">
      <c r="A205" s="22" t="str">
        <f>IF(Matrix!$M37="Yes","Cloud or Back-end"," ")</f>
        <v>Cloud or Back-end</v>
      </c>
      <c r="B205" s="22" t="str">
        <f>IF(Matrix!$M37="Yes",Matrix!$G37," ")</f>
        <v>High</v>
      </c>
      <c r="C205"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205" s="80"/>
      <c r="E205" s="22"/>
      <c r="F205" s="22"/>
      <c r="G205" s="22"/>
      <c r="H205" s="22"/>
      <c r="M205" s="24"/>
      <c r="Q205" s="20"/>
    </row>
    <row r="206" spans="1:17" ht="60" x14ac:dyDescent="0.25">
      <c r="A206" s="22" t="str">
        <f>IF(Matrix!$M39="Yes","Cloud or Back-end"," ")</f>
        <v>Cloud or Back-end</v>
      </c>
      <c r="B206" s="22" t="str">
        <f>IF(Matrix!$M39="Yes",Matrix!$G39," ")</f>
        <v>High</v>
      </c>
      <c r="C206" s="22" t="str">
        <f>IF(Matrix!$M39="Yes",Matrix!$I39," ")</f>
        <v>SCP-110 (System and Communication Protocols) - The vendor’s system shall provide a means to download unstructured customer data in an industry-standard format (Open Telematics API). This download will occur over secured communication protocols.</v>
      </c>
      <c r="D206" s="80"/>
      <c r="E206" s="22"/>
      <c r="F206" s="22"/>
      <c r="G206" s="22"/>
      <c r="H206" s="22"/>
      <c r="M206" s="24"/>
      <c r="Q206" s="20"/>
    </row>
    <row r="207" spans="1:17" ht="90" x14ac:dyDescent="0.25">
      <c r="A207" s="22" t="str">
        <f>IF(Matrix!$M41="Yes","Cloud or Back-end"," ")</f>
        <v>Cloud or Back-end</v>
      </c>
      <c r="B207" s="22" t="str">
        <f>IF(Matrix!$M41="Yes",Matrix!$G41," ")</f>
        <v>High</v>
      </c>
      <c r="C207" s="22" t="str">
        <f>IF(Matrix!$M41="Yes",Matrix!$I41,"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207" s="80"/>
      <c r="E207" s="22"/>
      <c r="F207" s="22"/>
      <c r="G207" s="22"/>
      <c r="H207" s="22"/>
      <c r="M207" s="24"/>
      <c r="Q207" s="20"/>
    </row>
    <row r="208" spans="1:17" ht="75" x14ac:dyDescent="0.25">
      <c r="A208" s="22" t="str">
        <f>IF(Matrix!$M47="Yes","Cloud or Back-end"," ")</f>
        <v>Cloud or Back-end</v>
      </c>
      <c r="B208" s="22" t="str">
        <f>IF(Matrix!$M47="Yes",Matrix!$G47," ")</f>
        <v>High</v>
      </c>
      <c r="C208" s="22" t="str">
        <f>IF(Matrix!$M47="Yes",Matrix!$I47,"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208" s="80"/>
      <c r="E208" s="22"/>
      <c r="F208" s="22"/>
      <c r="G208" s="22"/>
      <c r="H208" s="22"/>
      <c r="M208" s="24"/>
      <c r="Q208" s="20"/>
    </row>
    <row r="209" spans="1:17" ht="45" x14ac:dyDescent="0.25">
      <c r="A209" s="22" t="str">
        <f>IF(Matrix!$M51="Yes","Cloud or Back-end"," ")</f>
        <v>Cloud or Back-end</v>
      </c>
      <c r="B209" s="22" t="str">
        <f>IF(Matrix!$M51="Yes",Matrix!$G51," ")</f>
        <v>High</v>
      </c>
      <c r="C209" s="22" t="str">
        <f>IF(Matrix!$M51="Yes",Matrix!$I51," ")</f>
        <v>SII-100 (Incident Response) - The vendor must monitor information systems for attack and unauthorized access including employing automated analysis tools</v>
      </c>
      <c r="D209" s="80"/>
      <c r="E209" s="22"/>
      <c r="F209" s="22"/>
      <c r="G209" s="22"/>
      <c r="H209" s="22"/>
      <c r="M209" s="24"/>
      <c r="Q209" s="20"/>
    </row>
    <row r="210" spans="1:17" ht="30" x14ac:dyDescent="0.25">
      <c r="A210" s="22" t="str">
        <f>IF(Matrix!$M2="Yes","Cloud or Back-end"," ")</f>
        <v>Cloud or Back-end</v>
      </c>
      <c r="B210" s="22" t="str">
        <f>IF(Matrix!$M2="Yes",Matrix!$G2," ")</f>
        <v>Medium</v>
      </c>
      <c r="C210" s="22" t="str">
        <f>IF(Matrix!$M2="Yes",Matrix!$I2," ")</f>
        <v>AA-010 (Audit and Accountability) - The vendor's system shall record event and system logs</v>
      </c>
      <c r="D210" s="80"/>
      <c r="E210" s="22"/>
      <c r="F210" s="22"/>
      <c r="G210" s="22"/>
      <c r="H210" s="22"/>
      <c r="M210" s="24"/>
      <c r="Q210" s="20"/>
    </row>
    <row r="211" spans="1:17" ht="90" x14ac:dyDescent="0.25">
      <c r="A211" s="22" t="str">
        <f>IF(Matrix!$M3="Yes","Cloud or Back-end"," ")</f>
        <v>Cloud or Back-end</v>
      </c>
      <c r="B211" s="22" t="str">
        <f>IF(Matrix!$M3="Yes",Matrix!$G3," ")</f>
        <v>Medium</v>
      </c>
      <c r="C211"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11" s="80"/>
      <c r="E211" s="22"/>
      <c r="F211" s="22"/>
      <c r="G211" s="22"/>
      <c r="H211" s="22"/>
      <c r="M211" s="24"/>
      <c r="Q211" s="20"/>
    </row>
    <row r="212" spans="1:17" ht="45" x14ac:dyDescent="0.25">
      <c r="A212" s="22" t="str">
        <f>IF(Matrix!$M6="Yes","Cloud or Back-end"," ")</f>
        <v>Cloud or Back-end</v>
      </c>
      <c r="B212" s="22" t="str">
        <f>IF(Matrix!$M6="Yes",Matrix!$G6," ")</f>
        <v>Medium</v>
      </c>
      <c r="C212" s="22" t="str">
        <f>IF(Matrix!$M6="Yes",Matrix!$I6," ")</f>
        <v>AC-040 (Access Control) - The vendor shall identify all instances where the telematics system includes actions that cannot support access authentication and/or execute with elevated privileges</v>
      </c>
      <c r="D212" s="80"/>
      <c r="E212" s="22"/>
      <c r="F212" s="22"/>
      <c r="G212" s="22"/>
      <c r="H212" s="22"/>
      <c r="M212" s="24"/>
      <c r="Q212" s="20"/>
    </row>
    <row r="213" spans="1:17" ht="30" x14ac:dyDescent="0.25">
      <c r="A213" s="22" t="str">
        <f>IF(Matrix!$M7="Yes","Cloud or Back-end"," ")</f>
        <v>Cloud or Back-end</v>
      </c>
      <c r="B213" s="22" t="str">
        <f>IF(Matrix!$M7="Yes",Matrix!$G7," ")</f>
        <v>Medium</v>
      </c>
      <c r="C213" s="22" t="str">
        <f>IF(Matrix!$M7="Yes",Matrix!$I7," ")</f>
        <v>AC-041 (Access Control) - Identifying information about the connected devices will not be made available without authentication first.</v>
      </c>
      <c r="D213" s="80"/>
      <c r="E213" s="22"/>
      <c r="F213" s="22"/>
      <c r="G213" s="22"/>
      <c r="H213" s="22"/>
      <c r="M213" s="24"/>
      <c r="Q213" s="20"/>
    </row>
    <row r="214" spans="1:17" ht="30" x14ac:dyDescent="0.25">
      <c r="A214" s="22" t="str">
        <f>IF(Matrix!$M8="Yes","Cloud or Back-end"," ")</f>
        <v>Cloud or Back-end</v>
      </c>
      <c r="B214" s="22" t="str">
        <f>IF(Matrix!$M8="Yes",Matrix!$G8," ")</f>
        <v>Medium</v>
      </c>
      <c r="C214" s="22" t="str">
        <f>IF(Matrix!$M8="Yes",Matrix!$I8," ")</f>
        <v>AC-050 (Access Control) - All remote access methods and possible remote actions to/on telematics system shall be documented.</v>
      </c>
      <c r="D214" s="80"/>
      <c r="E214" s="22"/>
      <c r="F214" s="22"/>
      <c r="G214" s="22"/>
      <c r="H214" s="22"/>
      <c r="M214" s="24"/>
      <c r="Q214" s="20"/>
    </row>
    <row r="215" spans="1:17" ht="45" x14ac:dyDescent="0.25">
      <c r="A215" s="22" t="str">
        <f>IF(Matrix!$M10="Yes","Cloud or Back-end"," ")</f>
        <v>Cloud or Back-end</v>
      </c>
      <c r="B215" s="22" t="str">
        <f>IF(Matrix!$M10="Yes",Matrix!$G10," ")</f>
        <v>Medium</v>
      </c>
      <c r="C215" s="22" t="str">
        <f>IF(Matrix!$M10="Yes",Matrix!$I10," ")</f>
        <v>AC-070 (Identification and Authentication) - Authentication attempts to the vendor’s devices and backends shall be rate-limited to an industry accepted rate.</v>
      </c>
      <c r="D215" s="80"/>
      <c r="E215" s="22"/>
      <c r="F215" s="22"/>
      <c r="G215" s="22"/>
      <c r="H215" s="22"/>
      <c r="M215" s="24"/>
      <c r="Q215" s="20"/>
    </row>
    <row r="216" spans="1:17" ht="45" x14ac:dyDescent="0.25">
      <c r="A216" s="22" t="str">
        <f>IF(Matrix!$M15="Yes","Cloud or Back-end"," ")</f>
        <v>Cloud or Back-end</v>
      </c>
      <c r="B216" s="22" t="str">
        <f>IF(Matrix!$M15="Yes",Matrix!$G15," ")</f>
        <v>Medium</v>
      </c>
      <c r="C216" s="22" t="str">
        <f>IF(Matrix!$M15="Yes",Matrix!$I15," ")</f>
        <v>IA-010 (Identification and Authentication) - All remote hosts of the vendor's system shall be configured to uniquely identify and authenticate all other remote hosts of the system and/or any other interfacing systems.</v>
      </c>
      <c r="D216" s="80"/>
      <c r="E216" s="22"/>
      <c r="F216" s="22"/>
      <c r="G216" s="22"/>
      <c r="H216" s="22"/>
      <c r="M216" s="24"/>
      <c r="Q216" s="20"/>
    </row>
    <row r="217" spans="1:17" ht="45" x14ac:dyDescent="0.25">
      <c r="A217" s="22" t="str">
        <f>IF(Matrix!$M17="Yes","Cloud or Back-end"," ")</f>
        <v>Cloud or Back-end</v>
      </c>
      <c r="B217" s="22" t="str">
        <f>IF(Matrix!$M17="Yes",Matrix!$G17," ")</f>
        <v>Medium</v>
      </c>
      <c r="C217" s="22" t="str">
        <f>IF(Matrix!$M17="Yes",Matrix!$I17," ")</f>
        <v>IA-030 (Identification and Authentication) - Cryptographic modules used in the vendors system shall be compliant with Federal Information Processing Standards (FIPS) 140-2: Level 1.</v>
      </c>
      <c r="D217" s="80"/>
      <c r="E217" s="22"/>
      <c r="F217" s="22"/>
      <c r="G217" s="22"/>
      <c r="H217" s="22"/>
      <c r="M217" s="24"/>
      <c r="Q217" s="20"/>
    </row>
    <row r="218" spans="1:17" ht="60" x14ac:dyDescent="0.25">
      <c r="A218" s="22" t="str">
        <f>IF(Matrix!$M19="Yes","Cloud or Back-end"," ")</f>
        <v>Cloud or Back-end</v>
      </c>
      <c r="B218" s="22" t="str">
        <f>IF(Matrix!$M19="Yes",Matrix!$G19," ")</f>
        <v>Medium</v>
      </c>
      <c r="C218"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D218" s="80"/>
      <c r="E218" s="22"/>
      <c r="F218" s="22"/>
      <c r="G218" s="22"/>
      <c r="H218" s="22"/>
      <c r="M218" s="24"/>
      <c r="Q218" s="20"/>
    </row>
    <row r="219" spans="1:17" ht="45" x14ac:dyDescent="0.25">
      <c r="A219" s="22" t="str">
        <f>IF(Matrix!$M21="Yes","Cloud or Back-end"," ")</f>
        <v>Cloud or Back-end</v>
      </c>
      <c r="B219" s="22" t="str">
        <f>IF(Matrix!$M21="Yes",Matrix!$G21," ")</f>
        <v>Medium</v>
      </c>
      <c r="C219" s="22" t="str">
        <f>IF(Matrix!$M21="Yes",Matrix!$I21," ")</f>
        <v>P-010 (Planning) - The vendor shall have a System Security Plan (SSP) which details a clear and concise understanding of authorization boundaries of your telematics system;</v>
      </c>
      <c r="D219" s="80"/>
      <c r="E219" s="22"/>
      <c r="F219" s="22"/>
      <c r="G219" s="22"/>
      <c r="H219" s="22"/>
      <c r="M219" s="24"/>
      <c r="Q219" s="20"/>
    </row>
    <row r="220" spans="1:17" ht="30" x14ac:dyDescent="0.25">
      <c r="A220" s="22" t="str">
        <f>IF(Matrix!$M22="Yes","Cloud or Back-end"," ")</f>
        <v>Cloud or Back-end</v>
      </c>
      <c r="B220" s="22" t="str">
        <f>IF(Matrix!$M22="Yes",Matrix!$G22," ")</f>
        <v>Medium</v>
      </c>
      <c r="C220" s="22" t="str">
        <f>IF(Matrix!$M22="Yes",Matrix!$I22," ")</f>
        <v xml:space="preserve">P-020 (Planning) - The vendor shall have a documented Information Security Architecture (ISA) for the telematics system.  </v>
      </c>
      <c r="D220" s="80"/>
      <c r="E220" s="22"/>
      <c r="F220" s="22"/>
      <c r="G220" s="22"/>
      <c r="H220" s="22"/>
      <c r="M220" s="24"/>
      <c r="Q220" s="20"/>
    </row>
    <row r="221" spans="1:17" ht="60" x14ac:dyDescent="0.25">
      <c r="A221" s="22" t="str">
        <f>IF(Matrix!$M24="Yes","Cloud or Back-end"," ")</f>
        <v>Cloud or Back-end</v>
      </c>
      <c r="B221" s="22" t="str">
        <f>IF(Matrix!$M24="Yes",Matrix!$G24," ")</f>
        <v>Medium</v>
      </c>
      <c r="C221" s="22" t="str">
        <f>IF(Matrix!$M24="Yes",Matrix!$I24," ")</f>
        <v>PS-010 (Personnel Security) - The vendor shall have personnel security policies &amp; procedures, position risk categorization, personnel screening, personnel termination, personnel transfer, access agreements &amp; third party personnel security.</v>
      </c>
      <c r="D221" s="80"/>
      <c r="E221" s="22"/>
      <c r="F221" s="22"/>
      <c r="G221" s="22"/>
      <c r="H221" s="22"/>
      <c r="M221" s="24"/>
      <c r="Q221" s="20"/>
    </row>
    <row r="222" spans="1:17" ht="75" x14ac:dyDescent="0.25">
      <c r="A222" s="22" t="str">
        <f>IF(Matrix!$M25="Yes","Cloud or Back-end"," ")</f>
        <v>Cloud or Back-end</v>
      </c>
      <c r="B222" s="22" t="str">
        <f>IF(Matrix!$M25="Yes",Matrix!$G25," ")</f>
        <v>Medium</v>
      </c>
      <c r="C222"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22" s="80"/>
      <c r="E222" s="22"/>
      <c r="F222" s="22"/>
      <c r="G222" s="22"/>
      <c r="H222" s="22"/>
      <c r="M222" s="24"/>
      <c r="Q222" s="20"/>
    </row>
    <row r="223" spans="1:17" ht="30" x14ac:dyDescent="0.25">
      <c r="A223" s="22" t="str">
        <f>IF(Matrix!$M26="Yes","Cloud or Back-end"," ")</f>
        <v>Cloud or Back-end</v>
      </c>
      <c r="B223" s="22" t="str">
        <f>IF(Matrix!$M26="Yes",Matrix!$G26," ")</f>
        <v>Medium</v>
      </c>
      <c r="C223" s="22" t="str">
        <f>IF(Matrix!$M26="Yes",Matrix!$I26," ")</f>
        <v>RA-020 (Risk Assessment) - The vendor shall use the results of risk assessments to influence systems development and processes.</v>
      </c>
      <c r="D223" s="80"/>
      <c r="E223" s="22"/>
      <c r="F223" s="22"/>
      <c r="G223" s="22"/>
      <c r="H223" s="22"/>
      <c r="M223" s="24"/>
      <c r="Q223" s="20"/>
    </row>
    <row r="224" spans="1:17" ht="75" x14ac:dyDescent="0.25">
      <c r="A224" s="22" t="str">
        <f>IF(Matrix!$M29="Yes","Cloud or Back-end"," ")</f>
        <v>Cloud or Back-end</v>
      </c>
      <c r="B224" s="22" t="str">
        <f>IF(Matrix!$M29="Yes",Matrix!$G29," ")</f>
        <v>Medium</v>
      </c>
      <c r="C224"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224" s="80"/>
      <c r="E224" s="22"/>
      <c r="F224" s="22"/>
      <c r="G224" s="22"/>
      <c r="H224" s="22"/>
      <c r="M224" s="24"/>
      <c r="Q224" s="20"/>
    </row>
    <row r="225" spans="1:17" ht="45" x14ac:dyDescent="0.25">
      <c r="A225" s="22" t="str">
        <f>IF(Matrix!$M31="Yes","Cloud or Back-end"," ")</f>
        <v>Cloud or Back-end</v>
      </c>
      <c r="B225" s="22" t="str">
        <f>IF(Matrix!$M31="Yes",Matrix!$G31," ")</f>
        <v>Medium</v>
      </c>
      <c r="C225" s="22" t="str">
        <f>IF(Matrix!$M31="Yes",Matrix!$I31," ")</f>
        <v>SCP-011 (Protecting Communication paths for systems) - Communication path cryptographic protections must not use identities, keys or shared secrets which are common across multiple deployed devices</v>
      </c>
      <c r="D225" s="80"/>
      <c r="E225" s="22"/>
      <c r="F225" s="22"/>
      <c r="G225" s="22"/>
      <c r="H225" s="22"/>
      <c r="M225" s="24"/>
      <c r="Q225" s="20"/>
    </row>
    <row r="226" spans="1:17" ht="90" x14ac:dyDescent="0.25">
      <c r="A226" s="22" t="str">
        <f>IF(Matrix!$M33="Yes","Cloud or Back-end"," ")</f>
        <v>Cloud or Back-end</v>
      </c>
      <c r="B226" s="22" t="str">
        <f>IF(Matrix!$M33="Yes",Matrix!$G33," ")</f>
        <v>Medium</v>
      </c>
      <c r="C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226" s="80"/>
      <c r="E226" s="22"/>
      <c r="F226" s="22"/>
      <c r="G226" s="22"/>
      <c r="H226" s="22"/>
      <c r="M226" s="24"/>
      <c r="Q226" s="20"/>
    </row>
    <row r="227" spans="1:17" ht="195" x14ac:dyDescent="0.25">
      <c r="A227" s="22" t="str">
        <f>IF(Matrix!$M34="Yes","Cloud or Back-end"," ")</f>
        <v>Cloud or Back-end</v>
      </c>
      <c r="B227" s="22" t="str">
        <f>IF(Matrix!$M34="Yes",Matrix!$G34," ")</f>
        <v>Medium</v>
      </c>
      <c r="C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227" s="80"/>
      <c r="E227" s="22"/>
      <c r="F227" s="22"/>
      <c r="G227" s="22"/>
      <c r="H227" s="22"/>
      <c r="M227" s="24"/>
      <c r="Q227" s="20"/>
    </row>
    <row r="228" spans="1:17" ht="45" x14ac:dyDescent="0.25">
      <c r="A228" s="22" t="str">
        <f>IF(Matrix!$M40="Yes","Cloud or Back-end"," ")</f>
        <v>Cloud or Back-end</v>
      </c>
      <c r="B228" s="22" t="str">
        <f>IF(Matrix!$M40="Yes",Matrix!$G40," ")</f>
        <v>Medium</v>
      </c>
      <c r="C228" s="22" t="str">
        <f>IF(Matrix!$M40="Yes",Matrix!$I40," ")</f>
        <v>SCP-120 (Unique API Keys and API Passwords) - The vendor’s software shall not contain any credentials that are shared among other copies of software; e.g. the software cannot contain hardcoded API keys or API passwords</v>
      </c>
      <c r="D228" s="80"/>
      <c r="E228" s="22"/>
      <c r="F228" s="22"/>
      <c r="G228" s="22"/>
      <c r="H228" s="22"/>
      <c r="M228" s="24"/>
      <c r="Q228" s="20"/>
    </row>
    <row r="229" spans="1:17" ht="75" x14ac:dyDescent="0.25">
      <c r="A229" s="22" t="str">
        <f>IF(Matrix!$M42="Yes","Cloud or Back-end"," ")</f>
        <v>Cloud or Back-end</v>
      </c>
      <c r="B229" s="22" t="str">
        <f>IF(Matrix!$M42="Yes",Matrix!$G42," ")</f>
        <v>Medium</v>
      </c>
      <c r="C229" s="22" t="str">
        <f>IF(Matrix!$M42="Yes",Matrix!$I42,"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229" s="80"/>
      <c r="E229" s="22"/>
      <c r="F229" s="22"/>
      <c r="G229" s="22"/>
      <c r="H229" s="22"/>
      <c r="M229" s="24"/>
      <c r="Q229" s="20"/>
    </row>
    <row r="230" spans="1:17" ht="180" x14ac:dyDescent="0.25">
      <c r="A230" s="22" t="str">
        <f>IF(Matrix!$M43="Yes","Cloud or Back-end"," ")</f>
        <v>Cloud or Back-end</v>
      </c>
      <c r="B230" s="22" t="str">
        <f>IF(Matrix!$M43="Yes",Matrix!$G43," ")</f>
        <v>Medium</v>
      </c>
      <c r="C230" s="22" t="str">
        <f>IF(Matrix!$M43="Yes",Matrix!$I43,"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30" s="80"/>
      <c r="E230" s="22"/>
      <c r="F230" s="22"/>
      <c r="G230" s="22"/>
      <c r="H230" s="22"/>
      <c r="M230" s="24"/>
      <c r="Q230" s="20"/>
    </row>
    <row r="231" spans="1:17" ht="30" x14ac:dyDescent="0.25">
      <c r="A231" s="22" t="str">
        <f>IF(Matrix!$M48="Yes","Cloud or Back-end"," ")</f>
        <v>Cloud or Back-end</v>
      </c>
      <c r="B231" s="22" t="str">
        <f>IF(Matrix!$M48="Yes",Matrix!$G48," ")</f>
        <v>Medium</v>
      </c>
      <c r="C231" s="22" t="str">
        <f>IF(Matrix!$M48="Yes",Matrix!$I48," ")</f>
        <v>SII-080 (Protecting Firmware on Devices) - The vendor shall design security components that fail-secure to protect integrity of systems and data.</v>
      </c>
      <c r="D231" s="80"/>
      <c r="E231" s="22"/>
      <c r="F231" s="22"/>
      <c r="G231" s="22"/>
      <c r="H231" s="22"/>
      <c r="M231" s="24"/>
      <c r="Q231" s="20"/>
    </row>
    <row r="232" spans="1:17" ht="105" x14ac:dyDescent="0.25">
      <c r="A232" s="22" t="str">
        <f>IF(Matrix!$M50="Yes","Cloud or Back-end"," ")</f>
        <v>Cloud or Back-end</v>
      </c>
      <c r="B232" s="22" t="str">
        <f>IF(Matrix!$M50="Yes",Matrix!$G50," ")</f>
        <v>Medium</v>
      </c>
      <c r="C232" s="22" t="str">
        <f>IF(Matrix!$M50="Yes",Matrix!$I50,"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232" s="80"/>
      <c r="E232" s="22"/>
      <c r="F232" s="22"/>
      <c r="G232" s="22"/>
      <c r="H232" s="22"/>
      <c r="M232" s="24"/>
      <c r="Q232" s="20"/>
    </row>
    <row r="233" spans="1:17" ht="90" x14ac:dyDescent="0.25">
      <c r="A233" s="22" t="str">
        <f>IF(Matrix!$M52="Yes","Cloud or Back-end"," ")</f>
        <v>Cloud or Back-end</v>
      </c>
      <c r="B233" s="22" t="str">
        <f>IF(Matrix!$M52="Yes",Matrix!$G52," ")</f>
        <v>Medium</v>
      </c>
      <c r="C233" s="22" t="str">
        <f>IF(Matrix!$M52="Yes",Matrix!$I52," ")</f>
        <v xml:space="preserve">SII-110 (Vulnerability Management) - The vendor conducts regular vulnerability scans of operating environment to verify software components in use have been patched according to remediation SLAs. 
</v>
      </c>
      <c r="D233" s="80"/>
      <c r="E233" s="22"/>
      <c r="F233" s="22"/>
      <c r="G233" s="22"/>
      <c r="H233" s="22"/>
      <c r="M233" s="24"/>
      <c r="Q233" s="20"/>
    </row>
    <row r="234" spans="1:17" ht="135" x14ac:dyDescent="0.25">
      <c r="A234" s="22" t="str">
        <f>IF(Matrix!$M54="Yes","Cloud or Back-end"," ")</f>
        <v>Cloud or Back-end</v>
      </c>
      <c r="B234" s="22" t="str">
        <f>IF(Matrix!$M54="Yes",Matrix!$G54," ")</f>
        <v>Medium</v>
      </c>
      <c r="C234" s="22" t="str">
        <f>IF(Matrix!$M54="Yes",Matrix!$I54,"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234" s="80"/>
      <c r="E234" s="22"/>
      <c r="F234" s="22"/>
      <c r="G234" s="22"/>
      <c r="H234" s="22"/>
      <c r="M234" s="24"/>
      <c r="Q234" s="20"/>
    </row>
    <row r="235" spans="1:17" ht="45" x14ac:dyDescent="0.25">
      <c r="A235" s="22" t="str">
        <f>IF(Matrix!$M55="Yes","Cloud or Back-end"," ")</f>
        <v>Cloud or Back-end</v>
      </c>
      <c r="B235" s="22" t="str">
        <f>IF(Matrix!$M55="Yes",Matrix!$G55," ")</f>
        <v>Medium</v>
      </c>
      <c r="C235" s="22" t="str">
        <f>IF(Matrix!$M55="Yes",Matrix!$I55," ")</f>
        <v>SII-140 (Vulnerability Management) - The vendor shall implement ongoing monitoring and protection against malicious code in production using a well governed process that addresses all entry and exit points in the system.</v>
      </c>
      <c r="D235" s="80"/>
      <c r="E235" s="22"/>
      <c r="F235" s="22"/>
      <c r="G235" s="22"/>
      <c r="H235" s="22"/>
      <c r="M235" s="24"/>
      <c r="Q235" s="20"/>
    </row>
    <row r="236" spans="1:17" ht="30" x14ac:dyDescent="0.25">
      <c r="A236" s="22" t="str">
        <f>IF(Matrix!$M56="Yes","Cloud or Back-end"," ")</f>
        <v>Cloud or Back-end</v>
      </c>
      <c r="B236" s="22" t="str">
        <f>IF(Matrix!$M56="Yes",Matrix!$G56," ")</f>
        <v>Medium</v>
      </c>
      <c r="C236" s="22" t="str">
        <f>IF(Matrix!$M56="Yes",Matrix!$I56," ")</f>
        <v>SII-150 (Vulnerability Management) - The vendor shall verify code according to best-practice coding standards</v>
      </c>
      <c r="D236" s="80"/>
      <c r="E236" s="22"/>
      <c r="F236" s="22"/>
      <c r="G236" s="22"/>
      <c r="H236" s="22"/>
      <c r="M236" s="24"/>
      <c r="Q236" s="20"/>
    </row>
    <row r="237" spans="1:17" ht="60" x14ac:dyDescent="0.25">
      <c r="A237" s="22" t="str">
        <f>IF(Matrix!$M57="Yes","Cloud or Back-end"," ")</f>
        <v>Cloud or Back-end</v>
      </c>
      <c r="B237" s="22" t="str">
        <f>IF(Matrix!$M57="Yes",Matrix!$G57," ")</f>
        <v>Medium</v>
      </c>
      <c r="C237" s="22" t="str">
        <f>IF(Matrix!$M57="Yes",Matrix!$I57," ")</f>
        <v>SII-170 (System and Information Integrity) - The vendor shall actively monitor resources such as NIST Common Vulnerabilities and Exposures (CVE), Bugtraq, for security alerts and advisories related to the telematics system’s components</v>
      </c>
      <c r="D237" s="80"/>
      <c r="E237" s="22"/>
      <c r="F237" s="22"/>
      <c r="G237" s="22"/>
      <c r="H237" s="22"/>
      <c r="M237" s="24"/>
      <c r="Q237" s="20"/>
    </row>
    <row r="238" spans="1:17" ht="60" x14ac:dyDescent="0.25">
      <c r="A238" s="22" t="str">
        <f>IF(Matrix!$M58="Yes","Cloud or Back-end"," ")</f>
        <v>Cloud or Back-end</v>
      </c>
      <c r="B238" s="22" t="str">
        <f>IF(Matrix!$M58="Yes",Matrix!$G58," ")</f>
        <v>Medium</v>
      </c>
      <c r="C238" s="22" t="str">
        <f>IF(Matrix!$M58="Yes",Matrix!$I58,"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238" s="80"/>
      <c r="E238" s="22"/>
      <c r="F238" s="22"/>
      <c r="G238" s="22"/>
      <c r="H238" s="22"/>
      <c r="M238" s="24"/>
      <c r="Q238" s="20"/>
    </row>
    <row r="239" spans="1:17" ht="105" x14ac:dyDescent="0.25">
      <c r="A239" s="22" t="str">
        <f>IF(Matrix!$M59="Yes","Cloud or Back-end"," ")</f>
        <v>Cloud or Back-end</v>
      </c>
      <c r="B239" s="22" t="str">
        <f>IF(Matrix!$M59="Yes",Matrix!$G59," ")</f>
        <v>Medium</v>
      </c>
      <c r="C239" s="22" t="str">
        <f>IF(Matrix!$M59="Yes",Matrix!$I59," ")</f>
        <v xml:space="preserve">SII-180 (Secure Software Development Lifecycle (SDLC)) - Remediation SLA or objectives are defined and are adhered to by the security and development teams. Identified vulnerabilities are remediated or mitigated using suitable compensating controls
</v>
      </c>
      <c r="D239" s="80"/>
      <c r="E239" s="22"/>
      <c r="F239" s="22"/>
      <c r="G239" s="22"/>
      <c r="H239" s="22"/>
      <c r="M239" s="24"/>
      <c r="Q239" s="20"/>
    </row>
    <row r="240" spans="1:17" ht="45" x14ac:dyDescent="0.25">
      <c r="A240" s="22" t="str">
        <f>IF(Matrix!$M49="Yes","Cloud or Back-end"," ")</f>
        <v>Cloud or Back-end</v>
      </c>
      <c r="B240" s="22" t="str">
        <f>IF(Matrix!$M49="Yes",Matrix!$G49," ")</f>
        <v>Low</v>
      </c>
      <c r="C240" s="22" t="str">
        <f>IF(Matrix!$M49="Yes",Matrix!$I49," ")</f>
        <v>SII-081 (Protecting Firmware on Devices) - The vendor shall utilize protective mechanisms to protect components from unauthorized runtime/volatile modification of code.</v>
      </c>
      <c r="D240" s="80"/>
      <c r="E240" s="22"/>
      <c r="F240" s="22"/>
      <c r="G240" s="22"/>
      <c r="H240" s="22"/>
      <c r="M240" s="24"/>
      <c r="Q240" s="20"/>
    </row>
    <row r="241" spans="1:17" ht="45" x14ac:dyDescent="0.25">
      <c r="A241" s="22" t="str">
        <f>IF(Matrix!$M53="Yes","Cloud or Back-end"," ")</f>
        <v>Cloud or Back-end</v>
      </c>
      <c r="B241" s="22" t="str">
        <f>IF(Matrix!$M53="Yes",Matrix!$G53," ")</f>
        <v>Low</v>
      </c>
      <c r="C241" s="22" t="str">
        <f>IF(Matrix!$M53="Yes",Matrix!$I53," ")</f>
        <v>SII-120 (Vulnerability Management) - The vendor shall have a vulnerability management process that includes steps to triage any found vulnerabilities and plan remediation.</v>
      </c>
      <c r="D241" s="80"/>
      <c r="E241" s="22"/>
      <c r="F241" s="22"/>
      <c r="G241" s="22"/>
      <c r="H241" s="22"/>
      <c r="M241" s="24"/>
      <c r="Q241" s="20"/>
    </row>
    <row r="242" spans="1:17" x14ac:dyDescent="0.25">
      <c r="A242" s="22" t="str">
        <f>IF(Matrix!$M4="Yes","Cloud or Back-end"," ")</f>
        <v xml:space="preserve"> </v>
      </c>
      <c r="B242" s="22" t="str">
        <f>IF(Matrix!$M4="Yes",Matrix!$G4," ")</f>
        <v xml:space="preserve"> </v>
      </c>
      <c r="C242" s="22" t="str">
        <f>IF(Matrix!$M4="Yes",Matrix!$I4," ")</f>
        <v xml:space="preserve"> </v>
      </c>
      <c r="D242" s="80"/>
      <c r="E242" s="22"/>
      <c r="F242" s="22"/>
      <c r="G242" s="22"/>
      <c r="H242" s="22"/>
      <c r="M242" s="24"/>
      <c r="Q242" s="20"/>
    </row>
    <row r="243" spans="1:17" x14ac:dyDescent="0.25">
      <c r="A243" s="22" t="str">
        <f>IF(Matrix!$M9="Yes","Cloud or Back-end"," ")</f>
        <v xml:space="preserve"> </v>
      </c>
      <c r="B243" s="22" t="str">
        <f>IF(Matrix!$M9="Yes",Matrix!$G9," ")</f>
        <v xml:space="preserve"> </v>
      </c>
      <c r="C243" s="22" t="str">
        <f>IF(Matrix!$M9="Yes",Matrix!$I9," ")</f>
        <v xml:space="preserve"> </v>
      </c>
      <c r="D243" s="80"/>
      <c r="E243" s="22"/>
      <c r="F243" s="22"/>
      <c r="G243" s="22"/>
      <c r="H243" s="22"/>
      <c r="M243" s="24"/>
      <c r="Q243" s="20"/>
    </row>
    <row r="244" spans="1:17" x14ac:dyDescent="0.25">
      <c r="A244" s="22" t="str">
        <f>IF(Matrix!$M11="Yes","Cloud or Back-end"," ")</f>
        <v xml:space="preserve"> </v>
      </c>
      <c r="B244" s="22" t="str">
        <f>IF(Matrix!$M11="Yes",Matrix!$G11," ")</f>
        <v xml:space="preserve"> </v>
      </c>
      <c r="C244" s="22" t="str">
        <f>IF(Matrix!$M11="Yes",Matrix!$I11," ")</f>
        <v xml:space="preserve"> </v>
      </c>
      <c r="D244" s="80"/>
      <c r="E244" s="22"/>
      <c r="F244" s="22"/>
      <c r="G244" s="22"/>
      <c r="H244" s="22"/>
      <c r="M244" s="24"/>
      <c r="Q244" s="20"/>
    </row>
    <row r="245" spans="1:17" x14ac:dyDescent="0.25">
      <c r="A245" s="22" t="str">
        <f>IF(Matrix!$M12="Yes","Cloud or Back-end"," ")</f>
        <v xml:space="preserve"> </v>
      </c>
      <c r="B245" s="22" t="str">
        <f>IF(Matrix!$M12="Yes",Matrix!$G12," ")</f>
        <v xml:space="preserve"> </v>
      </c>
      <c r="C245" s="22" t="str">
        <f>IF(Matrix!$M12="Yes",Matrix!$I12," ")</f>
        <v xml:space="preserve"> </v>
      </c>
      <c r="D245" s="80"/>
      <c r="E245" s="22"/>
      <c r="F245" s="22"/>
      <c r="G245" s="22"/>
      <c r="H245" s="22"/>
      <c r="M245" s="24"/>
      <c r="Q245" s="20"/>
    </row>
    <row r="246" spans="1:17" x14ac:dyDescent="0.25">
      <c r="A246" s="22" t="str">
        <f>IF(Matrix!$M16="Yes","Cloud or Back-end"," ")</f>
        <v xml:space="preserve"> </v>
      </c>
      <c r="B246" s="22" t="str">
        <f>IF(Matrix!$M16="Yes",Matrix!$G16," ")</f>
        <v xml:space="preserve"> </v>
      </c>
      <c r="C246" s="22" t="str">
        <f>IF(Matrix!$M16="Yes",Matrix!$I16," ")</f>
        <v xml:space="preserve"> </v>
      </c>
      <c r="D246" s="80"/>
      <c r="E246" s="22"/>
      <c r="F246" s="22"/>
      <c r="G246" s="22"/>
      <c r="H246" s="22"/>
      <c r="M246" s="24"/>
      <c r="Q246" s="20"/>
    </row>
    <row r="247" spans="1:17" x14ac:dyDescent="0.25">
      <c r="A247" s="22" t="str">
        <f>IF(Matrix!$M36="Yes","Cloud or Back-end"," ")</f>
        <v xml:space="preserve"> </v>
      </c>
      <c r="B247" s="22" t="str">
        <f>IF(Matrix!$M36="Yes",Matrix!$G36," ")</f>
        <v xml:space="preserve"> </v>
      </c>
      <c r="C247" s="22" t="str">
        <f>IF(Matrix!$M36="Yes",Matrix!$I36," ")</f>
        <v xml:space="preserve"> </v>
      </c>
      <c r="D247" s="80"/>
      <c r="E247" s="22"/>
      <c r="F247" s="22"/>
      <c r="G247" s="22"/>
      <c r="H247" s="22"/>
      <c r="M247" s="24"/>
      <c r="Q247" s="20"/>
    </row>
    <row r="248" spans="1:17" x14ac:dyDescent="0.25">
      <c r="A248" s="22" t="str">
        <f>IF(Matrix!$M38="Yes","Cloud or Back-end"," ")</f>
        <v xml:space="preserve"> </v>
      </c>
      <c r="B248" s="22" t="str">
        <f>IF(Matrix!$M38="Yes",Matrix!$G38," ")</f>
        <v xml:space="preserve"> </v>
      </c>
      <c r="C248" s="22" t="str">
        <f>IF(Matrix!$M38="Yes",Matrix!$I38," ")</f>
        <v xml:space="preserve"> </v>
      </c>
      <c r="D248" s="80"/>
      <c r="E248" s="22"/>
      <c r="F248" s="22"/>
      <c r="G248" s="22"/>
      <c r="H248" s="22"/>
      <c r="M248" s="24"/>
      <c r="Q248" s="20"/>
    </row>
    <row r="249" spans="1:17" x14ac:dyDescent="0.25">
      <c r="A249" s="22" t="str">
        <f>IF(Matrix!$M44="Yes","Cloud or Back-end"," ")</f>
        <v xml:space="preserve"> </v>
      </c>
      <c r="B249" s="22" t="str">
        <f>IF(Matrix!$M44="Yes",Matrix!$G44," ")</f>
        <v xml:space="preserve"> </v>
      </c>
      <c r="C249" s="22" t="str">
        <f>IF(Matrix!$M44="Yes",Matrix!$I44," ")</f>
        <v xml:space="preserve"> </v>
      </c>
      <c r="D249" s="80"/>
      <c r="E249" s="22"/>
      <c r="F249" s="22"/>
      <c r="G249" s="22"/>
      <c r="H249" s="22"/>
      <c r="M249" s="24"/>
      <c r="Q249" s="20"/>
    </row>
    <row r="250" spans="1:17" x14ac:dyDescent="0.25">
      <c r="A250" s="22" t="str">
        <f>IF(Matrix!$M45="Yes","Cloud or Back-end"," ")</f>
        <v xml:space="preserve"> </v>
      </c>
      <c r="B250" s="22" t="str">
        <f>IF(Matrix!$M45="Yes",Matrix!$G45," ")</f>
        <v xml:space="preserve"> </v>
      </c>
      <c r="C250" s="22" t="str">
        <f>IF(Matrix!$M45="Yes",Matrix!$I45," ")</f>
        <v xml:space="preserve"> </v>
      </c>
      <c r="D250" s="80"/>
      <c r="E250" s="22"/>
      <c r="F250" s="22"/>
      <c r="G250" s="22"/>
      <c r="H250" s="22"/>
      <c r="M250" s="24"/>
      <c r="Q250" s="20"/>
    </row>
    <row r="251" spans="1:17" x14ac:dyDescent="0.25">
      <c r="A251" s="22" t="str">
        <f>IF(Matrix!$M46="Yes","Cloud or Back-end"," ")</f>
        <v xml:space="preserve"> </v>
      </c>
      <c r="B251" s="22" t="str">
        <f>IF(Matrix!$M46="Yes",Matrix!$G46," ")</f>
        <v xml:space="preserve"> </v>
      </c>
      <c r="C251" s="22" t="str">
        <f>IF(Matrix!$M46="Yes",Matrix!$I46," ")</f>
        <v xml:space="preserve"> </v>
      </c>
      <c r="D251" s="80"/>
      <c r="E251" s="22"/>
      <c r="F251" s="22"/>
      <c r="G251" s="22"/>
      <c r="H251" s="22"/>
    </row>
    <row r="252" spans="1:17" x14ac:dyDescent="0.25">
      <c r="A252" s="83" t="str">
        <f>IF(Matrix!$M60="Yes","Cloud or Back-end"," ")</f>
        <v xml:space="preserve"> </v>
      </c>
      <c r="B252" s="83" t="str">
        <f>IF(Matrix!$M60="Yes",Matrix!$G60," ")</f>
        <v xml:space="preserve"> </v>
      </c>
      <c r="C252" s="83" t="str">
        <f>IF(Matrix!$M60="Yes",Matrix!$I60," ")</f>
        <v xml:space="preserve"> </v>
      </c>
      <c r="D252" s="80"/>
      <c r="E252" s="22"/>
      <c r="F252" s="22"/>
      <c r="G252" s="22"/>
      <c r="H252" s="22"/>
    </row>
  </sheetData>
  <sortState xmlns:xlrd2="http://schemas.microsoft.com/office/spreadsheetml/2017/richdata2" ref="B195:H250">
    <sortCondition ref="B194:B250" customList="High,Medium,Low"/>
  </sortState>
  <mergeCells count="13">
    <mergeCell ref="B1:H1"/>
    <mergeCell ref="B2:H2"/>
    <mergeCell ref="D3:G3"/>
    <mergeCell ref="H3:H4"/>
    <mergeCell ref="C65:H65"/>
    <mergeCell ref="D66:G66"/>
    <mergeCell ref="H66:H67"/>
    <mergeCell ref="C128:H128"/>
    <mergeCell ref="D129:G129"/>
    <mergeCell ref="H129:H130"/>
    <mergeCell ref="B191:H191"/>
    <mergeCell ref="D192:G192"/>
    <mergeCell ref="H192:H193"/>
  </mergeCells>
  <pageMargins left="0.7" right="0.7" top="0.75" bottom="0.75" header="0.3" footer="0.3"/>
  <pageSetup scale="69" orientation="landscape"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75" t="s">
        <v>307</v>
      </c>
      <c r="B1" s="74"/>
      <c r="C1" s="74"/>
      <c r="D1" s="74"/>
      <c r="E1" s="74"/>
      <c r="F1" s="74"/>
      <c r="G1" s="74"/>
      <c r="H1" s="27"/>
    </row>
    <row r="2" spans="1:8" s="19" customFormat="1" ht="21" x14ac:dyDescent="0.25">
      <c r="A2" s="71" t="s">
        <v>243</v>
      </c>
      <c r="B2" s="72"/>
      <c r="C2" s="72"/>
      <c r="D2" s="72"/>
      <c r="E2" s="72"/>
      <c r="F2" s="72"/>
      <c r="G2" s="72"/>
      <c r="H2" s="26"/>
    </row>
    <row r="3" spans="1:8" s="19" customFormat="1" ht="54.75" customHeight="1" x14ac:dyDescent="0.25">
      <c r="A3" s="76" t="s">
        <v>308</v>
      </c>
      <c r="B3" s="77"/>
      <c r="C3" s="77"/>
      <c r="D3" s="77"/>
      <c r="E3" s="77"/>
      <c r="F3" s="77"/>
      <c r="G3" s="77"/>
      <c r="H3" s="25"/>
    </row>
    <row r="4" spans="1:8" x14ac:dyDescent="0.25">
      <c r="A4" s="70" t="s">
        <v>217</v>
      </c>
      <c r="B4" s="70" t="s">
        <v>145</v>
      </c>
      <c r="C4" s="70" t="s">
        <v>303</v>
      </c>
      <c r="D4" s="70"/>
      <c r="E4" s="70"/>
      <c r="F4" s="70"/>
      <c r="G4" s="70" t="s">
        <v>304</v>
      </c>
      <c r="H4" s="70" t="s">
        <v>246</v>
      </c>
    </row>
    <row r="5" spans="1:8" x14ac:dyDescent="0.25">
      <c r="A5" s="70"/>
      <c r="B5" s="70"/>
      <c r="C5" s="21" t="s">
        <v>301</v>
      </c>
      <c r="D5" s="21" t="s">
        <v>305</v>
      </c>
      <c r="E5" s="21" t="s">
        <v>302</v>
      </c>
      <c r="F5" s="21" t="s">
        <v>306</v>
      </c>
      <c r="G5" s="70"/>
      <c r="H5" s="70"/>
    </row>
    <row r="6" spans="1:8" s="23" customFormat="1" x14ac:dyDescent="0.25">
      <c r="A6" s="22" t="str">
        <f>IF(Matrix!$J2="Yes",Matrix!$G2," ")</f>
        <v xml:space="preserve"> </v>
      </c>
      <c r="B6" s="22" t="str">
        <f>IF(Matrix!$J2="Yes",Matrix!$I2," ")</f>
        <v xml:space="preserve"> </v>
      </c>
      <c r="C6" s="22"/>
      <c r="D6" s="22"/>
      <c r="E6" s="22"/>
      <c r="F6" s="22"/>
      <c r="G6" s="22"/>
      <c r="H6" s="22" t="str">
        <f>IF(Matrix!$J2="Yes","Mobile App"," ")</f>
        <v xml:space="preserve"> </v>
      </c>
    </row>
    <row r="7" spans="1:8" s="23" customFormat="1" ht="90" x14ac:dyDescent="0.25">
      <c r="A7" s="22" t="str">
        <f>IF(Matrix!$J3="Yes",Matrix!$G3," ")</f>
        <v>Medium</v>
      </c>
      <c r="B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 s="22"/>
      <c r="D7" s="22"/>
      <c r="E7" s="22"/>
      <c r="F7" s="22"/>
      <c r="G7" s="22"/>
      <c r="H7" s="22" t="str">
        <f>IF(Matrix!$J3="Yes","Mobile App"," ")</f>
        <v>Mobile App</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ht="30" x14ac:dyDescent="0.25">
      <c r="A11" s="22" t="str">
        <f>IF(Matrix!$J7="Yes",Matrix!$G7," ")</f>
        <v>Medium</v>
      </c>
      <c r="B11" s="22" t="str">
        <f>IF(Matrix!$J7="Yes",Matrix!$I7," ")</f>
        <v>AC-041 (Access Control) - Identifying information about the connected devices will not be made available without authentication first.</v>
      </c>
      <c r="C11" s="22"/>
      <c r="D11" s="22"/>
      <c r="E11" s="22"/>
      <c r="F11" s="22"/>
      <c r="G11" s="22"/>
      <c r="H11" s="22" t="str">
        <f>IF(Matrix!$J7="Yes","Mobile App"," ")</f>
        <v>Mobile App</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x14ac:dyDescent="0.25">
      <c r="A14" s="22" t="str">
        <f>IF(Matrix!$J10="Yes",Matrix!$G10," ")</f>
        <v xml:space="preserve"> </v>
      </c>
      <c r="B14" s="22" t="str">
        <f>IF(Matrix!$J10="Yes",Matrix!$I10," ")</f>
        <v xml:space="preserve"> </v>
      </c>
      <c r="C14" s="22"/>
      <c r="D14" s="22"/>
      <c r="E14" s="22"/>
      <c r="F14" s="22"/>
      <c r="G14" s="22"/>
      <c r="H14" s="22" t="str">
        <f>IF(Matrix!$J10="Yes","Mobile App"," ")</f>
        <v xml:space="preserve"> </v>
      </c>
    </row>
    <row r="15" spans="1:8" s="23" customFormat="1" ht="60" x14ac:dyDescent="0.25">
      <c r="A15" s="22" t="str">
        <f>IF(Matrix!$J11="Yes",Matrix!$G11," ")</f>
        <v>Medium</v>
      </c>
      <c r="B15" s="22" t="str">
        <f>IF(Matrix!$J11="Yes",Matrix!$I11," ")</f>
        <v>AC-080 (Device-Local Authentication) - All authentication offered on device-local interfaces shall expect credentials which are unique to each device instance and uncorrelated to any and all public information about the device.</v>
      </c>
      <c r="C15" s="22"/>
      <c r="D15" s="22"/>
      <c r="E15" s="22"/>
      <c r="F15" s="22"/>
      <c r="G15" s="22"/>
      <c r="H15" s="22" t="str">
        <f>IF(Matrix!$J11="Yes","Mobile App"," ")</f>
        <v>Mobile App</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ht="45" x14ac:dyDescent="0.25">
      <c r="A17" s="22" t="str">
        <f>IF(Matrix!$J13="Yes",Matrix!$G13," ")</f>
        <v>High</v>
      </c>
      <c r="B17" s="22" t="str">
        <f>IF(Matrix!$J13="Yes",Matrix!$I13," ")</f>
        <v>CM-020 (Configuration Management) - The vendor’s devices shall have all services used for troubleshooting disabled or properly protected from unauthorized access and use.</v>
      </c>
      <c r="C17" s="22"/>
      <c r="D17" s="22"/>
      <c r="E17" s="22"/>
      <c r="F17" s="22"/>
      <c r="G17" s="22"/>
      <c r="H17" s="22" t="str">
        <f>IF(Matrix!$J13="Yes","Mobile App"," ")</f>
        <v>Mobile App</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x14ac:dyDescent="0.25">
      <c r="A24" s="22" t="str">
        <f>IF(Matrix!$J20="Yes",Matrix!$G20," ")</f>
        <v xml:space="preserve"> </v>
      </c>
      <c r="B24" s="22" t="str">
        <f>IF(Matrix!$J20="Yes",Matrix!$I20," ")</f>
        <v xml:space="preserve"> </v>
      </c>
      <c r="C24" s="22"/>
      <c r="D24" s="22"/>
      <c r="E24" s="22"/>
      <c r="F24" s="22"/>
      <c r="G24" s="22"/>
      <c r="H24" s="22" t="str">
        <f>IF(Matrix!$J20="Yes","Mobile App"," ")</f>
        <v xml:space="preserve"> </v>
      </c>
    </row>
    <row r="25" spans="1:8" s="23" customFormat="1" x14ac:dyDescent="0.25">
      <c r="A25" s="22" t="str">
        <f>IF(Matrix!$J21="Yes",Matrix!$G21," ")</f>
        <v xml:space="preserve"> </v>
      </c>
      <c r="B25" s="22" t="str">
        <f>IF(Matrix!$J21="Yes",Matrix!$I21," ")</f>
        <v xml:space="preserve"> </v>
      </c>
      <c r="C25" s="22"/>
      <c r="D25" s="22"/>
      <c r="E25" s="22"/>
      <c r="F25" s="22"/>
      <c r="G25" s="22"/>
      <c r="H25" s="22" t="str">
        <f>IF(Matrix!$J21="Yes","Mobile App"," ")</f>
        <v xml:space="preserve"> </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x14ac:dyDescent="0.25">
      <c r="A27" s="22" t="str">
        <f>IF(Matrix!$J23="Yes",Matrix!$G23," ")</f>
        <v xml:space="preserve"> </v>
      </c>
      <c r="B27" s="22" t="str">
        <f>IF(Matrix!$J23="Yes",Matrix!$I23," ")</f>
        <v xml:space="preserve"> </v>
      </c>
      <c r="C27" s="22"/>
      <c r="D27" s="22"/>
      <c r="E27" s="22"/>
      <c r="F27" s="22"/>
      <c r="G27" s="22"/>
      <c r="H27" s="22" t="str">
        <f>IF(Matrix!$J23="Yes","Mobile App"," ")</f>
        <v xml:space="preserve"> </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x14ac:dyDescent="0.25">
      <c r="A43" s="22" t="str">
        <f>IF(Matrix!$J39="Yes",Matrix!$G39," ")</f>
        <v xml:space="preserve"> </v>
      </c>
      <c r="B43" s="22" t="str">
        <f>IF(Matrix!$J39="Yes",Matrix!$I39," ")</f>
        <v xml:space="preserve"> </v>
      </c>
      <c r="C43" s="22"/>
      <c r="D43" s="22"/>
      <c r="E43" s="22"/>
      <c r="F43" s="22"/>
      <c r="G43" s="22"/>
      <c r="H43" s="22" t="str">
        <f>IF(Matrix!$J39="Yes","Mobile App"," ")</f>
        <v xml:space="preserve"> </v>
      </c>
    </row>
    <row r="44" spans="1:8" s="23" customFormat="1" ht="90" x14ac:dyDescent="0.25">
      <c r="A44" s="22" t="str">
        <f>IF(Matrix!$J41="Yes",Matrix!$G41," ")</f>
        <v>High</v>
      </c>
      <c r="B44" s="22" t="str">
        <f>IF(Matrix!$J41="Yes",Matrix!$I41,"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IF(Matrix!$J41="Yes","Mobile App"," ")</f>
        <v>Mobile App</v>
      </c>
    </row>
    <row r="45" spans="1:8" s="23" customFormat="1" ht="75" x14ac:dyDescent="0.25">
      <c r="A45" s="22" t="str">
        <f>IF(Matrix!$J42="Yes",Matrix!$G42," ")</f>
        <v>Medium</v>
      </c>
      <c r="B45" s="22" t="str">
        <f>IF(Matrix!$J42="Yes",Matrix!$I42,"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IF(Matrix!$J42="Yes","Mobile App"," ")</f>
        <v>Mobile App</v>
      </c>
    </row>
    <row r="46" spans="1:8" s="23" customFormat="1" ht="180" x14ac:dyDescent="0.25">
      <c r="A46" s="22" t="str">
        <f>IF(Matrix!$J43="Yes",Matrix!$G43," ")</f>
        <v>Medium</v>
      </c>
      <c r="B46" s="22" t="str">
        <f>IF(Matrix!$J43="Yes",Matrix!$I43,"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IF(Matrix!$J43="Yes","Mobile App"," ")</f>
        <v>Mobile App</v>
      </c>
    </row>
    <row r="47" spans="1:8" s="23" customFormat="1" ht="45" x14ac:dyDescent="0.25">
      <c r="A47" s="22" t="str">
        <f>IF(Matrix!$J44="Yes",Matrix!$G44," ")</f>
        <v>Medium</v>
      </c>
      <c r="B47" s="22" t="str">
        <f>IF(Matrix!$J44="Yes",Matrix!$I44," ")</f>
        <v>SII-030 (Protecting Firmware on Devices) - The vendor shall use digitally signed software on telematics devices and prohibit execution of unsigned or invalidly signed software.</v>
      </c>
      <c r="C47" s="22"/>
      <c r="D47" s="22"/>
      <c r="E47" s="22"/>
      <c r="F47" s="22"/>
      <c r="G47" s="22"/>
      <c r="H47" s="22" t="str">
        <f>IF(Matrix!$J44="Yes","Mobile App"," ")</f>
        <v>Mobile App</v>
      </c>
    </row>
    <row r="48" spans="1:8" s="23" customFormat="1" x14ac:dyDescent="0.25">
      <c r="A48" s="22" t="str">
        <f>IF(Matrix!$J45="Yes",Matrix!$G45," ")</f>
        <v xml:space="preserve"> </v>
      </c>
      <c r="B48" s="22" t="str">
        <f>IF(Matrix!$J45="Yes",Matrix!$I45," ")</f>
        <v xml:space="preserve"> </v>
      </c>
      <c r="C48" s="22"/>
      <c r="D48" s="22"/>
      <c r="E48" s="22"/>
      <c r="F48" s="22"/>
      <c r="G48" s="22"/>
      <c r="H48" s="22" t="str">
        <f>IF(Matrix!$J45="Yes","Mobile App"," ")</f>
        <v xml:space="preserve"> </v>
      </c>
    </row>
    <row r="49" spans="1:8" s="23" customFormat="1" x14ac:dyDescent="0.25">
      <c r="A49" s="22" t="str">
        <f>IF(Matrix!$J46="Yes",Matrix!$G46," ")</f>
        <v xml:space="preserve"> </v>
      </c>
      <c r="B49" s="22" t="str">
        <f>IF(Matrix!$J46="Yes",Matrix!$I46," ")</f>
        <v xml:space="preserve"> </v>
      </c>
      <c r="C49" s="22"/>
      <c r="D49" s="22"/>
      <c r="E49" s="22"/>
      <c r="F49" s="22"/>
      <c r="G49" s="22"/>
      <c r="H49" s="22" t="str">
        <f>IF(Matrix!$J46="Yes","Mobile App"," ")</f>
        <v xml:space="preserve"> </v>
      </c>
    </row>
    <row r="50" spans="1:8" s="23" customFormat="1" ht="75" x14ac:dyDescent="0.25">
      <c r="A50" s="22" t="str">
        <f>IF(Matrix!$J47="Yes",Matrix!$G47," ")</f>
        <v>High</v>
      </c>
      <c r="B50" s="22" t="str">
        <f>IF(Matrix!$J47="Yes",Matrix!$I47,"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IF(Matrix!$J47="Yes","Mobile App"," ")</f>
        <v>Mobile App</v>
      </c>
    </row>
    <row r="51" spans="1:8" s="23" customFormat="1" ht="30" x14ac:dyDescent="0.25">
      <c r="A51" s="22" t="str">
        <f>IF(Matrix!$J48="Yes",Matrix!$G48," ")</f>
        <v>Medium</v>
      </c>
      <c r="B51" s="22" t="str">
        <f>IF(Matrix!$J48="Yes",Matrix!$I48," ")</f>
        <v>SII-080 (Protecting Firmware on Devices) - The vendor shall design security components that fail-secure to protect integrity of systems and data.</v>
      </c>
      <c r="C51" s="22"/>
      <c r="D51" s="22"/>
      <c r="E51" s="22"/>
      <c r="F51" s="22"/>
      <c r="G51" s="22"/>
      <c r="H51" s="22" t="str">
        <f>IF(Matrix!$J48="Yes","Mobile App"," ")</f>
        <v>Mobile App</v>
      </c>
    </row>
    <row r="52" spans="1:8" s="23" customFormat="1" ht="45" x14ac:dyDescent="0.25">
      <c r="A52" s="22" t="str">
        <f>IF(Matrix!$J49="Yes",Matrix!$G49," ")</f>
        <v>Low</v>
      </c>
      <c r="B52" s="22" t="str">
        <f>IF(Matrix!$J49="Yes",Matrix!$I49," ")</f>
        <v>SII-081 (Protecting Firmware on Devices) - The vendor shall utilize protective mechanisms to protect components from unauthorized runtime/volatile modification of code.</v>
      </c>
      <c r="C52" s="22"/>
      <c r="D52" s="22"/>
      <c r="E52" s="22"/>
      <c r="F52" s="22"/>
      <c r="G52" s="22"/>
      <c r="H52" s="22" t="str">
        <f>IF(Matrix!$J49="Yes","Mobile App"," ")</f>
        <v>Mobile App</v>
      </c>
    </row>
    <row r="53" spans="1:8" s="23" customFormat="1" ht="105" x14ac:dyDescent="0.25">
      <c r="A53" s="22" t="str">
        <f>IF(Matrix!$J50="Yes",Matrix!$G50," ")</f>
        <v>Medium</v>
      </c>
      <c r="B53" s="22" t="str">
        <f>IF(Matrix!$J50="Yes",Matrix!$I50,"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IF(Matrix!$J50="Yes","Mobile App"," ")</f>
        <v>Mobile App</v>
      </c>
    </row>
    <row r="54" spans="1:8" s="23" customFormat="1" x14ac:dyDescent="0.25">
      <c r="A54" s="22" t="str">
        <f>IF(Matrix!$J51="Yes",Matrix!$G51," ")</f>
        <v xml:space="preserve"> </v>
      </c>
      <c r="B54" s="22" t="str">
        <f>IF(Matrix!$J51="Yes",Matrix!$I51," ")</f>
        <v xml:space="preserve"> </v>
      </c>
      <c r="C54" s="22"/>
      <c r="D54" s="22"/>
      <c r="E54" s="22"/>
      <c r="F54" s="22"/>
      <c r="G54" s="22"/>
      <c r="H54" s="22" t="str">
        <f>IF(Matrix!$J51="Yes","Mobile App"," ")</f>
        <v xml:space="preserve"> </v>
      </c>
    </row>
    <row r="55" spans="1:8" s="23" customFormat="1" x14ac:dyDescent="0.25">
      <c r="A55" s="22" t="str">
        <f>IF(Matrix!$J52="Yes",Matrix!$G52," ")</f>
        <v xml:space="preserve"> </v>
      </c>
      <c r="B55" s="22" t="str">
        <f>IF(Matrix!$J52="Yes",Matrix!$I52," ")</f>
        <v xml:space="preserve"> </v>
      </c>
      <c r="C55" s="22"/>
      <c r="D55" s="22"/>
      <c r="E55" s="22"/>
      <c r="F55" s="22"/>
      <c r="G55" s="22"/>
      <c r="H55" s="22" t="str">
        <f>IF(Matrix!$J52="Yes","Mobile App"," ")</f>
        <v xml:space="preserve"> </v>
      </c>
    </row>
    <row r="56" spans="1:8" s="23" customFormat="1" ht="45" x14ac:dyDescent="0.25">
      <c r="A56" s="22" t="str">
        <f>IF(Matrix!$J53="Yes",Matrix!$G53," ")</f>
        <v>Low</v>
      </c>
      <c r="B56" s="22" t="str">
        <f>IF(Matrix!$J53="Yes",Matrix!$I53," ")</f>
        <v>SII-120 (Vulnerability Management) - The vendor shall have a vulnerability management process that includes steps to triage any found vulnerabilities and plan remediation.</v>
      </c>
      <c r="C56" s="22"/>
      <c r="D56" s="22"/>
      <c r="E56" s="22"/>
      <c r="F56" s="22"/>
      <c r="G56" s="22"/>
      <c r="H56" s="22" t="str">
        <f>IF(Matrix!$J53="Yes","Mobile App"," ")</f>
        <v>Mobile App</v>
      </c>
    </row>
    <row r="57" spans="1:8" s="23" customFormat="1" ht="135" x14ac:dyDescent="0.25">
      <c r="A57" s="22" t="str">
        <f>IF(Matrix!$J54="Yes",Matrix!$G54," ")</f>
        <v>Medium</v>
      </c>
      <c r="B57" s="22" t="str">
        <f>IF(Matrix!$J54="Yes",Matrix!$I54,"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IF(Matrix!$J54="Yes","Mobile App"," ")</f>
        <v>Mobile App</v>
      </c>
    </row>
    <row r="58" spans="1:8" s="23" customFormat="1" ht="45" x14ac:dyDescent="0.25">
      <c r="A58" s="22" t="str">
        <f>IF(Matrix!$J55="Yes",Matrix!$G55," ")</f>
        <v>Medium</v>
      </c>
      <c r="B58" s="22" t="str">
        <f>IF(Matrix!$J55="Yes",Matrix!$I55,"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IF(Matrix!$J55="Yes","Mobile App"," ")</f>
        <v>Mobile App</v>
      </c>
    </row>
    <row r="59" spans="1:8" s="23" customFormat="1" ht="30" x14ac:dyDescent="0.25">
      <c r="A59" s="22" t="str">
        <f>IF(Matrix!$J56="Yes",Matrix!$G56," ")</f>
        <v>Medium</v>
      </c>
      <c r="B59" s="22" t="str">
        <f>IF(Matrix!$J56="Yes",Matrix!$I56," ")</f>
        <v>SII-150 (Vulnerability Management) - The vendor shall verify code according to best-practice coding standards</v>
      </c>
      <c r="C59" s="22"/>
      <c r="D59" s="22"/>
      <c r="E59" s="22"/>
      <c r="F59" s="22"/>
      <c r="G59" s="22"/>
      <c r="H59" s="22" t="str">
        <f>IF(Matrix!$J56="Yes","Mobile App"," ")</f>
        <v>Mobile App</v>
      </c>
    </row>
    <row r="60" spans="1:8" s="23" customFormat="1" ht="60" x14ac:dyDescent="0.25">
      <c r="A60" s="22" t="str">
        <f>IF(Matrix!$J57="Yes",Matrix!$G57," ")</f>
        <v>Medium</v>
      </c>
      <c r="B60" s="22" t="str">
        <f>IF(Matrix!$J57="Yes",Matrix!$I57,"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IF(Matrix!$J57="Yes","Mobile App"," ")</f>
        <v>Mobile App</v>
      </c>
    </row>
    <row r="61" spans="1:8" s="23" customFormat="1" ht="60" x14ac:dyDescent="0.25">
      <c r="A61" s="22" t="str">
        <f>IF(Matrix!$J58="Yes",Matrix!$G58," ")</f>
        <v>Medium</v>
      </c>
      <c r="B61" s="22" t="str">
        <f>IF(Matrix!$J58="Yes",Matrix!$I58,"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IF(Matrix!$J58="Yes","Mobile App"," ")</f>
        <v>Mobile App</v>
      </c>
    </row>
    <row r="62" spans="1:8" s="23" customFormat="1" ht="45" x14ac:dyDescent="0.25">
      <c r="A62" s="22" t="str">
        <f>IF(Matrix!$J60="Yes",Matrix!$G60," ")</f>
        <v>Low</v>
      </c>
      <c r="B62" s="22" t="str">
        <f>IF(Matrix!$J60="Yes",Matrix!$I60," ")</f>
        <v>SII-190 (Software Resiliency / Code Protections) - The vendor’s software will have software resiliency measures included that will slow the progress of tampering and reverse engineering efforts.</v>
      </c>
      <c r="C62" s="22"/>
      <c r="D62" s="22"/>
      <c r="E62" s="22"/>
      <c r="F62" s="22"/>
      <c r="G62" s="22"/>
      <c r="H62" s="22" t="str">
        <f>IF(Matrix!$J60="Yes","Mobile App"," ")</f>
        <v>Mobile App</v>
      </c>
    </row>
    <row r="65" spans="1:17" ht="21" x14ac:dyDescent="0.25">
      <c r="A65" s="26"/>
      <c r="B65" s="71" t="s">
        <v>244</v>
      </c>
      <c r="C65" s="72"/>
      <c r="D65" s="72"/>
      <c r="E65" s="72"/>
      <c r="F65" s="72"/>
      <c r="G65" s="72"/>
      <c r="H65" s="72"/>
    </row>
    <row r="66" spans="1:17" ht="61.5" customHeight="1" x14ac:dyDescent="0.25">
      <c r="A66" s="25"/>
      <c r="B66" s="76" t="s">
        <v>314</v>
      </c>
      <c r="C66" s="77"/>
      <c r="D66" s="77"/>
      <c r="E66" s="77"/>
      <c r="F66" s="77"/>
      <c r="G66" s="77"/>
      <c r="H66" s="77"/>
    </row>
    <row r="67" spans="1:17" x14ac:dyDescent="0.25">
      <c r="A67" s="70" t="s">
        <v>217</v>
      </c>
      <c r="B67" s="70" t="s">
        <v>145</v>
      </c>
      <c r="C67" s="70" t="s">
        <v>303</v>
      </c>
      <c r="D67" s="70"/>
      <c r="E67" s="70"/>
      <c r="F67" s="70"/>
      <c r="G67" s="70" t="s">
        <v>304</v>
      </c>
      <c r="H67" s="70" t="s">
        <v>246</v>
      </c>
      <c r="M67" s="24"/>
      <c r="Q67" s="20"/>
    </row>
    <row r="68" spans="1:17" x14ac:dyDescent="0.25">
      <c r="A68" s="70"/>
      <c r="B68" s="70"/>
      <c r="C68" s="21" t="s">
        <v>301</v>
      </c>
      <c r="D68" s="21" t="s">
        <v>305</v>
      </c>
      <c r="E68" s="21" t="s">
        <v>302</v>
      </c>
      <c r="F68" s="21" t="s">
        <v>306</v>
      </c>
      <c r="G68" s="70"/>
      <c r="H68" s="70"/>
      <c r="M68" s="24"/>
      <c r="Q68" s="20"/>
    </row>
    <row r="69" spans="1:17" x14ac:dyDescent="0.25">
      <c r="A69" s="22" t="str">
        <f>IF(Matrix!$K2="Yes",Matrix!$G2," ")</f>
        <v xml:space="preserve"> </v>
      </c>
      <c r="B69" s="22" t="str">
        <f>IF(Matrix!$K2="Yes",Matrix!$I2," ")</f>
        <v xml:space="preserve"> </v>
      </c>
      <c r="C69" s="22"/>
      <c r="D69" s="22"/>
      <c r="E69" s="22"/>
      <c r="F69" s="22"/>
      <c r="G69" s="22"/>
      <c r="H69" s="22" t="str">
        <f>IF(Matrix!$K2="Yes","Physical In-Cab Device"," ")</f>
        <v xml:space="preserve"> </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ht="45" x14ac:dyDescent="0.25">
      <c r="A76" s="22" t="str">
        <f>IF(Matrix!$K9="Yes",Matrix!$G9," ")</f>
        <v>Medium</v>
      </c>
      <c r="B76" s="22" t="str">
        <f>IF(Matrix!$K9="Yes",Matrix!$I9," ")</f>
        <v>AC-060 (Access Control) - For all components of the system, the vendor shall provide a listing of all wireless communications interfaces of the system and specify how the interfaces can be configured and/or disabled.</v>
      </c>
      <c r="C76" s="22"/>
      <c r="D76" s="22"/>
      <c r="E76" s="22"/>
      <c r="F76" s="22"/>
      <c r="G76" s="22"/>
      <c r="H76" s="22" t="str">
        <f>IF(Matrix!$K9="Yes","Physical In-Cab Device"," ")</f>
        <v>Physical In-Cab Device</v>
      </c>
      <c r="M76" s="24"/>
      <c r="Q76" s="20"/>
    </row>
    <row r="77" spans="1:17" x14ac:dyDescent="0.25">
      <c r="A77" s="22" t="str">
        <f>IF(Matrix!$K10="Yes",Matrix!$G10," ")</f>
        <v xml:space="preserve"> </v>
      </c>
      <c r="B77" s="22" t="str">
        <f>IF(Matrix!$K10="Yes",Matrix!$I10," ")</f>
        <v xml:space="preserve"> </v>
      </c>
      <c r="C77" s="22"/>
      <c r="D77" s="22"/>
      <c r="E77" s="22"/>
      <c r="F77" s="22"/>
      <c r="G77" s="22"/>
      <c r="H77" s="22" t="str">
        <f>IF(Matrix!$K10="Yes","Physical In-Cab Device"," ")</f>
        <v xml:space="preserve"> </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x14ac:dyDescent="0.25">
      <c r="A88" s="22" t="str">
        <f>IF(Matrix!$K21="Yes",Matrix!$G21," ")</f>
        <v xml:space="preserve"> </v>
      </c>
      <c r="B88" s="22" t="str">
        <f>IF(Matrix!$K21="Yes",Matrix!$I21," ")</f>
        <v xml:space="preserve"> </v>
      </c>
      <c r="C88" s="22"/>
      <c r="D88" s="22"/>
      <c r="E88" s="22"/>
      <c r="F88" s="22"/>
      <c r="G88" s="22"/>
      <c r="H88" s="22" t="str">
        <f>IF(Matrix!$K21="Yes","Physical In-Cab Device"," ")</f>
        <v xml:space="preserve"> </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x14ac:dyDescent="0.25">
      <c r="A90" s="22" t="str">
        <f>IF(Matrix!$K23="Yes",Matrix!$G23," ")</f>
        <v xml:space="preserve"> </v>
      </c>
      <c r="B90" s="22" t="str">
        <f>IF(Matrix!$K23="Yes",Matrix!$I23," ")</f>
        <v xml:space="preserve"> </v>
      </c>
      <c r="C90" s="22"/>
      <c r="D90" s="22"/>
      <c r="E90" s="22"/>
      <c r="F90" s="22"/>
      <c r="G90" s="22"/>
      <c r="H90" s="22" t="str">
        <f>IF(Matrix!$K23="Yes","Physical In-Cab Device"," ")</f>
        <v xml:space="preserve"> </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x14ac:dyDescent="0.25">
      <c r="A106" s="22" t="str">
        <f>IF(Matrix!$K39="Yes",Matrix!$G39," ")</f>
        <v xml:space="preserve"> </v>
      </c>
      <c r="B106" s="22" t="str">
        <f>IF(Matrix!$K39="Yes",Matrix!$I39," ")</f>
        <v xml:space="preserve"> </v>
      </c>
      <c r="C106" s="22"/>
      <c r="D106" s="22"/>
      <c r="E106" s="22"/>
      <c r="F106" s="22"/>
      <c r="G106" s="22"/>
      <c r="H106" s="22" t="str">
        <f>IF(Matrix!$K39="Yes","Physical In-Cab Device"," ")</f>
        <v xml:space="preserve"> </v>
      </c>
      <c r="M106" s="24"/>
      <c r="Q106" s="20"/>
    </row>
    <row r="107" spans="1:17" ht="90" x14ac:dyDescent="0.25">
      <c r="A107" s="22" t="str">
        <f>IF(Matrix!$K41="Yes",Matrix!$G41," ")</f>
        <v>High</v>
      </c>
      <c r="B107" s="22" t="str">
        <f>IF(Matrix!$K41="Yes",Matrix!$I41,"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IF(Matrix!$K41="Yes","Physical In-Cab Device"," ")</f>
        <v>Physical In-Cab Device</v>
      </c>
      <c r="M107" s="24"/>
      <c r="Q107" s="20"/>
    </row>
    <row r="108" spans="1:17" ht="75" x14ac:dyDescent="0.25">
      <c r="A108" s="22" t="str">
        <f>IF(Matrix!$K42="Yes",Matrix!$G42," ")</f>
        <v>Medium</v>
      </c>
      <c r="B108" s="22" t="str">
        <f>IF(Matrix!$K42="Yes",Matrix!$I42,"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IF(Matrix!$K42="Yes","Physical In-Cab Device"," ")</f>
        <v>Physical In-Cab Device</v>
      </c>
      <c r="M108" s="24"/>
      <c r="Q108" s="20"/>
    </row>
    <row r="109" spans="1:17" ht="180" x14ac:dyDescent="0.25">
      <c r="A109" s="22" t="str">
        <f>IF(Matrix!$K43="Yes",Matrix!$G43," ")</f>
        <v>Medium</v>
      </c>
      <c r="B109" s="22" t="str">
        <f>IF(Matrix!$K43="Yes",Matrix!$I43,"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IF(Matrix!$K43="Yes","Physical In-Cab Device"," ")</f>
        <v>Physical In-Cab Device</v>
      </c>
      <c r="M109" s="24"/>
      <c r="Q109" s="20"/>
    </row>
    <row r="110" spans="1:17" ht="45" x14ac:dyDescent="0.25">
      <c r="A110" s="22" t="str">
        <f>IF(Matrix!$K44="Yes",Matrix!$G44," ")</f>
        <v>Medium</v>
      </c>
      <c r="B110" s="22" t="str">
        <f>IF(Matrix!$K44="Yes",Matrix!$I44," ")</f>
        <v>SII-030 (Protecting Firmware on Devices) - The vendor shall use digitally signed software on telematics devices and prohibit execution of unsigned or invalidly signed software.</v>
      </c>
      <c r="C110" s="22"/>
      <c r="D110" s="22"/>
      <c r="E110" s="22"/>
      <c r="F110" s="22"/>
      <c r="G110" s="22"/>
      <c r="H110" s="22" t="str">
        <f>IF(Matrix!$K44="Yes","Physical In-Cab Device"," ")</f>
        <v>Physical In-Cab Device</v>
      </c>
      <c r="M110" s="24"/>
      <c r="Q110" s="20"/>
    </row>
    <row r="111" spans="1:17" ht="75" x14ac:dyDescent="0.25">
      <c r="A111" s="22" t="str">
        <f>IF(Matrix!$K45="Yes",Matrix!$G45," ")</f>
        <v>High</v>
      </c>
      <c r="B111" s="22" t="str">
        <f>IF(Matrix!$K45="Yes",Matrix!$I45,"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IF(Matrix!$K45="Yes","Physical In-Cab Device"," ")</f>
        <v>Physical In-Cab Device</v>
      </c>
      <c r="M111" s="24"/>
      <c r="Q111" s="20"/>
    </row>
    <row r="112" spans="1:17" ht="45" x14ac:dyDescent="0.25">
      <c r="A112" s="22" t="str">
        <f>IF(Matrix!$K46="Yes",Matrix!$G46," ")</f>
        <v>Low</v>
      </c>
      <c r="B112" s="22" t="str">
        <f>IF(Matrix!$K46="Yes",Matrix!$I46," ")</f>
        <v>SII-060 (Protecting Firmware on Devices) - The vendor shall provide a means (and document the process) for customers to verify the firmware in their devices.</v>
      </c>
      <c r="C112" s="22"/>
      <c r="D112" s="22"/>
      <c r="E112" s="22"/>
      <c r="F112" s="22"/>
      <c r="G112" s="22"/>
      <c r="H112" s="22" t="str">
        <f>IF(Matrix!$K46="Yes","Physical In-Cab Device"," ")</f>
        <v>Physical In-Cab Device</v>
      </c>
      <c r="M112" s="24"/>
      <c r="Q112" s="20"/>
    </row>
    <row r="113" spans="1:17" ht="75" x14ac:dyDescent="0.25">
      <c r="A113" s="22" t="str">
        <f>IF(Matrix!$K47="Yes",Matrix!$G47," ")</f>
        <v>High</v>
      </c>
      <c r="B113" s="22" t="str">
        <f>IF(Matrix!$K47="Yes",Matrix!$I47,"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IF(Matrix!$K47="Yes","Physical In-Cab Device"," ")</f>
        <v>Physical In-Cab Device</v>
      </c>
      <c r="M113" s="24"/>
      <c r="Q113" s="20"/>
    </row>
    <row r="114" spans="1:17" ht="30" x14ac:dyDescent="0.25">
      <c r="A114" s="22" t="str">
        <f>IF(Matrix!$K48="Yes",Matrix!$G48," ")</f>
        <v>Medium</v>
      </c>
      <c r="B114" s="22" t="str">
        <f>IF(Matrix!$K48="Yes",Matrix!$I48," ")</f>
        <v>SII-080 (Protecting Firmware on Devices) - The vendor shall design security components that fail-secure to protect integrity of systems and data.</v>
      </c>
      <c r="C114" s="22"/>
      <c r="D114" s="22"/>
      <c r="E114" s="22"/>
      <c r="F114" s="22"/>
      <c r="G114" s="22"/>
      <c r="H114" s="22" t="str">
        <f>IF(Matrix!$K48="Yes","Physical In-Cab Device"," ")</f>
        <v>Physical In-Cab Device</v>
      </c>
      <c r="M114" s="24"/>
      <c r="Q114" s="20"/>
    </row>
    <row r="115" spans="1:17" ht="45" x14ac:dyDescent="0.25">
      <c r="A115" s="22" t="str">
        <f>IF(Matrix!$K49="Yes",Matrix!$G49," ")</f>
        <v>Low</v>
      </c>
      <c r="B115" s="22" t="str">
        <f>IF(Matrix!$K49="Yes",Matrix!$I49," ")</f>
        <v>SII-081 (Protecting Firmware on Devices) - The vendor shall utilize protective mechanisms to protect components from unauthorized runtime/volatile modification of code.</v>
      </c>
      <c r="C115" s="22"/>
      <c r="D115" s="22"/>
      <c r="E115" s="22"/>
      <c r="F115" s="22"/>
      <c r="G115" s="22"/>
      <c r="H115" s="22" t="str">
        <f>IF(Matrix!$K49="Yes","Physical In-Cab Device"," ")</f>
        <v>Physical In-Cab Device</v>
      </c>
      <c r="M115" s="24"/>
      <c r="Q115" s="20"/>
    </row>
    <row r="116" spans="1:17" ht="105" x14ac:dyDescent="0.25">
      <c r="A116" s="22" t="str">
        <f>IF(Matrix!$K50="Yes",Matrix!$G50," ")</f>
        <v>Medium</v>
      </c>
      <c r="B116" s="22" t="str">
        <f>IF(Matrix!$K50="Yes",Matrix!$I50,"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IF(Matrix!$K50="Yes","Physical In-Cab Device"," ")</f>
        <v>Physical In-Cab Device</v>
      </c>
      <c r="M116" s="24"/>
      <c r="Q116" s="20"/>
    </row>
    <row r="117" spans="1:17" x14ac:dyDescent="0.25">
      <c r="A117" s="22" t="str">
        <f>IF(Matrix!$K51="Yes",Matrix!$G51," ")</f>
        <v xml:space="preserve"> </v>
      </c>
      <c r="B117" s="22" t="str">
        <f>IF(Matrix!$K51="Yes",Matrix!$I51," ")</f>
        <v xml:space="preserve"> </v>
      </c>
      <c r="C117" s="22"/>
      <c r="D117" s="22"/>
      <c r="E117" s="22"/>
      <c r="F117" s="22"/>
      <c r="G117" s="22"/>
      <c r="H117" s="22" t="str">
        <f>IF(Matrix!$K51="Yes","Physical In-Cab Device"," ")</f>
        <v xml:space="preserve"> </v>
      </c>
      <c r="M117" s="24"/>
      <c r="Q117" s="20"/>
    </row>
    <row r="118" spans="1:17" x14ac:dyDescent="0.25">
      <c r="A118" s="22" t="str">
        <f>IF(Matrix!$K52="Yes",Matrix!$G52," ")</f>
        <v xml:space="preserve"> </v>
      </c>
      <c r="B118" s="22" t="str">
        <f>IF(Matrix!$K52="Yes",Matrix!$I52," ")</f>
        <v xml:space="preserve"> </v>
      </c>
      <c r="C118" s="22"/>
      <c r="D118" s="22"/>
      <c r="E118" s="22"/>
      <c r="F118" s="22"/>
      <c r="G118" s="22"/>
      <c r="H118" s="22" t="str">
        <f>IF(Matrix!$K52="Yes","Physical In-Cab Device"," ")</f>
        <v xml:space="preserve"> </v>
      </c>
      <c r="M118" s="24"/>
      <c r="Q118" s="20"/>
    </row>
    <row r="119" spans="1:17" ht="45" x14ac:dyDescent="0.25">
      <c r="A119" s="22" t="str">
        <f>IF(Matrix!$K53="Yes",Matrix!$G53," ")</f>
        <v>Low</v>
      </c>
      <c r="B119" s="22" t="str">
        <f>IF(Matrix!$K53="Yes",Matrix!$I53," ")</f>
        <v>SII-120 (Vulnerability Management) - The vendor shall have a vulnerability management process that includes steps to triage any found vulnerabilities and plan remediation.</v>
      </c>
      <c r="C119" s="22"/>
      <c r="D119" s="22"/>
      <c r="E119" s="22"/>
      <c r="F119" s="22"/>
      <c r="G119" s="22"/>
      <c r="H119" s="22" t="str">
        <f>IF(Matrix!$K53="Yes","Physical In-Cab Device"," ")</f>
        <v>Physical In-Cab Device</v>
      </c>
      <c r="M119" s="24"/>
      <c r="Q119" s="20"/>
    </row>
    <row r="120" spans="1:17" ht="135" x14ac:dyDescent="0.25">
      <c r="A120" s="22" t="str">
        <f>IF(Matrix!$K54="Yes",Matrix!$G54," ")</f>
        <v>Medium</v>
      </c>
      <c r="B120" s="22" t="str">
        <f>IF(Matrix!$K54="Yes",Matrix!$I54,"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IF(Matrix!$K54="Yes","Physical In-Cab Device"," ")</f>
        <v>Physical In-Cab Device</v>
      </c>
      <c r="M120" s="24"/>
      <c r="Q120" s="20"/>
    </row>
    <row r="121" spans="1:17" ht="45" x14ac:dyDescent="0.25">
      <c r="A121" s="22" t="str">
        <f>IF(Matrix!$K55="Yes",Matrix!$G55," ")</f>
        <v>Medium</v>
      </c>
      <c r="B121" s="22" t="str">
        <f>IF(Matrix!$K55="Yes",Matrix!$I55,"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IF(Matrix!$K55="Yes","Physical In-Cab Device"," ")</f>
        <v>Physical In-Cab Device</v>
      </c>
      <c r="M121" s="24"/>
      <c r="Q121" s="20"/>
    </row>
    <row r="122" spans="1:17" ht="30" x14ac:dyDescent="0.25">
      <c r="A122" s="22" t="str">
        <f>IF(Matrix!$K56="Yes",Matrix!$G56," ")</f>
        <v>Medium</v>
      </c>
      <c r="B122" s="22" t="str">
        <f>IF(Matrix!$K56="Yes",Matrix!$I56," ")</f>
        <v>SII-150 (Vulnerability Management) - The vendor shall verify code according to best-practice coding standards</v>
      </c>
      <c r="C122" s="22"/>
      <c r="D122" s="22"/>
      <c r="E122" s="22"/>
      <c r="F122" s="22"/>
      <c r="G122" s="22"/>
      <c r="H122" s="22" t="str">
        <f>IF(Matrix!$K56="Yes","Physical In-Cab Device"," ")</f>
        <v>Physical In-Cab Device</v>
      </c>
      <c r="M122" s="24"/>
      <c r="Q122" s="20"/>
    </row>
    <row r="123" spans="1:17" ht="60" x14ac:dyDescent="0.25">
      <c r="A123" s="22" t="str">
        <f>IF(Matrix!$K57="Yes",Matrix!$G57," ")</f>
        <v>Medium</v>
      </c>
      <c r="B123" s="22" t="str">
        <f>IF(Matrix!$K57="Yes",Matrix!$I57,"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IF(Matrix!$K57="Yes","Physical In-Cab Device"," ")</f>
        <v>Physical In-Cab Device</v>
      </c>
      <c r="M123" s="24"/>
      <c r="Q123" s="20"/>
    </row>
    <row r="124" spans="1:17" ht="60" x14ac:dyDescent="0.25">
      <c r="A124" s="22" t="str">
        <f>IF(Matrix!$K58="Yes",Matrix!$G58," ")</f>
        <v>Medium</v>
      </c>
      <c r="B124" s="22" t="str">
        <f>IF(Matrix!$K58="Yes",Matrix!$I58,"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IF(Matrix!$K58="Yes","Physical In-Cab Device"," ")</f>
        <v>Physical In-Cab Device</v>
      </c>
      <c r="M124" s="24"/>
      <c r="Q124" s="20"/>
    </row>
    <row r="125" spans="1:17" x14ac:dyDescent="0.25">
      <c r="A125" s="22" t="str">
        <f>IF(Matrix!$K60="Yes",Matrix!$G60," ")</f>
        <v xml:space="preserve"> </v>
      </c>
      <c r="B125" s="22" t="str">
        <f>IF(Matrix!$K60="Yes",Matrix!$I60," ")</f>
        <v xml:space="preserve"> </v>
      </c>
      <c r="C125" s="22"/>
      <c r="D125" s="22"/>
      <c r="E125" s="22"/>
      <c r="F125" s="22"/>
      <c r="G125" s="22"/>
      <c r="H125" s="22" t="str">
        <f>IF(Matrix!$K60="Yes","Physical In-Cab Device"," ")</f>
        <v xml:space="preserve"> </v>
      </c>
      <c r="M125" s="24"/>
      <c r="Q125" s="20"/>
    </row>
    <row r="128" spans="1:17" ht="21" x14ac:dyDescent="0.25">
      <c r="A128" s="26"/>
      <c r="B128" s="71" t="s">
        <v>245</v>
      </c>
      <c r="C128" s="72"/>
      <c r="D128" s="72"/>
      <c r="E128" s="72"/>
      <c r="F128" s="72"/>
      <c r="G128" s="72"/>
      <c r="H128" s="72"/>
    </row>
    <row r="129" spans="1:17" ht="57.75" customHeight="1" x14ac:dyDescent="0.25">
      <c r="A129" s="25"/>
      <c r="B129" s="76" t="s">
        <v>315</v>
      </c>
      <c r="C129" s="77"/>
      <c r="D129" s="77"/>
      <c r="E129" s="77"/>
      <c r="F129" s="77"/>
      <c r="G129" s="77"/>
      <c r="H129" s="77"/>
    </row>
    <row r="130" spans="1:17" x14ac:dyDescent="0.25">
      <c r="A130" s="70" t="s">
        <v>217</v>
      </c>
      <c r="B130" s="70" t="s">
        <v>145</v>
      </c>
      <c r="C130" s="70" t="s">
        <v>303</v>
      </c>
      <c r="D130" s="70"/>
      <c r="E130" s="70"/>
      <c r="F130" s="70"/>
      <c r="G130" s="70" t="s">
        <v>304</v>
      </c>
      <c r="H130" s="70" t="s">
        <v>246</v>
      </c>
      <c r="M130" s="24"/>
      <c r="Q130" s="20"/>
    </row>
    <row r="131" spans="1:17" x14ac:dyDescent="0.25">
      <c r="A131" s="70"/>
      <c r="B131" s="70"/>
      <c r="C131" s="21" t="s">
        <v>301</v>
      </c>
      <c r="D131" s="21" t="s">
        <v>305</v>
      </c>
      <c r="E131" s="21" t="s">
        <v>302</v>
      </c>
      <c r="F131" s="21" t="s">
        <v>306</v>
      </c>
      <c r="G131" s="70"/>
      <c r="H131" s="70"/>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ht="90" x14ac:dyDescent="0.25">
      <c r="A133" s="22" t="str">
        <f>IF(Matrix!$L3="Yes",Matrix!$G3," ")</f>
        <v>Medium</v>
      </c>
      <c r="B13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33" s="22"/>
      <c r="D133" s="22"/>
      <c r="E133" s="22"/>
      <c r="F133" s="22"/>
      <c r="G133" s="22"/>
      <c r="H133" s="22" t="str">
        <f>IF(Matrix!$L3="Yes","Connectivity/Communications"," ")</f>
        <v>Connectivity/Communications</v>
      </c>
      <c r="M133" s="24"/>
      <c r="Q133" s="20"/>
    </row>
    <row r="134" spans="1:17" ht="75" x14ac:dyDescent="0.25">
      <c r="A134" s="22" t="str">
        <f>IF(Matrix!$L4="Yes",Matrix!$G4," ")</f>
        <v>High</v>
      </c>
      <c r="B13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134" s="22"/>
      <c r="D134" s="22"/>
      <c r="E134" s="22"/>
      <c r="F134" s="22"/>
      <c r="G134" s="22"/>
      <c r="H134" s="22" t="str">
        <f>IF(Matrix!$L4="Yes","Connectivity/Communications"," ")</f>
        <v>Connectivity/Communications</v>
      </c>
      <c r="M134" s="24"/>
      <c r="Q134" s="20"/>
    </row>
    <row r="135" spans="1:17" ht="30" x14ac:dyDescent="0.25">
      <c r="A135" s="22" t="str">
        <f>IF(Matrix!$L5="Yes",Matrix!$G5," ")</f>
        <v>High</v>
      </c>
      <c r="B135" s="22" t="str">
        <f>IF(Matrix!$L5="Yes",Matrix!$I5," ")</f>
        <v>AC-030 (Access Control) - The vendor's system shall employ authentication to prevent unauthorized access to telematics systems and data.</v>
      </c>
      <c r="C135" s="22"/>
      <c r="D135" s="22"/>
      <c r="E135" s="22"/>
      <c r="F135" s="22"/>
      <c r="G135" s="22"/>
      <c r="H135" s="22" t="str">
        <f>IF(Matrix!$L5="Yes","Connectivity/Communications"," ")</f>
        <v>Connectivity/Communications</v>
      </c>
      <c r="M135" s="24"/>
      <c r="Q135" s="20"/>
    </row>
    <row r="136" spans="1:17" ht="45" x14ac:dyDescent="0.25">
      <c r="A136" s="22" t="str">
        <f>IF(Matrix!$L6="Yes",Matrix!$G6," ")</f>
        <v>Medium</v>
      </c>
      <c r="B136" s="22" t="str">
        <f>IF(Matrix!$L6="Yes",Matrix!$I6," ")</f>
        <v>AC-040 (Access Control) - The vendor shall identify all instances where the telematics system includes actions that cannot support access authentication and/or execute with elevated privileges</v>
      </c>
      <c r="C136" s="22"/>
      <c r="D136" s="22"/>
      <c r="E136" s="22"/>
      <c r="F136" s="22"/>
      <c r="G136" s="22"/>
      <c r="H136" s="22" t="str">
        <f>IF(Matrix!$L6="Yes","Connectivity/Communications"," ")</f>
        <v>Connectivity/Communications</v>
      </c>
      <c r="M136" s="24"/>
      <c r="Q136" s="20"/>
    </row>
    <row r="137" spans="1:17" ht="30" x14ac:dyDescent="0.25">
      <c r="A137" s="22" t="str">
        <f>IF(Matrix!$L7="Yes",Matrix!$G7," ")</f>
        <v>Medium</v>
      </c>
      <c r="B137" s="22" t="str">
        <f>IF(Matrix!$L7="Yes",Matrix!$I7," ")</f>
        <v>AC-041 (Access Control) - Identifying information about the connected devices will not be made available without authentication first.</v>
      </c>
      <c r="C137" s="22"/>
      <c r="D137" s="22"/>
      <c r="E137" s="22"/>
      <c r="F137" s="22"/>
      <c r="G137" s="22"/>
      <c r="H137" s="22" t="str">
        <f>IF(Matrix!$L7="Yes","Connectivity/Communications"," ")</f>
        <v>Connectivity/Communications</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x14ac:dyDescent="0.25">
      <c r="A140" s="22" t="str">
        <f>IF(Matrix!$L10="Yes",Matrix!$G10," ")</f>
        <v xml:space="preserve"> </v>
      </c>
      <c r="B140" s="22" t="str">
        <f>IF(Matrix!$L10="Yes",Matrix!$I10," ")</f>
        <v xml:space="preserve"> </v>
      </c>
      <c r="C140" s="22"/>
      <c r="D140" s="22"/>
      <c r="E140" s="22"/>
      <c r="F140" s="22"/>
      <c r="G140" s="22"/>
      <c r="H140" s="22" t="str">
        <f>IF(Matrix!$L10="Yes","Connectivity/Communications"," ")</f>
        <v xml:space="preserve"> </v>
      </c>
      <c r="M140" s="24"/>
      <c r="Q140" s="20"/>
    </row>
    <row r="141" spans="1:17" ht="60" x14ac:dyDescent="0.25">
      <c r="A141" s="22" t="str">
        <f>IF(Matrix!$L11="Yes",Matrix!$G11," ")</f>
        <v>Medium</v>
      </c>
      <c r="B141" s="22" t="str">
        <f>IF(Matrix!$L11="Yes",Matrix!$I11," ")</f>
        <v>AC-080 (Device-Local Authentication) - All authentication offered on device-local interfaces shall expect credentials which are unique to each device instance and uncorrelated to any and all public information about the device.</v>
      </c>
      <c r="C141" s="22"/>
      <c r="D141" s="22"/>
      <c r="E141" s="22"/>
      <c r="F141" s="22"/>
      <c r="G141" s="22"/>
      <c r="H141" s="22" t="str">
        <f>IF(Matrix!$L11="Yes","Connectivity/Communications"," ")</f>
        <v>Connectivity/Communications</v>
      </c>
      <c r="M141" s="24"/>
      <c r="Q141" s="20"/>
    </row>
    <row r="142" spans="1:17" ht="75" x14ac:dyDescent="0.25">
      <c r="A142" s="22" t="str">
        <f>IF(Matrix!$L12="Yes",Matrix!$G12," ")</f>
        <v>Medium</v>
      </c>
      <c r="B142"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142" s="22"/>
      <c r="D142" s="22"/>
      <c r="E142" s="22"/>
      <c r="F142" s="22"/>
      <c r="G142" s="22"/>
      <c r="H142" s="22" t="str">
        <f>IF(Matrix!$L12="Yes","Connectivity/Communications"," ")</f>
        <v>Connectivity/Communications</v>
      </c>
      <c r="M142" s="24"/>
      <c r="Q142" s="20"/>
    </row>
    <row r="143" spans="1:17" ht="45" x14ac:dyDescent="0.25">
      <c r="A143" s="22" t="str">
        <f>IF(Matrix!$L13="Yes",Matrix!$G13," ")</f>
        <v>High</v>
      </c>
      <c r="B143" s="22" t="str">
        <f>IF(Matrix!$L13="Yes",Matrix!$I13," ")</f>
        <v>CM-020 (Configuration Management) - The vendor’s devices shall have all services used for troubleshooting disabled or properly protected from unauthorized access and use.</v>
      </c>
      <c r="C143" s="22"/>
      <c r="D143" s="22"/>
      <c r="E143" s="22"/>
      <c r="F143" s="22"/>
      <c r="G143" s="22"/>
      <c r="H143" s="22" t="str">
        <f>IF(Matrix!$L13="Yes","Connectivity/Communications"," ")</f>
        <v>Connectivity/Communications</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ht="135" x14ac:dyDescent="0.25">
      <c r="A146" s="22" t="str">
        <f>IF(Matrix!$L16="Yes",Matrix!$G16," ")</f>
        <v>Medium</v>
      </c>
      <c r="B146"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146" s="22"/>
      <c r="D146" s="22"/>
      <c r="E146" s="22"/>
      <c r="F146" s="22"/>
      <c r="G146" s="22"/>
      <c r="H146" s="22" t="str">
        <f>IF(Matrix!$L16="Yes","Connectivity/Communications"," ")</f>
        <v>Connectivity/Communications</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x14ac:dyDescent="0.25">
      <c r="A150" s="22" t="str">
        <f>IF(Matrix!$L20="Yes",Matrix!$G20," ")</f>
        <v xml:space="preserve"> </v>
      </c>
      <c r="B150" s="22" t="str">
        <f>IF(Matrix!$L20="Yes",Matrix!$I20," ")</f>
        <v xml:space="preserve"> </v>
      </c>
      <c r="C150" s="22"/>
      <c r="D150" s="22"/>
      <c r="E150" s="22"/>
      <c r="F150" s="22"/>
      <c r="G150" s="22"/>
      <c r="H150" s="22" t="str">
        <f>IF(Matrix!$L20="Yes","Connectivity/Communications"," ")</f>
        <v xml:space="preserve"> </v>
      </c>
      <c r="M150" s="24"/>
      <c r="Q150" s="20"/>
    </row>
    <row r="151" spans="1:17" x14ac:dyDescent="0.25">
      <c r="A151" s="22" t="str">
        <f>IF(Matrix!$L21="Yes",Matrix!$G21," ")</f>
        <v xml:space="preserve"> </v>
      </c>
      <c r="B151" s="22" t="str">
        <f>IF(Matrix!$L21="Yes",Matrix!$I21," ")</f>
        <v xml:space="preserve"> </v>
      </c>
      <c r="C151" s="22"/>
      <c r="D151" s="22"/>
      <c r="E151" s="22"/>
      <c r="F151" s="22"/>
      <c r="G151" s="22"/>
      <c r="H151" s="22" t="str">
        <f>IF(Matrix!$L21="Yes","Connectivity/Communications"," ")</f>
        <v xml:space="preserve"> </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x14ac:dyDescent="0.25">
      <c r="A153" s="22" t="str">
        <f>IF(Matrix!$L23="Yes",Matrix!$G23," ")</f>
        <v xml:space="preserve"> </v>
      </c>
      <c r="B153" s="22" t="str">
        <f>IF(Matrix!$L23="Yes",Matrix!$I23," ")</f>
        <v xml:space="preserve"> </v>
      </c>
      <c r="C153" s="22"/>
      <c r="D153" s="22"/>
      <c r="E153" s="22"/>
      <c r="F153" s="22"/>
      <c r="G153" s="22"/>
      <c r="H153" s="22" t="str">
        <f>IF(Matrix!$L23="Yes","Connectivity/Communications"," ")</f>
        <v xml:space="preserve"> </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x14ac:dyDescent="0.25">
      <c r="A169" s="22" t="str">
        <f>IF(Matrix!$L39="Yes",Matrix!$G39," ")</f>
        <v xml:space="preserve"> </v>
      </c>
      <c r="B169" s="22" t="str">
        <f>IF(Matrix!$L39="Yes",Matrix!$I39," ")</f>
        <v xml:space="preserve"> </v>
      </c>
      <c r="C169" s="22"/>
      <c r="D169" s="22"/>
      <c r="E169" s="22"/>
      <c r="F169" s="22"/>
      <c r="G169" s="22"/>
      <c r="H169" s="22" t="str">
        <f>IF(Matrix!$L39="Yes","Connectivity/Communications"," ")</f>
        <v xml:space="preserve"> </v>
      </c>
      <c r="M169" s="24"/>
      <c r="Q169" s="20"/>
    </row>
    <row r="170" spans="1:17" ht="90" x14ac:dyDescent="0.25">
      <c r="A170" s="22" t="str">
        <f>IF(Matrix!$L41="Yes",Matrix!$G41," ")</f>
        <v>High</v>
      </c>
      <c r="B170" s="22" t="str">
        <f>IF(Matrix!$L41="Yes",Matrix!$I41,"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IF(Matrix!$L41="Yes","Connectivity/Communications"," ")</f>
        <v>Connectivity/Communications</v>
      </c>
      <c r="M170" s="24"/>
      <c r="Q170" s="20"/>
    </row>
    <row r="171" spans="1:17" ht="75" x14ac:dyDescent="0.25">
      <c r="A171" s="22" t="str">
        <f>IF(Matrix!$L42="Yes",Matrix!$G42," ")</f>
        <v>Medium</v>
      </c>
      <c r="B171" s="22" t="str">
        <f>IF(Matrix!$L42="Yes",Matrix!$I42,"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IF(Matrix!$L42="Yes","Connectivity/Communications"," ")</f>
        <v>Connectivity/Communications</v>
      </c>
      <c r="M171" s="24"/>
      <c r="Q171" s="20"/>
    </row>
    <row r="172" spans="1:17" ht="180" x14ac:dyDescent="0.25">
      <c r="A172" s="22" t="str">
        <f>IF(Matrix!$L43="Yes",Matrix!$G43," ")</f>
        <v>Medium</v>
      </c>
      <c r="B172" s="22" t="str">
        <f>IF(Matrix!$L43="Yes",Matrix!$I43,"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IF(Matrix!$L43="Yes","Connectivity/Communications"," ")</f>
        <v>Connectivity/Communications</v>
      </c>
      <c r="M172" s="24"/>
      <c r="Q172" s="20"/>
    </row>
    <row r="173" spans="1:17" ht="45" x14ac:dyDescent="0.25">
      <c r="A173" s="22" t="str">
        <f>IF(Matrix!$L44="Yes",Matrix!$G44," ")</f>
        <v>Medium</v>
      </c>
      <c r="B173" s="22" t="str">
        <f>IF(Matrix!$L44="Yes",Matrix!$I44," ")</f>
        <v>SII-030 (Protecting Firmware on Devices) - The vendor shall use digitally signed software on telematics devices and prohibit execution of unsigned or invalidly signed software.</v>
      </c>
      <c r="C173" s="22"/>
      <c r="D173" s="22"/>
      <c r="E173" s="22"/>
      <c r="F173" s="22"/>
      <c r="G173" s="22"/>
      <c r="H173" s="22" t="str">
        <f>IF(Matrix!$L44="Yes","Connectivity/Communications"," ")</f>
        <v>Connectivity/Communications</v>
      </c>
      <c r="M173" s="24"/>
      <c r="Q173" s="20"/>
    </row>
    <row r="174" spans="1:17" ht="75" x14ac:dyDescent="0.25">
      <c r="A174" s="22" t="str">
        <f>IF(Matrix!$L45="Yes",Matrix!$G45," ")</f>
        <v>High</v>
      </c>
      <c r="B174" s="22" t="str">
        <f>IF(Matrix!$L45="Yes",Matrix!$I45,"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IF(Matrix!$L45="Yes","Connectivity/Communications"," ")</f>
        <v>Connectivity/Communications</v>
      </c>
      <c r="M174" s="24"/>
      <c r="Q174" s="20"/>
    </row>
    <row r="175" spans="1:17" ht="45" x14ac:dyDescent="0.25">
      <c r="A175" s="22" t="str">
        <f>IF(Matrix!$L46="Yes",Matrix!$G46," ")</f>
        <v>Low</v>
      </c>
      <c r="B175" s="22" t="str">
        <f>IF(Matrix!$L46="Yes",Matrix!$I46," ")</f>
        <v>SII-060 (Protecting Firmware on Devices) - The vendor shall provide a means (and document the process) for customers to verify the firmware in their devices.</v>
      </c>
      <c r="C175" s="22"/>
      <c r="D175" s="22"/>
      <c r="E175" s="22"/>
      <c r="F175" s="22"/>
      <c r="G175" s="22"/>
      <c r="H175" s="22" t="str">
        <f>IF(Matrix!$L46="Yes","Connectivity/Communications"," ")</f>
        <v>Connectivity/Communications</v>
      </c>
      <c r="M175" s="24"/>
      <c r="Q175" s="20"/>
    </row>
    <row r="176" spans="1:17" ht="75" x14ac:dyDescent="0.25">
      <c r="A176" s="22" t="str">
        <f>IF(Matrix!$L47="Yes",Matrix!$G47," ")</f>
        <v>High</v>
      </c>
      <c r="B176" s="22" t="str">
        <f>IF(Matrix!$L47="Yes",Matrix!$I47,"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IF(Matrix!$L47="Yes","Connectivity/Communications"," ")</f>
        <v>Connectivity/Communications</v>
      </c>
      <c r="M176" s="24"/>
      <c r="Q176" s="20"/>
    </row>
    <row r="177" spans="1:17" ht="30" x14ac:dyDescent="0.25">
      <c r="A177" s="22" t="str">
        <f>IF(Matrix!$L48="Yes",Matrix!$G48," ")</f>
        <v>Medium</v>
      </c>
      <c r="B177" s="22" t="str">
        <f>IF(Matrix!$L48="Yes",Matrix!$I48," ")</f>
        <v>SII-080 (Protecting Firmware on Devices) - The vendor shall design security components that fail-secure to protect integrity of systems and data.</v>
      </c>
      <c r="C177" s="22"/>
      <c r="D177" s="22"/>
      <c r="E177" s="22"/>
      <c r="F177" s="22"/>
      <c r="G177" s="22"/>
      <c r="H177" s="22" t="str">
        <f>IF(Matrix!$L48="Yes","Connectivity/Communications"," ")</f>
        <v>Connectivity/Communications</v>
      </c>
      <c r="M177" s="24"/>
      <c r="Q177" s="20"/>
    </row>
    <row r="178" spans="1:17" ht="45" x14ac:dyDescent="0.25">
      <c r="A178" s="22" t="str">
        <f>IF(Matrix!$L49="Yes",Matrix!$G49," ")</f>
        <v>Low</v>
      </c>
      <c r="B178" s="22" t="str">
        <f>IF(Matrix!$L49="Yes",Matrix!$I49," ")</f>
        <v>SII-081 (Protecting Firmware on Devices) - The vendor shall utilize protective mechanisms to protect components from unauthorized runtime/volatile modification of code.</v>
      </c>
      <c r="C178" s="22"/>
      <c r="D178" s="22"/>
      <c r="E178" s="22"/>
      <c r="F178" s="22"/>
      <c r="G178" s="22"/>
      <c r="H178" s="22" t="str">
        <f>IF(Matrix!$L49="Yes","Connectivity/Communications"," ")</f>
        <v>Connectivity/Communications</v>
      </c>
      <c r="M178" s="24"/>
      <c r="Q178" s="20"/>
    </row>
    <row r="179" spans="1:17" ht="105" x14ac:dyDescent="0.25">
      <c r="A179" s="22" t="str">
        <f>IF(Matrix!$L50="Yes",Matrix!$G50," ")</f>
        <v>Medium</v>
      </c>
      <c r="B179" s="22" t="str">
        <f>IF(Matrix!$L50="Yes",Matrix!$I50,"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IF(Matrix!$L50="Yes","Connectivity/Communications"," ")</f>
        <v>Connectivity/Communications</v>
      </c>
      <c r="M179" s="24"/>
      <c r="Q179" s="20"/>
    </row>
    <row r="180" spans="1:17" x14ac:dyDescent="0.25">
      <c r="A180" s="22" t="str">
        <f>IF(Matrix!$L51="Yes",Matrix!$G51," ")</f>
        <v xml:space="preserve"> </v>
      </c>
      <c r="B180" s="22" t="str">
        <f>IF(Matrix!$L51="Yes",Matrix!$I51," ")</f>
        <v xml:space="preserve"> </v>
      </c>
      <c r="C180" s="22"/>
      <c r="D180" s="22"/>
      <c r="E180" s="22"/>
      <c r="F180" s="22"/>
      <c r="G180" s="22"/>
      <c r="H180" s="22" t="str">
        <f>IF(Matrix!$L51="Yes","Connectivity/Communications"," ")</f>
        <v xml:space="preserve"> </v>
      </c>
      <c r="M180" s="24"/>
      <c r="Q180" s="20"/>
    </row>
    <row r="181" spans="1:17" ht="90" x14ac:dyDescent="0.25">
      <c r="A181" s="22" t="str">
        <f>IF(Matrix!$L52="Yes",Matrix!$G52," ")</f>
        <v>Medium</v>
      </c>
      <c r="B181" s="22" t="str">
        <f>IF(Matrix!$L52="Yes",Matrix!$I52,"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IF(Matrix!$L52="Yes","Connectivity/Communications"," ")</f>
        <v>Connectivity/Communications</v>
      </c>
      <c r="M181" s="24"/>
      <c r="Q181" s="20"/>
    </row>
    <row r="182" spans="1:17" ht="45" x14ac:dyDescent="0.25">
      <c r="A182" s="22" t="str">
        <f>IF(Matrix!$L53="Yes",Matrix!$G53," ")</f>
        <v>Low</v>
      </c>
      <c r="B182" s="22" t="str">
        <f>IF(Matrix!$L53="Yes",Matrix!$I53," ")</f>
        <v>SII-120 (Vulnerability Management) - The vendor shall have a vulnerability management process that includes steps to triage any found vulnerabilities and plan remediation.</v>
      </c>
      <c r="C182" s="22"/>
      <c r="D182" s="22"/>
      <c r="E182" s="22"/>
      <c r="F182" s="22"/>
      <c r="G182" s="22"/>
      <c r="H182" s="22" t="str">
        <f>IF(Matrix!$L53="Yes","Connectivity/Communications"," ")</f>
        <v>Connectivity/Communications</v>
      </c>
      <c r="M182" s="24"/>
      <c r="Q182" s="20"/>
    </row>
    <row r="183" spans="1:17" ht="135" x14ac:dyDescent="0.25">
      <c r="A183" s="22" t="str">
        <f>IF(Matrix!$L54="Yes",Matrix!$G54," ")</f>
        <v>Medium</v>
      </c>
      <c r="B183" s="22" t="str">
        <f>IF(Matrix!$L54="Yes",Matrix!$I54,"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IF(Matrix!$L54="Yes","Connectivity/Communications"," ")</f>
        <v>Connectivity/Communications</v>
      </c>
      <c r="M183" s="24"/>
      <c r="Q183" s="20"/>
    </row>
    <row r="184" spans="1:17" ht="45" x14ac:dyDescent="0.25">
      <c r="A184" s="22" t="str">
        <f>IF(Matrix!$L55="Yes",Matrix!$G55," ")</f>
        <v>Medium</v>
      </c>
      <c r="B184" s="22" t="str">
        <f>IF(Matrix!$L55="Yes",Matrix!$I55,"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IF(Matrix!$L55="Yes","Connectivity/Communications"," ")</f>
        <v>Connectivity/Communications</v>
      </c>
      <c r="M184" s="24"/>
      <c r="Q184" s="20"/>
    </row>
    <row r="185" spans="1:17" ht="30" x14ac:dyDescent="0.25">
      <c r="A185" s="22" t="str">
        <f>IF(Matrix!$L56="Yes",Matrix!$G56," ")</f>
        <v>Medium</v>
      </c>
      <c r="B185" s="22" t="str">
        <f>IF(Matrix!$L56="Yes",Matrix!$I56," ")</f>
        <v>SII-150 (Vulnerability Management) - The vendor shall verify code according to best-practice coding standards</v>
      </c>
      <c r="C185" s="22"/>
      <c r="D185" s="22"/>
      <c r="E185" s="22"/>
      <c r="F185" s="22"/>
      <c r="G185" s="22"/>
      <c r="H185" s="22" t="str">
        <f>IF(Matrix!$L56="Yes","Connectivity/Communications"," ")</f>
        <v>Connectivity/Communications</v>
      </c>
      <c r="M185" s="24"/>
      <c r="Q185" s="20"/>
    </row>
    <row r="186" spans="1:17" ht="60" x14ac:dyDescent="0.25">
      <c r="A186" s="22" t="str">
        <f>IF(Matrix!$L57="Yes",Matrix!$G57," ")</f>
        <v>Medium</v>
      </c>
      <c r="B186" s="22" t="str">
        <f>IF(Matrix!$L57="Yes",Matrix!$I57,"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IF(Matrix!$L57="Yes","Connectivity/Communications"," ")</f>
        <v>Connectivity/Communications</v>
      </c>
      <c r="M186" s="24"/>
      <c r="Q186" s="20"/>
    </row>
    <row r="187" spans="1:17" ht="60" x14ac:dyDescent="0.25">
      <c r="A187" s="22" t="str">
        <f>IF(Matrix!$L58="Yes",Matrix!$G58," ")</f>
        <v>Medium</v>
      </c>
      <c r="B187" s="22" t="str">
        <f>IF(Matrix!$L58="Yes",Matrix!$I58,"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IF(Matrix!$L58="Yes","Connectivity/Communications"," ")</f>
        <v>Connectivity/Communications</v>
      </c>
      <c r="M187" s="24"/>
      <c r="Q187" s="20"/>
    </row>
    <row r="188" spans="1:17" x14ac:dyDescent="0.25">
      <c r="A188" s="22" t="str">
        <f>IF(Matrix!$L60="Yes",Matrix!$G60," ")</f>
        <v xml:space="preserve"> </v>
      </c>
      <c r="B188" s="22" t="str">
        <f>IF(Matrix!$L60="Yes",Matrix!$I60," ")</f>
        <v xml:space="preserve"> </v>
      </c>
      <c r="C188" s="22"/>
      <c r="D188" s="22"/>
      <c r="E188" s="22"/>
      <c r="F188" s="22"/>
      <c r="G188" s="22"/>
      <c r="H188" s="22" t="str">
        <f>IF(Matrix!$L60="Yes","Connectivity/Communications"," ")</f>
        <v xml:space="preserve"> </v>
      </c>
      <c r="M188" s="24"/>
      <c r="Q188" s="20"/>
    </row>
    <row r="191" spans="1:17" ht="21" x14ac:dyDescent="0.25">
      <c r="A191" s="71" t="s">
        <v>270</v>
      </c>
      <c r="B191" s="72"/>
      <c r="C191" s="72"/>
      <c r="D191" s="72"/>
      <c r="E191" s="72"/>
      <c r="F191" s="72"/>
      <c r="G191" s="72"/>
    </row>
    <row r="192" spans="1:17" ht="57.75" customHeight="1" x14ac:dyDescent="0.25">
      <c r="A192" s="76" t="s">
        <v>317</v>
      </c>
      <c r="B192" s="78"/>
      <c r="C192" s="78"/>
      <c r="D192" s="78"/>
      <c r="E192" s="78"/>
      <c r="F192" s="78"/>
      <c r="G192" s="78"/>
      <c r="H192" s="33"/>
    </row>
    <row r="193" spans="1:17" x14ac:dyDescent="0.25">
      <c r="A193" s="70" t="s">
        <v>217</v>
      </c>
      <c r="B193" s="70" t="s">
        <v>145</v>
      </c>
      <c r="C193" s="70" t="s">
        <v>303</v>
      </c>
      <c r="D193" s="70"/>
      <c r="E193" s="70"/>
      <c r="F193" s="70"/>
      <c r="G193" s="70" t="s">
        <v>304</v>
      </c>
      <c r="H193" s="70" t="s">
        <v>246</v>
      </c>
      <c r="M193" s="24"/>
      <c r="Q193" s="20"/>
    </row>
    <row r="194" spans="1:17" x14ac:dyDescent="0.25">
      <c r="A194" s="70"/>
      <c r="B194" s="70"/>
      <c r="C194" s="21" t="s">
        <v>301</v>
      </c>
      <c r="D194" s="21" t="s">
        <v>305</v>
      </c>
      <c r="E194" s="21" t="s">
        <v>302</v>
      </c>
      <c r="F194" s="21" t="s">
        <v>306</v>
      </c>
      <c r="G194" s="70"/>
      <c r="H194" s="70"/>
      <c r="M194" s="24"/>
      <c r="Q194" s="20"/>
    </row>
    <row r="195" spans="1:17" ht="30" x14ac:dyDescent="0.25">
      <c r="A195" s="22" t="str">
        <f>IF(Matrix!$M2="Yes",Matrix!$G2," ")</f>
        <v>Medium</v>
      </c>
      <c r="B195" s="22" t="str">
        <f>IF(Matrix!$M2="Yes",Matrix!$I2," ")</f>
        <v>AA-010 (Audit and Accountability) - The vendor's system shall record event and system logs</v>
      </c>
      <c r="C195" s="22"/>
      <c r="D195" s="22"/>
      <c r="E195" s="22"/>
      <c r="F195" s="22"/>
      <c r="G195" s="22"/>
      <c r="H195" s="22" t="str">
        <f>IF(Matrix!$M2="Yes","Cloud or Back-end"," ")</f>
        <v>Cloud or Back-end</v>
      </c>
      <c r="M195" s="24"/>
      <c r="Q195" s="20"/>
    </row>
    <row r="196" spans="1:17" ht="90" x14ac:dyDescent="0.25">
      <c r="A196" s="22" t="str">
        <f>IF(Matrix!$M3="Yes",Matrix!$G3," ")</f>
        <v>Medium</v>
      </c>
      <c r="B196"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96" s="22"/>
      <c r="D196" s="22"/>
      <c r="E196" s="22"/>
      <c r="F196" s="22"/>
      <c r="G196" s="22"/>
      <c r="H196" s="22" t="str">
        <f>IF(Matrix!$M3="Yes","Cloud or Back-end"," ")</f>
        <v>Cloud or Back-end</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ht="30" x14ac:dyDescent="0.25">
      <c r="A200" s="22" t="str">
        <f>IF(Matrix!$M7="Yes",Matrix!$G7," ")</f>
        <v>Medium</v>
      </c>
      <c r="B200" s="22" t="str">
        <f>IF(Matrix!$M7="Yes",Matrix!$I7," ")</f>
        <v>AC-041 (Access Control) - Identifying information about the connected devices will not be made available without authentication first.</v>
      </c>
      <c r="C200" s="22"/>
      <c r="D200" s="22"/>
      <c r="E200" s="22"/>
      <c r="F200" s="22"/>
      <c r="G200" s="22"/>
      <c r="H200" s="22" t="str">
        <f>IF(Matrix!$M7="Yes","Cloud or Back-end"," ")</f>
        <v>Cloud or Back-end</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x14ac:dyDescent="0.25">
      <c r="A202" s="22" t="str">
        <f>IF(Matrix!$M9="Yes",Matrix!$G9," ")</f>
        <v xml:space="preserve"> </v>
      </c>
      <c r="B202" s="22" t="str">
        <f>IF(Matrix!$M9="Yes",Matrix!$I9," ")</f>
        <v xml:space="preserve"> </v>
      </c>
      <c r="C202" s="22"/>
      <c r="D202" s="22"/>
      <c r="E202" s="22"/>
      <c r="F202" s="22"/>
      <c r="G202" s="22"/>
      <c r="H202" s="22" t="str">
        <f>IF(Matrix!$M9="Yes","Cloud or Back-end"," ")</f>
        <v xml:space="preserve"> </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ht="45" x14ac:dyDescent="0.25">
      <c r="A206" s="22" t="str">
        <f>IF(Matrix!$M13="Yes",Matrix!$G13," ")</f>
        <v>High</v>
      </c>
      <c r="B206" s="22" t="str">
        <f>IF(Matrix!$M13="Yes",Matrix!$I13," ")</f>
        <v>CM-020 (Configuration Management) - The vendor’s devices shall have all services used for troubleshooting disabled or properly protected from unauthorized access and use.</v>
      </c>
      <c r="C206" s="22"/>
      <c r="D206" s="22"/>
      <c r="E206" s="22"/>
      <c r="F206" s="22"/>
      <c r="G206" s="22"/>
      <c r="H206" s="22" t="str">
        <f>IF(Matrix!$M13="Yes","Cloud or Back-end"," ")</f>
        <v>Cloud or Back-end</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IF(Matrix!$M41="Yes",Matrix!$G41," ")</f>
        <v>High</v>
      </c>
      <c r="B233" s="22" t="str">
        <f>IF(Matrix!$M41="Yes",Matrix!$I41,"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IF(Matrix!$M41="Yes","Cloud or Back-end"," ")</f>
        <v>Cloud or Back-end</v>
      </c>
      <c r="M233" s="24"/>
      <c r="Q233" s="20"/>
    </row>
    <row r="234" spans="1:17" ht="75" x14ac:dyDescent="0.25">
      <c r="A234" s="22" t="str">
        <f>IF(Matrix!$M42="Yes",Matrix!$G42," ")</f>
        <v>Medium</v>
      </c>
      <c r="B234" s="22" t="str">
        <f>IF(Matrix!$M42="Yes",Matrix!$I42,"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IF(Matrix!$M42="Yes","Cloud or Back-end"," ")</f>
        <v>Cloud or Back-end</v>
      </c>
      <c r="M234" s="24"/>
      <c r="Q234" s="20"/>
    </row>
    <row r="235" spans="1:17" ht="180" x14ac:dyDescent="0.25">
      <c r="A235" s="22" t="str">
        <f>IF(Matrix!$M43="Yes",Matrix!$G43," ")</f>
        <v>Medium</v>
      </c>
      <c r="B235" s="22" t="str">
        <f>IF(Matrix!$M43="Yes",Matrix!$I43,"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IF(Matrix!$M43="Yes","Cloud or Back-end"," ")</f>
        <v>Cloud or Back-end</v>
      </c>
      <c r="M235" s="24"/>
      <c r="Q235" s="20"/>
    </row>
    <row r="236" spans="1:17" x14ac:dyDescent="0.25">
      <c r="A236" s="22" t="str">
        <f>IF(Matrix!$M44="Yes",Matrix!$G44," ")</f>
        <v xml:space="preserve"> </v>
      </c>
      <c r="B236" s="22" t="str">
        <f>IF(Matrix!$M44="Yes",Matrix!$I44," ")</f>
        <v xml:space="preserve"> </v>
      </c>
      <c r="C236" s="22"/>
      <c r="D236" s="22"/>
      <c r="E236" s="22"/>
      <c r="F236" s="22"/>
      <c r="G236" s="22"/>
      <c r="H236" s="22" t="str">
        <f>IF(Matrix!$M44="Yes","Cloud or Back-end"," ")</f>
        <v xml:space="preserve"> </v>
      </c>
      <c r="M236" s="24"/>
      <c r="Q236" s="20"/>
    </row>
    <row r="237" spans="1:17" x14ac:dyDescent="0.25">
      <c r="A237" s="22" t="str">
        <f>IF(Matrix!$M45="Yes",Matrix!$G45," ")</f>
        <v xml:space="preserve"> </v>
      </c>
      <c r="B237" s="22" t="str">
        <f>IF(Matrix!$M45="Yes",Matrix!$I45," ")</f>
        <v xml:space="preserve"> </v>
      </c>
      <c r="C237" s="22"/>
      <c r="D237" s="22"/>
      <c r="E237" s="22"/>
      <c r="F237" s="22"/>
      <c r="G237" s="22"/>
      <c r="H237" s="22" t="str">
        <f>IF(Matrix!$M45="Yes","Cloud or Back-end"," ")</f>
        <v xml:space="preserve"> </v>
      </c>
      <c r="M237" s="24"/>
      <c r="Q237" s="20"/>
    </row>
    <row r="238" spans="1:17" x14ac:dyDescent="0.25">
      <c r="A238" s="22" t="str">
        <f>IF(Matrix!$M46="Yes",Matrix!$G46," ")</f>
        <v xml:space="preserve"> </v>
      </c>
      <c r="B238" s="22" t="str">
        <f>IF(Matrix!$M46="Yes",Matrix!$I46," ")</f>
        <v xml:space="preserve"> </v>
      </c>
      <c r="C238" s="22"/>
      <c r="D238" s="22"/>
      <c r="E238" s="22"/>
      <c r="F238" s="22"/>
      <c r="G238" s="22"/>
      <c r="H238" s="22" t="str">
        <f>IF(Matrix!$M46="Yes","Cloud or Back-end"," ")</f>
        <v xml:space="preserve"> </v>
      </c>
      <c r="M238" s="24"/>
      <c r="Q238" s="20"/>
    </row>
    <row r="239" spans="1:17" ht="75" x14ac:dyDescent="0.25">
      <c r="A239" s="22" t="str">
        <f>IF(Matrix!$M47="Yes",Matrix!$G47," ")</f>
        <v>High</v>
      </c>
      <c r="B239" s="22" t="str">
        <f>IF(Matrix!$M47="Yes",Matrix!$I47,"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IF(Matrix!$M47="Yes","Cloud or Back-end"," ")</f>
        <v>Cloud or Back-end</v>
      </c>
      <c r="M239" s="24"/>
      <c r="Q239" s="20"/>
    </row>
    <row r="240" spans="1:17" ht="30" x14ac:dyDescent="0.25">
      <c r="A240" s="22" t="str">
        <f>IF(Matrix!$M48="Yes",Matrix!$G48," ")</f>
        <v>Medium</v>
      </c>
      <c r="B240" s="22" t="str">
        <f>IF(Matrix!$M48="Yes",Matrix!$I48," ")</f>
        <v>SII-080 (Protecting Firmware on Devices) - The vendor shall design security components that fail-secure to protect integrity of systems and data.</v>
      </c>
      <c r="C240" s="22"/>
      <c r="D240" s="22"/>
      <c r="E240" s="22"/>
      <c r="F240" s="22"/>
      <c r="G240" s="22"/>
      <c r="H240" s="22" t="str">
        <f>IF(Matrix!$M48="Yes","Cloud or Back-end"," ")</f>
        <v>Cloud or Back-end</v>
      </c>
      <c r="M240" s="24"/>
      <c r="Q240" s="20"/>
    </row>
    <row r="241" spans="1:17" ht="45" x14ac:dyDescent="0.25">
      <c r="A241" s="22" t="str">
        <f>IF(Matrix!$M49="Yes",Matrix!$G49," ")</f>
        <v>Low</v>
      </c>
      <c r="B241" s="22" t="str">
        <f>IF(Matrix!$M49="Yes",Matrix!$I49," ")</f>
        <v>SII-081 (Protecting Firmware on Devices) - The vendor shall utilize protective mechanisms to protect components from unauthorized runtime/volatile modification of code.</v>
      </c>
      <c r="C241" s="22"/>
      <c r="D241" s="22"/>
      <c r="E241" s="22"/>
      <c r="F241" s="22"/>
      <c r="G241" s="22"/>
      <c r="H241" s="22" t="str">
        <f>IF(Matrix!$M49="Yes","Cloud or Back-end"," ")</f>
        <v>Cloud or Back-end</v>
      </c>
      <c r="M241" s="24"/>
      <c r="Q241" s="20"/>
    </row>
    <row r="242" spans="1:17" ht="105" x14ac:dyDescent="0.25">
      <c r="A242" s="22" t="str">
        <f>IF(Matrix!$M50="Yes",Matrix!$G50," ")</f>
        <v>Medium</v>
      </c>
      <c r="B242" s="22" t="str">
        <f>IF(Matrix!$M50="Yes",Matrix!$I50,"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IF(Matrix!$M50="Yes","Cloud or Back-end"," ")</f>
        <v>Cloud or Back-end</v>
      </c>
      <c r="M242" s="24"/>
      <c r="Q242" s="20"/>
    </row>
    <row r="243" spans="1:17" ht="45" x14ac:dyDescent="0.25">
      <c r="A243" s="22" t="str">
        <f>IF(Matrix!$M51="Yes",Matrix!$G51," ")</f>
        <v>High</v>
      </c>
      <c r="B243" s="22" t="str">
        <f>IF(Matrix!$M51="Yes",Matrix!$I51," ")</f>
        <v>SII-100 (Incident Response) - The vendor must monitor information systems for attack and unauthorized access including employing automated analysis tools</v>
      </c>
      <c r="C243" s="22"/>
      <c r="D243" s="22"/>
      <c r="E243" s="22"/>
      <c r="F243" s="22"/>
      <c r="G243" s="22"/>
      <c r="H243" s="22" t="str">
        <f>IF(Matrix!$M51="Yes","Cloud or Back-end"," ")</f>
        <v>Cloud or Back-end</v>
      </c>
      <c r="M243" s="24"/>
      <c r="Q243" s="20"/>
    </row>
    <row r="244" spans="1:17" ht="90" x14ac:dyDescent="0.25">
      <c r="A244" s="22" t="str">
        <f>IF(Matrix!$M52="Yes",Matrix!$G52," ")</f>
        <v>Medium</v>
      </c>
      <c r="B244" s="22" t="str">
        <f>IF(Matrix!$M52="Yes",Matrix!$I52,"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IF(Matrix!$M52="Yes","Cloud or Back-end"," ")</f>
        <v>Cloud or Back-end</v>
      </c>
      <c r="M244" s="24"/>
      <c r="Q244" s="20"/>
    </row>
    <row r="245" spans="1:17" ht="45" x14ac:dyDescent="0.25">
      <c r="A245" s="22" t="str">
        <f>IF(Matrix!$M53="Yes",Matrix!$G53," ")</f>
        <v>Low</v>
      </c>
      <c r="B245" s="22" t="str">
        <f>IF(Matrix!$M53="Yes",Matrix!$I53," ")</f>
        <v>SII-120 (Vulnerability Management) - The vendor shall have a vulnerability management process that includes steps to triage any found vulnerabilities and plan remediation.</v>
      </c>
      <c r="C245" s="22"/>
      <c r="D245" s="22"/>
      <c r="E245" s="22"/>
      <c r="F245" s="22"/>
      <c r="G245" s="22"/>
      <c r="H245" s="22" t="str">
        <f>IF(Matrix!$M53="Yes","Cloud or Back-end"," ")</f>
        <v>Cloud or Back-end</v>
      </c>
      <c r="M245" s="24"/>
      <c r="Q245" s="20"/>
    </row>
    <row r="246" spans="1:17" ht="135" x14ac:dyDescent="0.25">
      <c r="A246" s="22" t="str">
        <f>IF(Matrix!$M54="Yes",Matrix!$G54," ")</f>
        <v>Medium</v>
      </c>
      <c r="B246" s="22" t="str">
        <f>IF(Matrix!$M54="Yes",Matrix!$I54,"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IF(Matrix!$M54="Yes","Cloud or Back-end"," ")</f>
        <v>Cloud or Back-end</v>
      </c>
      <c r="M246" s="24"/>
      <c r="Q246" s="20"/>
    </row>
    <row r="247" spans="1:17" ht="45" x14ac:dyDescent="0.25">
      <c r="A247" s="22" t="str">
        <f>IF(Matrix!$M55="Yes",Matrix!$G55," ")</f>
        <v>Medium</v>
      </c>
      <c r="B247" s="22" t="str">
        <f>IF(Matrix!$M55="Yes",Matrix!$I55,"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IF(Matrix!$M55="Yes","Cloud or Back-end"," ")</f>
        <v>Cloud or Back-end</v>
      </c>
      <c r="M247" s="24"/>
      <c r="Q247" s="20"/>
    </row>
    <row r="248" spans="1:17" ht="30" x14ac:dyDescent="0.25">
      <c r="A248" s="22" t="str">
        <f>IF(Matrix!$M56="Yes",Matrix!$G56," ")</f>
        <v>Medium</v>
      </c>
      <c r="B248" s="22" t="str">
        <f>IF(Matrix!$M56="Yes",Matrix!$I56," ")</f>
        <v>SII-150 (Vulnerability Management) - The vendor shall verify code according to best-practice coding standards</v>
      </c>
      <c r="C248" s="22"/>
      <c r="D248" s="22"/>
      <c r="E248" s="22"/>
      <c r="F248" s="22"/>
      <c r="G248" s="22"/>
      <c r="H248" s="22" t="str">
        <f>IF(Matrix!$M56="Yes","Cloud or Back-end"," ")</f>
        <v>Cloud or Back-end</v>
      </c>
      <c r="M248" s="24"/>
      <c r="Q248" s="20"/>
    </row>
    <row r="249" spans="1:17" ht="60" x14ac:dyDescent="0.25">
      <c r="A249" s="22" t="str">
        <f>IF(Matrix!$M57="Yes",Matrix!$G57," ")</f>
        <v>Medium</v>
      </c>
      <c r="B249" s="22" t="str">
        <f>IF(Matrix!$M57="Yes",Matrix!$I57,"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IF(Matrix!$M57="Yes","Cloud or Back-end"," ")</f>
        <v>Cloud or Back-end</v>
      </c>
      <c r="M249" s="24"/>
      <c r="Q249" s="20"/>
    </row>
    <row r="250" spans="1:17" ht="60" x14ac:dyDescent="0.25">
      <c r="A250" s="22" t="str">
        <f>IF(Matrix!$M58="Yes",Matrix!$G58," ")</f>
        <v>Medium</v>
      </c>
      <c r="B250" s="22" t="str">
        <f>IF(Matrix!$M58="Yes",Matrix!$I58,"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IF(Matrix!$M58="Yes","Cloud or Back-end"," ")</f>
        <v>Cloud or Back-end</v>
      </c>
      <c r="M250" s="24"/>
      <c r="Q250" s="20"/>
    </row>
    <row r="251" spans="1:17" x14ac:dyDescent="0.25">
      <c r="A251" s="22" t="str">
        <f>IF(Matrix!$M60="Yes",Matrix!$G60," ")</f>
        <v xml:space="preserve"> </v>
      </c>
      <c r="B251" s="22" t="str">
        <f>IF(Matrix!$M60="Yes",Matrix!$I60," ")</f>
        <v xml:space="preserve"> </v>
      </c>
      <c r="C251" s="22"/>
      <c r="D251" s="22"/>
      <c r="E251" s="22"/>
      <c r="F251" s="22"/>
      <c r="G251" s="22"/>
      <c r="H251" s="22" t="str">
        <f>IF(Matrix!$M60="Yes","Cloud or Back-end"," ")</f>
        <v xml:space="preserve"> </v>
      </c>
      <c r="M251" s="24"/>
      <c r="Q251" s="20"/>
    </row>
  </sheetData>
  <autoFilter ref="H4:H62" xr:uid="{00000000-0009-0000-0000-000008000000}"/>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Matrix</vt:lpstr>
      <vt:lpstr>Printable Matrix</vt:lpstr>
      <vt:lpstr>CyberReq Shortlist - Sorted</vt:lpstr>
      <vt:lpstr>Appendix I - CyberReq Short (2</vt:lpstr>
      <vt:lpstr>'Printable Matrix'!Print_Area</vt:lpstr>
      <vt:lpstr>'Appendix I - CyberReq Short (2'!Print_Titles</vt:lpstr>
      <vt:lpstr>'CyberReq Shortlist - Sorted'!Print_Titles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2019-12-13T17:25:38Z</dcterms:modified>
</cp:coreProperties>
</file>