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  <sheet name="2020 (2)" sheetId="4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Sheet1!$A$4:$G$46</definedName>
  </definedNames>
  <calcPr calcId="124519" iterate="1"/>
</workbook>
</file>

<file path=xl/calcChain.xml><?xml version="1.0" encoding="utf-8"?>
<calcChain xmlns="http://schemas.openxmlformats.org/spreadsheetml/2006/main">
  <c r="A7" i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G35"/>
  <c r="G34"/>
  <c r="G33"/>
  <c r="G32"/>
  <c r="G23"/>
  <c r="G22"/>
  <c r="G11" l="1"/>
  <c r="G36"/>
  <c r="G26"/>
  <c r="G21"/>
  <c r="G12"/>
  <c r="G25"/>
  <c r="G13" l="1"/>
  <c r="G38"/>
  <c r="G18"/>
  <c r="A6" l="1"/>
  <c r="G25" i="4" l="1"/>
  <c r="E24"/>
  <c r="J22"/>
  <c r="I22"/>
  <c r="H22"/>
  <c r="H21"/>
  <c r="I21" s="1"/>
  <c r="I20"/>
  <c r="H20"/>
  <c r="H19"/>
  <c r="I19" s="1"/>
  <c r="H18"/>
  <c r="I18" s="1"/>
  <c r="J17"/>
  <c r="I17"/>
  <c r="H17"/>
  <c r="J16"/>
  <c r="I16"/>
  <c r="H16"/>
  <c r="I15"/>
  <c r="H15"/>
  <c r="J15" s="1"/>
  <c r="H14"/>
  <c r="I14" s="1"/>
  <c r="J13"/>
  <c r="I13"/>
  <c r="H13"/>
  <c r="J12"/>
  <c r="I12"/>
  <c r="H12"/>
  <c r="I11"/>
  <c r="I25" s="1"/>
  <c r="H11"/>
  <c r="H25" s="1"/>
  <c r="J25" l="1"/>
  <c r="J14"/>
  <c r="J18"/>
  <c r="I24"/>
  <c r="J11"/>
  <c r="H24"/>
  <c r="J24" s="1"/>
</calcChain>
</file>

<file path=xl/sharedStrings.xml><?xml version="1.0" encoding="utf-8"?>
<sst xmlns="http://schemas.openxmlformats.org/spreadsheetml/2006/main" count="268" uniqueCount="137">
  <si>
    <t>Yulianti Chandra</t>
  </si>
  <si>
    <t>Sales Supervisor &amp; Agent Coordinator</t>
  </si>
  <si>
    <t>Gagah Tjandra Putra</t>
  </si>
  <si>
    <t>Wara Santoso</t>
  </si>
  <si>
    <t>Sales Supervisor</t>
  </si>
  <si>
    <t>Arifa Nur Rachmawati</t>
  </si>
  <si>
    <t>Staff Legal</t>
  </si>
  <si>
    <t>Adnan Fauzi Siregar</t>
  </si>
  <si>
    <t>Ridha Putra Pertama</t>
  </si>
  <si>
    <t>Nur Muhammad Fuadi</t>
  </si>
  <si>
    <t>Staff IT Specialis</t>
  </si>
  <si>
    <t>Irvandi</t>
  </si>
  <si>
    <t>Raja Hanif Fuady</t>
  </si>
  <si>
    <t>Business Development Staff</t>
  </si>
  <si>
    <t>Rully Muliarto</t>
  </si>
  <si>
    <t>Prinatin Hadisetyo</t>
  </si>
  <si>
    <t>Graphic Designer</t>
  </si>
  <si>
    <t>Tommy Saputra</t>
  </si>
  <si>
    <t>Putri sri Maulidah</t>
  </si>
  <si>
    <t>Staff GA &amp; Receptionist</t>
  </si>
  <si>
    <t>Eris Rachmat</t>
  </si>
  <si>
    <t>Adhitya Iqbal Lazuardi</t>
  </si>
  <si>
    <t>Staff GA</t>
  </si>
  <si>
    <t>Yazid</t>
  </si>
  <si>
    <t>Staff Markom</t>
  </si>
  <si>
    <t>Katherin Mayasari</t>
  </si>
  <si>
    <t>Staff Finance</t>
  </si>
  <si>
    <t>Ibnu Sina</t>
  </si>
  <si>
    <t>Ghaisani Nabila Gumay</t>
  </si>
  <si>
    <t>Arsitek</t>
  </si>
  <si>
    <t>Sugeng</t>
  </si>
  <si>
    <t>Security HO</t>
  </si>
  <si>
    <t>Mulyadi</t>
  </si>
  <si>
    <t>Erlinda Kusumawati</t>
  </si>
  <si>
    <t>Secretary</t>
  </si>
  <si>
    <t>Ayu Kartika</t>
  </si>
  <si>
    <t>Human Resources Officer</t>
  </si>
  <si>
    <t>Martakhir Derita</t>
  </si>
  <si>
    <t>Marketing Communication Supervisor</t>
  </si>
  <si>
    <t>Raka Pradipta</t>
  </si>
  <si>
    <t>Staff Corporate Secretary</t>
  </si>
  <si>
    <t>Zasha Natasya</t>
  </si>
  <si>
    <t>Erpan Marna Susadi</t>
  </si>
  <si>
    <t>Cleaning Service/Office Boy/Mesenger</t>
  </si>
  <si>
    <t>Rudianto</t>
  </si>
  <si>
    <t>Ahmad Muhajir</t>
  </si>
  <si>
    <t>Tommy Alfian</t>
  </si>
  <si>
    <t>Mohammad Faisal</t>
  </si>
  <si>
    <t>Drafter</t>
  </si>
  <si>
    <t>Nurmaningsih</t>
  </si>
  <si>
    <t>Site Manager</t>
  </si>
  <si>
    <t>Machdar</t>
  </si>
  <si>
    <t>Nur Aizah</t>
  </si>
  <si>
    <t>Sales Admin</t>
  </si>
  <si>
    <t>Gozhi Abdillah</t>
  </si>
  <si>
    <t>Pengawas Lapangan GCA/VIS</t>
  </si>
  <si>
    <t>Faris Naufal</t>
  </si>
  <si>
    <t xml:space="preserve">Idrus </t>
  </si>
  <si>
    <t>Staff Project BPA</t>
  </si>
  <si>
    <t>Andi Prayoga</t>
  </si>
  <si>
    <t>Satpam BPA</t>
  </si>
  <si>
    <t>Tanzil Ariefin</t>
  </si>
  <si>
    <t>Rudy</t>
  </si>
  <si>
    <t xml:space="preserve">Marlis Oktavian </t>
  </si>
  <si>
    <t>Agus Mardianto</t>
  </si>
  <si>
    <t>Pengawas Lapangan BPA</t>
  </si>
  <si>
    <t>FORM A</t>
  </si>
  <si>
    <t>REPOWER ASIA INDONESIA GROUP</t>
  </si>
  <si>
    <t>FORM PENILAIAN KINERJA</t>
  </si>
  <si>
    <t>Tanggal</t>
  </si>
  <si>
    <t>KRA/KPI 2020</t>
  </si>
  <si>
    <t>Divisi</t>
  </si>
  <si>
    <t>Finance</t>
  </si>
  <si>
    <t>Nama karyawan</t>
  </si>
  <si>
    <t>Dept</t>
  </si>
  <si>
    <t>Finance, Act &amp; Tax</t>
  </si>
  <si>
    <t>Jabatan</t>
  </si>
  <si>
    <t>Staff</t>
  </si>
  <si>
    <t>Masa Kerja</t>
  </si>
  <si>
    <t>2020</t>
  </si>
  <si>
    <t>31/12/2020</t>
  </si>
  <si>
    <t>KRA (Area Kinerja Utama)</t>
  </si>
  <si>
    <t>KPI (Indikator Kinerja Utama)</t>
  </si>
  <si>
    <t xml:space="preserve">Bobot KPI (%) </t>
  </si>
  <si>
    <t>Target</t>
  </si>
  <si>
    <t>Realisasi</t>
  </si>
  <si>
    <t>Skor</t>
  </si>
  <si>
    <t>Skor Akhir (Bobot x Skor)</t>
  </si>
  <si>
    <t>Rekonsiliasi AR/AP/Pajak/Bank</t>
  </si>
  <si>
    <t>Penyediaan informasi sesuai dengan kebutuhan</t>
  </si>
  <si>
    <t>Akurasi data</t>
  </si>
  <si>
    <t>Ketepatan perhitungan dan metode yang digunakan</t>
  </si>
  <si>
    <t>Payment &amp; Reporting</t>
  </si>
  <si>
    <t>Disiplin jadwal pembayaran</t>
  </si>
  <si>
    <t>Pengisian form pengajuan dan pelaporan</t>
  </si>
  <si>
    <t>Kelengkapan bukti transaksi</t>
  </si>
  <si>
    <t>Input System</t>
  </si>
  <si>
    <t>Penguasaan Sistem Keuangan</t>
  </si>
  <si>
    <t>Klasifikasi transaksi</t>
  </si>
  <si>
    <t>Waktu pemuktakhiran data laporan</t>
  </si>
  <si>
    <t>Filling</t>
  </si>
  <si>
    <t>Kerapihan penyimpanan dokumen</t>
  </si>
  <si>
    <t>Pengelompokkan jenis dokumen</t>
  </si>
  <si>
    <t>Kerahasiaan data perusahaan</t>
  </si>
  <si>
    <t>T O T A L</t>
  </si>
  <si>
    <t>RATA-RATA</t>
  </si>
  <si>
    <t>Saran-Saran Untuk Pengembangan</t>
  </si>
  <si>
    <r>
      <t xml:space="preserve">Pengembangan skill personal dengan perbanyak pemahaman literasi bisnis properti dan penguasaan peraturan akuntansi yang berlaku secara umum di Indonesia (IFRS/GAAP). 
Rekomendasi :
</t>
    </r>
    <r>
      <rPr>
        <sz val="12"/>
        <rFont val="Calibri"/>
        <family val="2"/>
        <scheme val="minor"/>
      </rPr>
      <t>Kursus atau pelatihan melalui pengembangan kemampuan yang diselenggarakan oleh IAI (Ikatan Akuntansi Indonesia)</t>
    </r>
  </si>
  <si>
    <t>Identitas Penilai</t>
  </si>
  <si>
    <t>Tanda Tangan</t>
  </si>
  <si>
    <t xml:space="preserve">Tanggal: </t>
  </si>
  <si>
    <t>Nama</t>
  </si>
  <si>
    <t>Manager</t>
  </si>
  <si>
    <t>Ya</t>
  </si>
  <si>
    <t>No</t>
  </si>
  <si>
    <t>Approval Line</t>
  </si>
  <si>
    <t>Konfirmasi FU</t>
  </si>
  <si>
    <t>Selesai Pengerjaan</t>
  </si>
  <si>
    <t>Data Follow Up Konfirmasi pengumpulan KPI Kayawan</t>
  </si>
  <si>
    <t>Nilai KPI</t>
  </si>
  <si>
    <t>Imam Nur Azis</t>
  </si>
  <si>
    <t>VP Residence</t>
  </si>
  <si>
    <t>Andy Kusuma Natanael</t>
  </si>
  <si>
    <t>Head of GA &amp; Property Management</t>
  </si>
  <si>
    <t>VP Teknik</t>
  </si>
  <si>
    <t>AVP Corporate Secretary</t>
  </si>
  <si>
    <t>Manager Teknik</t>
  </si>
  <si>
    <t>Finance Manager</t>
  </si>
  <si>
    <t>Legal Manager</t>
  </si>
  <si>
    <t>Waqf Development Business Head</t>
  </si>
  <si>
    <t>Aditya Soekarno AR</t>
  </si>
  <si>
    <t>Belum</t>
  </si>
  <si>
    <t>IR Martakhir Derita</t>
  </si>
  <si>
    <t>Head of Human Resources</t>
  </si>
  <si>
    <t>Cholid Wuryanto</t>
  </si>
  <si>
    <t>Internal Audit</t>
  </si>
  <si>
    <t>Aulia Firdaus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</si>
</sst>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-* #,##0_-;\-* #,##0_-;_-* &quot;-&quot;_-;_-@_-"/>
    <numFmt numFmtId="165" formatCode="[$-421]dd\ mmmm\ yyyy;@"/>
    <numFmt numFmtId="166" formatCode="_-* #,##0.00_-;\-* #,##0.00_-;_-* &quot;-&quot;_-;_-@_-"/>
  </numFmts>
  <fonts count="2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1"/>
      <name val="Calibri"/>
      <family val="2"/>
      <scheme val="minor"/>
    </font>
    <font>
      <i/>
      <sz val="14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1" fillId="0" borderId="0" applyFont="0" applyFill="0" applyBorder="0" applyAlignment="0" applyProtection="0"/>
  </cellStyleXfs>
  <cellXfs count="133">
    <xf numFmtId="0" fontId="0" fillId="0" borderId="0" xfId="0"/>
    <xf numFmtId="0" fontId="3" fillId="0" borderId="0" xfId="1" applyFont="1"/>
    <xf numFmtId="0" fontId="2" fillId="0" borderId="0" xfId="1" applyFont="1"/>
    <xf numFmtId="0" fontId="5" fillId="0" borderId="1" xfId="2" applyFont="1" applyBorder="1"/>
    <xf numFmtId="0" fontId="6" fillId="0" borderId="2" xfId="2" applyFont="1" applyBorder="1"/>
    <xf numFmtId="0" fontId="5" fillId="0" borderId="2" xfId="2" applyFont="1" applyBorder="1"/>
    <xf numFmtId="0" fontId="5" fillId="0" borderId="2" xfId="2" applyFont="1" applyBorder="1" applyAlignment="1">
      <alignment wrapText="1"/>
    </xf>
    <xf numFmtId="0" fontId="5" fillId="0" borderId="3" xfId="2" applyFont="1" applyBorder="1"/>
    <xf numFmtId="0" fontId="5" fillId="0" borderId="4" xfId="2" applyFont="1" applyBorder="1"/>
    <xf numFmtId="0" fontId="7" fillId="0" borderId="0" xfId="2" applyFont="1" applyBorder="1"/>
    <xf numFmtId="0" fontId="5" fillId="0" borderId="0" xfId="2" applyFont="1" applyBorder="1"/>
    <xf numFmtId="0" fontId="5" fillId="0" borderId="0" xfId="2" applyFont="1" applyBorder="1" applyAlignment="1">
      <alignment wrapText="1"/>
    </xf>
    <xf numFmtId="0" fontId="5" fillId="0" borderId="5" xfId="2" applyFont="1" applyBorder="1"/>
    <xf numFmtId="0" fontId="8" fillId="0" borderId="0" xfId="2" applyFont="1" applyBorder="1"/>
    <xf numFmtId="0" fontId="6" fillId="0" borderId="0" xfId="2" applyFont="1" applyBorder="1" applyAlignment="1"/>
    <xf numFmtId="0" fontId="10" fillId="0" borderId="0" xfId="2" applyFont="1" applyBorder="1"/>
    <xf numFmtId="0" fontId="6" fillId="0" borderId="0" xfId="2" applyFont="1" applyBorder="1"/>
    <xf numFmtId="0" fontId="5" fillId="0" borderId="7" xfId="2" applyFont="1" applyBorder="1"/>
    <xf numFmtId="0" fontId="11" fillId="0" borderId="0" xfId="2" applyFont="1" applyFill="1" applyBorder="1" applyAlignment="1" applyProtection="1">
      <protection locked="0"/>
    </xf>
    <xf numFmtId="0" fontId="9" fillId="0" borderId="6" xfId="3" applyFont="1" applyFill="1" applyBorder="1" applyAlignment="1" applyProtection="1">
      <alignment horizontal="left" vertical="center" wrapText="1"/>
      <protection hidden="1"/>
    </xf>
    <xf numFmtId="0" fontId="9" fillId="0" borderId="0" xfId="2" applyFont="1" applyBorder="1"/>
    <xf numFmtId="0" fontId="9" fillId="0" borderId="0" xfId="2" applyFont="1" applyBorder="1" applyAlignment="1">
      <alignment wrapText="1"/>
    </xf>
    <xf numFmtId="0" fontId="5" fillId="0" borderId="0" xfId="2" applyFont="1" applyBorder="1" applyAlignment="1">
      <alignment horizontal="left"/>
    </xf>
    <xf numFmtId="0" fontId="9" fillId="0" borderId="6" xfId="2" applyFont="1" applyFill="1" applyBorder="1" applyAlignment="1" applyProtection="1">
      <alignment wrapText="1"/>
      <protection hidden="1"/>
    </xf>
    <xf numFmtId="14" fontId="9" fillId="0" borderId="6" xfId="2" quotePrefix="1" applyNumberFormat="1" applyFont="1" applyBorder="1" applyAlignment="1" applyProtection="1">
      <protection hidden="1"/>
    </xf>
    <xf numFmtId="0" fontId="5" fillId="0" borderId="0" xfId="2" applyFont="1" applyBorder="1" applyAlignment="1">
      <alignment horizontal="center"/>
    </xf>
    <xf numFmtId="0" fontId="5" fillId="0" borderId="0" xfId="2" applyFont="1" applyBorder="1" applyAlignment="1">
      <alignment horizontal="center" wrapText="1"/>
    </xf>
    <xf numFmtId="0" fontId="5" fillId="0" borderId="4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 wrapText="1"/>
    </xf>
    <xf numFmtId="0" fontId="6" fillId="0" borderId="11" xfId="2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9" fontId="13" fillId="0" borderId="16" xfId="4" applyFont="1" applyFill="1" applyBorder="1" applyAlignment="1" applyProtection="1">
      <alignment horizontal="center" vertical="center"/>
      <protection locked="0"/>
    </xf>
    <xf numFmtId="9" fontId="13" fillId="0" borderId="17" xfId="4" applyFont="1" applyFill="1" applyBorder="1" applyAlignment="1" applyProtection="1">
      <alignment horizontal="center" vertical="center"/>
      <protection locked="0"/>
    </xf>
    <xf numFmtId="166" fontId="13" fillId="0" borderId="16" xfId="5" applyNumberFormat="1" applyFont="1" applyFill="1" applyBorder="1" applyAlignment="1">
      <alignment horizontal="center" vertical="center"/>
    </xf>
    <xf numFmtId="166" fontId="13" fillId="0" borderId="18" xfId="5" applyNumberFormat="1" applyFont="1" applyFill="1" applyBorder="1" applyAlignment="1">
      <alignment horizontal="center" vertical="center"/>
    </xf>
    <xf numFmtId="0" fontId="14" fillId="0" borderId="5" xfId="2" applyFont="1" applyBorder="1" applyAlignment="1">
      <alignment vertical="center"/>
    </xf>
    <xf numFmtId="9" fontId="13" fillId="0" borderId="20" xfId="4" applyFont="1" applyFill="1" applyBorder="1" applyAlignment="1" applyProtection="1">
      <alignment horizontal="center" vertical="center"/>
      <protection locked="0"/>
    </xf>
    <xf numFmtId="166" fontId="13" fillId="0" borderId="21" xfId="5" applyNumberFormat="1" applyFont="1" applyFill="1" applyBorder="1" applyAlignment="1">
      <alignment horizontal="center" vertical="center"/>
    </xf>
    <xf numFmtId="9" fontId="13" fillId="0" borderId="17" xfId="4" applyFont="1" applyFill="1" applyBorder="1" applyAlignment="1">
      <alignment horizontal="center" vertical="center"/>
    </xf>
    <xf numFmtId="166" fontId="13" fillId="0" borderId="23" xfId="5" applyNumberFormat="1" applyFont="1" applyFill="1" applyBorder="1" applyAlignment="1">
      <alignment horizontal="center" vertical="center"/>
    </xf>
    <xf numFmtId="9" fontId="13" fillId="0" borderId="27" xfId="4" applyFont="1" applyFill="1" applyBorder="1" applyAlignment="1">
      <alignment horizontal="center" vertical="center"/>
    </xf>
    <xf numFmtId="166" fontId="13" fillId="0" borderId="28" xfId="5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/>
    <xf numFmtId="0" fontId="5" fillId="0" borderId="30" xfId="2" applyFont="1" applyFill="1" applyBorder="1" applyAlignment="1"/>
    <xf numFmtId="0" fontId="5" fillId="0" borderId="31" xfId="2" applyFont="1" applyFill="1" applyBorder="1" applyAlignment="1"/>
    <xf numFmtId="0" fontId="15" fillId="0" borderId="5" xfId="2" applyFont="1" applyBorder="1"/>
    <xf numFmtId="0" fontId="6" fillId="0" borderId="8" xfId="2" applyFont="1" applyFill="1" applyBorder="1" applyAlignment="1">
      <alignment horizontal="center" vertical="center" wrapText="1"/>
    </xf>
    <xf numFmtId="0" fontId="5" fillId="0" borderId="32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vertical="center" wrapText="1"/>
    </xf>
    <xf numFmtId="9" fontId="13" fillId="0" borderId="16" xfId="2" applyNumberFormat="1" applyFont="1" applyFill="1" applyBorder="1" applyAlignment="1" applyProtection="1">
      <alignment horizontal="center" vertical="center"/>
      <protection locked="0"/>
    </xf>
    <xf numFmtId="0" fontId="13" fillId="0" borderId="16" xfId="2" applyFont="1" applyFill="1" applyBorder="1" applyAlignment="1" applyProtection="1">
      <alignment horizontal="center" vertical="center"/>
      <protection locked="0"/>
    </xf>
    <xf numFmtId="166" fontId="13" fillId="0" borderId="16" xfId="2" applyNumberFormat="1" applyFont="1" applyFill="1" applyBorder="1" applyAlignment="1" applyProtection="1">
      <alignment horizontal="center" vertical="center"/>
      <protection locked="0"/>
    </xf>
    <xf numFmtId="166" fontId="13" fillId="0" borderId="16" xfId="5" applyNumberFormat="1" applyFont="1" applyFill="1" applyBorder="1" applyAlignment="1" applyProtection="1">
      <alignment horizontal="center" vertical="center"/>
      <protection locked="0"/>
    </xf>
    <xf numFmtId="0" fontId="6" fillId="0" borderId="33" xfId="2" applyFont="1" applyBorder="1" applyAlignment="1">
      <alignment horizontal="center" vertical="center" wrapText="1"/>
    </xf>
    <xf numFmtId="0" fontId="5" fillId="0" borderId="33" xfId="2" applyFont="1" applyBorder="1" applyAlignment="1">
      <alignment horizontal="center" vertical="center"/>
    </xf>
    <xf numFmtId="0" fontId="16" fillId="0" borderId="34" xfId="2" applyFont="1" applyBorder="1" applyAlignment="1">
      <alignment vertical="center" wrapText="1"/>
    </xf>
    <xf numFmtId="0" fontId="13" fillId="0" borderId="27" xfId="2" applyFont="1" applyFill="1" applyBorder="1" applyAlignment="1" applyProtection="1">
      <alignment horizontal="center" vertical="center"/>
      <protection locked="0"/>
    </xf>
    <xf numFmtId="9" fontId="13" fillId="0" borderId="27" xfId="2" applyNumberFormat="1" applyFont="1" applyFill="1" applyBorder="1" applyAlignment="1" applyProtection="1">
      <alignment horizontal="center" vertical="center"/>
      <protection locked="0"/>
    </xf>
    <xf numFmtId="166" fontId="13" fillId="0" borderId="27" xfId="5" applyNumberFormat="1" applyFont="1" applyFill="1" applyBorder="1" applyAlignment="1" applyProtection="1">
      <alignment horizontal="center" vertical="center"/>
      <protection locked="0"/>
    </xf>
    <xf numFmtId="166" fontId="13" fillId="0" borderId="28" xfId="2" applyNumberFormat="1" applyFont="1" applyBorder="1" applyAlignment="1">
      <alignment horizontal="center" vertical="center"/>
    </xf>
    <xf numFmtId="0" fontId="5" fillId="0" borderId="33" xfId="2" applyFont="1" applyBorder="1"/>
    <xf numFmtId="0" fontId="5" fillId="0" borderId="34" xfId="2" applyFont="1" applyBorder="1"/>
    <xf numFmtId="0" fontId="12" fillId="0" borderId="34" xfId="2" applyFont="1" applyBorder="1" applyAlignment="1">
      <alignment wrapText="1"/>
    </xf>
    <xf numFmtId="0" fontId="14" fillId="0" borderId="34" xfId="2" applyFont="1" applyFill="1" applyBorder="1"/>
    <xf numFmtId="0" fontId="5" fillId="0" borderId="35" xfId="2" applyFont="1" applyBorder="1"/>
    <xf numFmtId="0" fontId="5" fillId="0" borderId="0" xfId="2" applyFont="1"/>
    <xf numFmtId="0" fontId="5" fillId="0" borderId="0" xfId="2" applyFont="1" applyAlignment="1">
      <alignment wrapText="1"/>
    </xf>
    <xf numFmtId="0" fontId="2" fillId="0" borderId="0" xfId="1" applyFont="1" applyAlignment="1">
      <alignment vertical="center"/>
    </xf>
    <xf numFmtId="0" fontId="6" fillId="0" borderId="0" xfId="2" applyFont="1" applyAlignment="1">
      <alignment horizontal="center"/>
    </xf>
    <xf numFmtId="0" fontId="6" fillId="0" borderId="0" xfId="2" applyFont="1"/>
    <xf numFmtId="0" fontId="6" fillId="0" borderId="0" xfId="2" applyFont="1" applyAlignment="1">
      <alignment wrapText="1"/>
    </xf>
    <xf numFmtId="0" fontId="18" fillId="0" borderId="0" xfId="2" applyFont="1" applyAlignment="1">
      <alignment vertical="center"/>
    </xf>
    <xf numFmtId="0" fontId="6" fillId="0" borderId="37" xfId="2" applyFont="1" applyBorder="1" applyAlignment="1">
      <alignment vertical="center"/>
    </xf>
    <xf numFmtId="0" fontId="6" fillId="0" borderId="38" xfId="2" applyFont="1" applyBorder="1" applyAlignment="1">
      <alignment vertical="center"/>
    </xf>
    <xf numFmtId="0" fontId="6" fillId="0" borderId="39" xfId="2" applyFont="1" applyBorder="1" applyAlignment="1">
      <alignment vertical="center" wrapText="1"/>
    </xf>
    <xf numFmtId="0" fontId="6" fillId="0" borderId="40" xfId="2" applyFont="1" applyBorder="1" applyAlignment="1">
      <alignment vertical="center"/>
    </xf>
    <xf numFmtId="0" fontId="6" fillId="0" borderId="6" xfId="2" applyFont="1" applyBorder="1" applyAlignment="1">
      <alignment vertical="center"/>
    </xf>
    <xf numFmtId="0" fontId="6" fillId="0" borderId="40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6" fillId="0" borderId="42" xfId="2" applyFont="1" applyBorder="1" applyAlignment="1">
      <alignment vertical="center"/>
    </xf>
    <xf numFmtId="0" fontId="6" fillId="0" borderId="43" xfId="2" applyFont="1" applyBorder="1" applyAlignment="1">
      <alignment vertical="center" wrapText="1"/>
    </xf>
    <xf numFmtId="0" fontId="19" fillId="0" borderId="0" xfId="0" applyFont="1"/>
    <xf numFmtId="0" fontId="19" fillId="0" borderId="20" xfId="0" applyFont="1" applyBorder="1"/>
    <xf numFmtId="0" fontId="19" fillId="0" borderId="20" xfId="0" applyFont="1" applyFill="1" applyBorder="1"/>
    <xf numFmtId="0" fontId="19" fillId="2" borderId="20" xfId="0" applyFont="1" applyFill="1" applyBorder="1"/>
    <xf numFmtId="0" fontId="20" fillId="0" borderId="0" xfId="0" applyFont="1"/>
    <xf numFmtId="0" fontId="20" fillId="4" borderId="20" xfId="0" applyFont="1" applyFill="1" applyBorder="1" applyAlignment="1">
      <alignment horizontal="center"/>
    </xf>
    <xf numFmtId="0" fontId="20" fillId="4" borderId="20" xfId="0" applyFont="1" applyFill="1" applyBorder="1" applyAlignment="1">
      <alignment horizontal="center" wrapText="1"/>
    </xf>
    <xf numFmtId="0" fontId="19" fillId="0" borderId="0" xfId="0" applyFont="1" applyAlignment="1">
      <alignment horizontal="right"/>
    </xf>
    <xf numFmtId="0" fontId="20" fillId="4" borderId="20" xfId="0" applyFont="1" applyFill="1" applyBorder="1" applyAlignment="1">
      <alignment horizontal="right" vertical="center"/>
    </xf>
    <xf numFmtId="0" fontId="19" fillId="0" borderId="20" xfId="0" applyFont="1" applyBorder="1" applyAlignment="1">
      <alignment horizontal="right"/>
    </xf>
    <xf numFmtId="9" fontId="19" fillId="0" borderId="20" xfId="7" applyFont="1" applyBorder="1" applyAlignment="1">
      <alignment horizontal="right"/>
    </xf>
    <xf numFmtId="9" fontId="19" fillId="0" borderId="20" xfId="0" applyNumberFormat="1" applyFont="1" applyBorder="1" applyAlignment="1">
      <alignment horizontal="right"/>
    </xf>
    <xf numFmtId="0" fontId="6" fillId="3" borderId="36" xfId="2" applyFont="1" applyFill="1" applyBorder="1" applyAlignment="1">
      <alignment horizontal="center" vertical="center"/>
    </xf>
    <xf numFmtId="0" fontId="6" fillId="3" borderId="7" xfId="2" applyFont="1" applyFill="1" applyBorder="1" applyAlignment="1">
      <alignment horizontal="center" vertical="center"/>
    </xf>
    <xf numFmtId="0" fontId="6" fillId="3" borderId="15" xfId="2" applyFont="1" applyFill="1" applyBorder="1" applyAlignment="1">
      <alignment horizontal="center" vertical="center"/>
    </xf>
    <xf numFmtId="0" fontId="6" fillId="0" borderId="37" xfId="2" applyFont="1" applyFill="1" applyBorder="1" applyAlignment="1">
      <alignment horizontal="left"/>
    </xf>
    <xf numFmtId="0" fontId="6" fillId="0" borderId="38" xfId="2" applyFont="1" applyFill="1" applyBorder="1" applyAlignment="1">
      <alignment horizontal="left"/>
    </xf>
    <xf numFmtId="0" fontId="6" fillId="0" borderId="39" xfId="2" applyFont="1" applyFill="1" applyBorder="1" applyAlignment="1">
      <alignment horizontal="left"/>
    </xf>
    <xf numFmtId="0" fontId="6" fillId="0" borderId="40" xfId="2" applyFont="1" applyFill="1" applyBorder="1" applyAlignment="1">
      <alignment horizontal="left"/>
    </xf>
    <xf numFmtId="0" fontId="6" fillId="0" borderId="0" xfId="2" applyFont="1" applyFill="1" applyBorder="1" applyAlignment="1">
      <alignment horizontal="left"/>
    </xf>
    <xf numFmtId="0" fontId="6" fillId="0" borderId="41" xfId="2" applyFont="1" applyFill="1" applyBorder="1" applyAlignment="1">
      <alignment horizontal="left"/>
    </xf>
    <xf numFmtId="0" fontId="6" fillId="0" borderId="42" xfId="2" applyFont="1" applyFill="1" applyBorder="1" applyAlignment="1">
      <alignment horizontal="left"/>
    </xf>
    <xf numFmtId="0" fontId="6" fillId="0" borderId="6" xfId="2" applyFont="1" applyFill="1" applyBorder="1" applyAlignment="1">
      <alignment horizontal="left"/>
    </xf>
    <xf numFmtId="0" fontId="6" fillId="0" borderId="43" xfId="2" applyFont="1" applyFill="1" applyBorder="1" applyAlignment="1">
      <alignment horizontal="left"/>
    </xf>
    <xf numFmtId="0" fontId="6" fillId="0" borderId="6" xfId="2" applyFont="1" applyBorder="1" applyAlignment="1">
      <alignment horizontal="center" vertical="center"/>
    </xf>
    <xf numFmtId="0" fontId="6" fillId="0" borderId="43" xfId="2" applyFont="1" applyBorder="1" applyAlignment="1">
      <alignment horizontal="center" vertical="center"/>
    </xf>
    <xf numFmtId="0" fontId="6" fillId="0" borderId="37" xfId="2" applyFont="1" applyBorder="1" applyAlignment="1">
      <alignment horizontal="left" vertical="top" wrapText="1"/>
    </xf>
    <xf numFmtId="0" fontId="6" fillId="0" borderId="38" xfId="2" applyFont="1" applyBorder="1" applyAlignment="1">
      <alignment horizontal="left" vertical="top" wrapText="1"/>
    </xf>
    <xf numFmtId="0" fontId="6" fillId="0" borderId="39" xfId="2" applyFont="1" applyBorder="1" applyAlignment="1">
      <alignment horizontal="left" vertical="top" wrapText="1"/>
    </xf>
    <xf numFmtId="0" fontId="6" fillId="0" borderId="40" xfId="2" applyFont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6" fillId="0" borderId="41" xfId="2" applyFont="1" applyBorder="1" applyAlignment="1">
      <alignment horizontal="left" vertical="top" wrapText="1"/>
    </xf>
    <xf numFmtId="0" fontId="6" fillId="0" borderId="42" xfId="2" applyFont="1" applyBorder="1" applyAlignment="1">
      <alignment horizontal="left" vertical="top" wrapText="1"/>
    </xf>
    <xf numFmtId="0" fontId="6" fillId="0" borderId="6" xfId="2" applyFont="1" applyBorder="1" applyAlignment="1">
      <alignment horizontal="left" vertical="top" wrapText="1"/>
    </xf>
    <xf numFmtId="0" fontId="6" fillId="0" borderId="43" xfId="2" applyFont="1" applyBorder="1" applyAlignment="1">
      <alignment horizontal="left" vertical="top" wrapText="1"/>
    </xf>
    <xf numFmtId="0" fontId="12" fillId="0" borderId="13" xfId="2" applyFont="1" applyFill="1" applyBorder="1" applyAlignment="1">
      <alignment horizontal="center" vertical="center"/>
    </xf>
    <xf numFmtId="0" fontId="12" fillId="0" borderId="19" xfId="2" applyFont="1" applyFill="1" applyBorder="1" applyAlignment="1">
      <alignment horizontal="center" vertical="center"/>
    </xf>
    <xf numFmtId="0" fontId="12" fillId="0" borderId="22" xfId="2" applyFont="1" applyFill="1" applyBorder="1" applyAlignment="1">
      <alignment horizontal="center" vertical="center"/>
    </xf>
    <xf numFmtId="0" fontId="5" fillId="0" borderId="14" xfId="2" applyFont="1" applyFill="1" applyBorder="1" applyAlignment="1">
      <alignment horizontal="left" vertical="center" wrapText="1"/>
    </xf>
    <xf numFmtId="0" fontId="1" fillId="0" borderId="15" xfId="3" applyBorder="1" applyAlignment="1">
      <alignment horizontal="left" vertical="center" wrapText="1"/>
    </xf>
    <xf numFmtId="0" fontId="12" fillId="0" borderId="24" xfId="2" applyFont="1" applyFill="1" applyBorder="1" applyAlignment="1">
      <alignment horizontal="center" vertical="center"/>
    </xf>
    <xf numFmtId="0" fontId="5" fillId="0" borderId="25" xfId="2" applyFont="1" applyFill="1" applyBorder="1" applyAlignment="1">
      <alignment horizontal="left" vertical="center" wrapText="1"/>
    </xf>
    <xf numFmtId="0" fontId="1" fillId="0" borderId="26" xfId="3" applyBorder="1" applyAlignment="1">
      <alignment horizontal="left" vertical="center" wrapText="1"/>
    </xf>
    <xf numFmtId="165" fontId="9" fillId="0" borderId="6" xfId="2" applyNumberFormat="1" applyFont="1" applyFill="1" applyBorder="1" applyAlignment="1">
      <alignment horizontal="left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12" fillId="0" borderId="13" xfId="2" applyFont="1" applyFill="1" applyBorder="1" applyAlignment="1">
      <alignment horizontal="center" vertical="center" wrapText="1"/>
    </xf>
    <xf numFmtId="0" fontId="12" fillId="0" borderId="19" xfId="2" applyFont="1" applyFill="1" applyBorder="1" applyAlignment="1">
      <alignment horizontal="center" vertical="center" wrapText="1"/>
    </xf>
    <xf numFmtId="0" fontId="12" fillId="0" borderId="22" xfId="2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</cellXfs>
  <cellStyles count="8">
    <cellStyle name="Comma [0] 2" xfId="5"/>
    <cellStyle name="Comma 2" xfId="6"/>
    <cellStyle name="Normal" xfId="0" builtinId="0"/>
    <cellStyle name="Normal 2" xfId="1"/>
    <cellStyle name="Normal 2 2" xfId="2"/>
    <cellStyle name="Normal 3" xfId="3"/>
    <cellStyle name="Percent" xfId="7" builtinId="5"/>
    <cellStyle name="Percent 2" xfId="4"/>
  </cellStyles>
  <dxfs count="2">
    <dxf>
      <fill>
        <patternFill patternType="lightGray">
          <bgColor rgb="FFFF0000"/>
        </patternFill>
      </fill>
    </dxf>
    <dxf>
      <fill>
        <patternFill patternType="lightGray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621%20KPI%20Teknik%20Juni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621%20KPI%20Finance%20Juni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621%20KPI%20Legal%20Juni%20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0621%20KPI%20GA%20Juni%20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YO"/>
      <sheetName val="Faisal"/>
      <sheetName val="Bella"/>
      <sheetName val="Tommy"/>
    </sheetNames>
    <sheetDataSet>
      <sheetData sheetId="0">
        <row r="27">
          <cell r="K27">
            <v>0.92249999999999999</v>
          </cell>
        </row>
      </sheetData>
      <sheetData sheetId="1">
        <row r="27">
          <cell r="K27">
            <v>0.8500000000000002</v>
          </cell>
        </row>
      </sheetData>
      <sheetData sheetId="2">
        <row r="27">
          <cell r="K27">
            <v>0.9</v>
          </cell>
        </row>
      </sheetData>
      <sheetData sheetId="3">
        <row r="27">
          <cell r="K27">
            <v>0.87600000000000011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020"/>
      <sheetName val="2020 (2)"/>
      <sheetName val="IPP-2021"/>
    </sheetNames>
    <sheetDataSet>
      <sheetData sheetId="0">
        <row r="24">
          <cell r="K24">
            <v>0.86</v>
          </cell>
        </row>
      </sheetData>
      <sheetData sheetId="1">
        <row r="24">
          <cell r="K24">
            <v>0.91199999999999992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taff 1 - 2020"/>
      <sheetName val="Staff 2 - 2020"/>
      <sheetName val="Mgr - 2020"/>
    </sheetNames>
    <sheetDataSet>
      <sheetData sheetId="0">
        <row r="20">
          <cell r="K20">
            <v>0.74999999999999978</v>
          </cell>
        </row>
      </sheetData>
      <sheetData sheetId="1">
        <row r="20">
          <cell r="K20">
            <v>0.7</v>
          </cell>
        </row>
      </sheetData>
      <sheetData sheetId="2">
        <row r="22">
          <cell r="K22">
            <v>0.75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A &amp; Property Managemnt"/>
    </sheetNames>
    <sheetDataSet>
      <sheetData sheetId="0">
        <row r="24">
          <cell r="K24">
            <v>0.86249999999999993</v>
          </cell>
        </row>
        <row r="59">
          <cell r="K59">
            <v>0.68250000000000011</v>
          </cell>
        </row>
        <row r="93">
          <cell r="K93">
            <v>0.91250000000000009</v>
          </cell>
        </row>
        <row r="127">
          <cell r="K127">
            <v>0.91250000000000009</v>
          </cell>
        </row>
        <row r="195">
          <cell r="K195">
            <v>0.91250000000000009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"/>
  <sheetViews>
    <sheetView showGridLines="0" tabSelected="1" workbookViewId="0">
      <pane ySplit="4" topLeftCell="A5" activePane="bottomLeft" state="frozen"/>
      <selection pane="bottomLeft" activeCell="F1" sqref="F1"/>
    </sheetView>
  </sheetViews>
  <sheetFormatPr defaultRowHeight="16.5"/>
  <cols>
    <col min="1" max="1" width="9.140625" style="83"/>
    <col min="2" max="2" width="20.140625" style="83" bestFit="1" customWidth="1"/>
    <col min="3" max="3" width="27.5703125" style="83" bestFit="1" customWidth="1"/>
    <col min="4" max="4" width="18" style="83" bestFit="1" customWidth="1"/>
    <col min="5" max="6" width="11.5703125" style="83" customWidth="1"/>
    <col min="7" max="7" width="9.140625" style="90"/>
    <col min="8" max="16384" width="9.140625" style="83"/>
  </cols>
  <sheetData>
    <row r="1" spans="1:7">
      <c r="A1" s="87" t="s">
        <v>118</v>
      </c>
    </row>
    <row r="3" spans="1:7" ht="33">
      <c r="A3" s="88" t="s">
        <v>114</v>
      </c>
      <c r="B3" s="88" t="s">
        <v>111</v>
      </c>
      <c r="C3" s="88" t="s">
        <v>76</v>
      </c>
      <c r="D3" s="88" t="s">
        <v>115</v>
      </c>
      <c r="E3" s="89" t="s">
        <v>116</v>
      </c>
      <c r="F3" s="89" t="s">
        <v>117</v>
      </c>
      <c r="G3" s="91" t="s">
        <v>119</v>
      </c>
    </row>
    <row r="4" spans="1:7">
      <c r="A4" s="84"/>
      <c r="B4" s="84"/>
      <c r="C4" s="84"/>
      <c r="D4" s="84"/>
      <c r="E4" s="84"/>
      <c r="F4" s="84"/>
    </row>
    <row r="5" spans="1:7">
      <c r="A5" s="84">
        <v>1</v>
      </c>
      <c r="B5" s="84" t="s">
        <v>2</v>
      </c>
      <c r="C5" s="84" t="s">
        <v>121</v>
      </c>
      <c r="D5" s="84" t="s">
        <v>122</v>
      </c>
      <c r="E5" s="85" t="s">
        <v>113</v>
      </c>
      <c r="F5" s="84" t="s">
        <v>131</v>
      </c>
      <c r="G5" s="92"/>
    </row>
    <row r="6" spans="1:7">
      <c r="A6" s="84">
        <f>A5+1</f>
        <v>2</v>
      </c>
      <c r="B6" s="84" t="s">
        <v>20</v>
      </c>
      <c r="C6" s="84" t="s">
        <v>123</v>
      </c>
      <c r="D6" s="84" t="s">
        <v>11</v>
      </c>
      <c r="E6" s="84" t="s">
        <v>113</v>
      </c>
      <c r="F6" s="84" t="s">
        <v>113</v>
      </c>
      <c r="G6" s="93">
        <v>0.86499999999999977</v>
      </c>
    </row>
    <row r="7" spans="1:7">
      <c r="A7" s="84">
        <f t="shared" ref="A7:A46" si="0">A6+1</f>
        <v>3</v>
      </c>
      <c r="B7" s="84" t="s">
        <v>132</v>
      </c>
      <c r="C7" s="84" t="s">
        <v>133</v>
      </c>
      <c r="D7" s="84" t="s">
        <v>11</v>
      </c>
      <c r="E7" s="84" t="s">
        <v>113</v>
      </c>
      <c r="F7" s="84" t="s">
        <v>113</v>
      </c>
      <c r="G7" s="93">
        <v>0.99</v>
      </c>
    </row>
    <row r="8" spans="1:7">
      <c r="A8" s="84">
        <f t="shared" si="0"/>
        <v>4</v>
      </c>
      <c r="B8" s="84" t="s">
        <v>56</v>
      </c>
      <c r="C8" s="84" t="s">
        <v>124</v>
      </c>
      <c r="D8" s="84" t="s">
        <v>14</v>
      </c>
      <c r="E8" s="85" t="s">
        <v>113</v>
      </c>
      <c r="F8" s="84" t="s">
        <v>131</v>
      </c>
      <c r="G8" s="92"/>
    </row>
    <row r="9" spans="1:7">
      <c r="A9" s="84">
        <f t="shared" si="0"/>
        <v>5</v>
      </c>
      <c r="B9" s="84" t="s">
        <v>41</v>
      </c>
      <c r="C9" s="84" t="s">
        <v>125</v>
      </c>
      <c r="D9" s="84" t="s">
        <v>14</v>
      </c>
      <c r="E9" s="85" t="s">
        <v>113</v>
      </c>
      <c r="F9" s="84" t="s">
        <v>113</v>
      </c>
      <c r="G9" s="94">
        <v>0.97</v>
      </c>
    </row>
    <row r="10" spans="1:7">
      <c r="A10" s="84">
        <f t="shared" si="0"/>
        <v>6</v>
      </c>
      <c r="B10" s="84" t="s">
        <v>134</v>
      </c>
      <c r="C10" s="84" t="s">
        <v>135</v>
      </c>
      <c r="D10" s="84" t="s">
        <v>136</v>
      </c>
      <c r="E10" s="85" t="s">
        <v>113</v>
      </c>
      <c r="F10" s="84" t="s">
        <v>131</v>
      </c>
      <c r="G10" s="94"/>
    </row>
    <row r="11" spans="1:7">
      <c r="A11" s="84">
        <f t="shared" si="0"/>
        <v>7</v>
      </c>
      <c r="B11" s="84" t="s">
        <v>17</v>
      </c>
      <c r="C11" s="84" t="s">
        <v>126</v>
      </c>
      <c r="D11" s="84" t="s">
        <v>14</v>
      </c>
      <c r="E11" s="85" t="s">
        <v>113</v>
      </c>
      <c r="F11" s="84" t="s">
        <v>113</v>
      </c>
      <c r="G11" s="94">
        <f>[1]Tommy!$K$27</f>
        <v>0.87600000000000011</v>
      </c>
    </row>
    <row r="12" spans="1:7">
      <c r="A12" s="84">
        <f t="shared" si="0"/>
        <v>8</v>
      </c>
      <c r="B12" s="84" t="s">
        <v>27</v>
      </c>
      <c r="C12" s="84" t="s">
        <v>127</v>
      </c>
      <c r="D12" s="84" t="s">
        <v>11</v>
      </c>
      <c r="E12" s="85" t="s">
        <v>113</v>
      </c>
      <c r="F12" s="84" t="s">
        <v>113</v>
      </c>
      <c r="G12" s="94">
        <f>'[2]2020'!$K$24</f>
        <v>0.86</v>
      </c>
    </row>
    <row r="13" spans="1:7">
      <c r="A13" s="84">
        <f t="shared" si="0"/>
        <v>9</v>
      </c>
      <c r="B13" s="84" t="s">
        <v>7</v>
      </c>
      <c r="C13" s="84" t="s">
        <v>128</v>
      </c>
      <c r="D13" s="84" t="s">
        <v>11</v>
      </c>
      <c r="E13" s="85" t="s">
        <v>113</v>
      </c>
      <c r="F13" s="84" t="s">
        <v>113</v>
      </c>
      <c r="G13" s="94">
        <f>'[3]Mgr - 2020'!$K$22</f>
        <v>0.75</v>
      </c>
    </row>
    <row r="14" spans="1:7">
      <c r="A14" s="84">
        <f t="shared" si="0"/>
        <v>10</v>
      </c>
      <c r="B14" s="84" t="s">
        <v>120</v>
      </c>
      <c r="C14" s="84" t="s">
        <v>129</v>
      </c>
      <c r="D14" s="84" t="s">
        <v>130</v>
      </c>
      <c r="E14" s="85" t="s">
        <v>113</v>
      </c>
      <c r="F14" s="84" t="s">
        <v>131</v>
      </c>
      <c r="G14" s="92"/>
    </row>
    <row r="15" spans="1:7">
      <c r="A15" s="84">
        <f t="shared" si="0"/>
        <v>11</v>
      </c>
      <c r="B15" s="84" t="s">
        <v>8</v>
      </c>
      <c r="C15" s="84" t="s">
        <v>38</v>
      </c>
      <c r="D15" s="84" t="s">
        <v>14</v>
      </c>
      <c r="E15" s="85" t="s">
        <v>113</v>
      </c>
      <c r="F15" s="84" t="s">
        <v>113</v>
      </c>
      <c r="G15" s="93">
        <v>0.6330057189542484</v>
      </c>
    </row>
    <row r="16" spans="1:7">
      <c r="A16" s="84">
        <f t="shared" si="0"/>
        <v>12</v>
      </c>
      <c r="B16" s="84" t="s">
        <v>0</v>
      </c>
      <c r="C16" s="84" t="s">
        <v>1</v>
      </c>
      <c r="D16" s="84" t="s">
        <v>2</v>
      </c>
      <c r="E16" s="85" t="s">
        <v>113</v>
      </c>
      <c r="F16" s="84" t="s">
        <v>113</v>
      </c>
      <c r="G16" s="94">
        <v>0.19</v>
      </c>
    </row>
    <row r="17" spans="1:7">
      <c r="A17" s="84">
        <f t="shared" si="0"/>
        <v>13</v>
      </c>
      <c r="B17" s="84" t="s">
        <v>3</v>
      </c>
      <c r="C17" s="84" t="s">
        <v>4</v>
      </c>
      <c r="D17" s="84" t="s">
        <v>2</v>
      </c>
      <c r="E17" s="85" t="s">
        <v>113</v>
      </c>
      <c r="F17" s="84" t="s">
        <v>113</v>
      </c>
      <c r="G17" s="94">
        <v>0.21</v>
      </c>
    </row>
    <row r="18" spans="1:7">
      <c r="A18" s="84">
        <f t="shared" si="0"/>
        <v>14</v>
      </c>
      <c r="B18" s="84" t="s">
        <v>5</v>
      </c>
      <c r="C18" s="84" t="s">
        <v>6</v>
      </c>
      <c r="D18" s="84" t="s">
        <v>7</v>
      </c>
      <c r="E18" s="85" t="s">
        <v>113</v>
      </c>
      <c r="F18" s="84" t="s">
        <v>113</v>
      </c>
      <c r="G18" s="94">
        <f>'[3]Staff 1 - 2020'!$K$20</f>
        <v>0.74999999999999978</v>
      </c>
    </row>
    <row r="19" spans="1:7">
      <c r="A19" s="84">
        <f t="shared" si="0"/>
        <v>15</v>
      </c>
      <c r="B19" s="84" t="s">
        <v>9</v>
      </c>
      <c r="C19" s="84" t="s">
        <v>10</v>
      </c>
      <c r="D19" s="84" t="s">
        <v>11</v>
      </c>
      <c r="E19" s="85" t="s">
        <v>113</v>
      </c>
      <c r="F19" s="84" t="s">
        <v>113</v>
      </c>
      <c r="G19" s="94">
        <v>0.85</v>
      </c>
    </row>
    <row r="20" spans="1:7">
      <c r="A20" s="84">
        <f t="shared" si="0"/>
        <v>16</v>
      </c>
      <c r="B20" s="84" t="s">
        <v>12</v>
      </c>
      <c r="C20" s="84" t="s">
        <v>13</v>
      </c>
      <c r="D20" s="84" t="s">
        <v>130</v>
      </c>
      <c r="E20" s="85" t="s">
        <v>113</v>
      </c>
      <c r="F20" s="84" t="s">
        <v>113</v>
      </c>
      <c r="G20" s="94">
        <v>0.76</v>
      </c>
    </row>
    <row r="21" spans="1:7">
      <c r="A21" s="84">
        <f t="shared" si="0"/>
        <v>17</v>
      </c>
      <c r="B21" s="84" t="s">
        <v>15</v>
      </c>
      <c r="C21" s="84" t="s">
        <v>16</v>
      </c>
      <c r="D21" s="84" t="s">
        <v>17</v>
      </c>
      <c r="E21" s="85" t="s">
        <v>113</v>
      </c>
      <c r="F21" s="84" t="s">
        <v>113</v>
      </c>
      <c r="G21" s="94">
        <f>[1]TYO!$K$27</f>
        <v>0.92249999999999999</v>
      </c>
    </row>
    <row r="22" spans="1:7">
      <c r="A22" s="84">
        <f t="shared" si="0"/>
        <v>18</v>
      </c>
      <c r="B22" s="86" t="s">
        <v>18</v>
      </c>
      <c r="C22" s="84" t="s">
        <v>19</v>
      </c>
      <c r="D22" s="84" t="s">
        <v>20</v>
      </c>
      <c r="E22" s="85" t="s">
        <v>113</v>
      </c>
      <c r="F22" s="84" t="s">
        <v>113</v>
      </c>
      <c r="G22" s="94">
        <f>'[4]GA &amp; Property Managemnt'!$K$59</f>
        <v>0.68250000000000011</v>
      </c>
    </row>
    <row r="23" spans="1:7">
      <c r="A23" s="84">
        <f t="shared" si="0"/>
        <v>19</v>
      </c>
      <c r="B23" s="86" t="s">
        <v>21</v>
      </c>
      <c r="C23" s="84" t="s">
        <v>22</v>
      </c>
      <c r="D23" s="84" t="s">
        <v>20</v>
      </c>
      <c r="E23" s="84" t="s">
        <v>113</v>
      </c>
      <c r="F23" s="84" t="s">
        <v>113</v>
      </c>
      <c r="G23" s="94">
        <f>'[4]GA &amp; Property Managemnt'!$K$24</f>
        <v>0.86249999999999993</v>
      </c>
    </row>
    <row r="24" spans="1:7">
      <c r="A24" s="84">
        <f t="shared" si="0"/>
        <v>20</v>
      </c>
      <c r="B24" s="86" t="s">
        <v>23</v>
      </c>
      <c r="C24" s="84" t="s">
        <v>24</v>
      </c>
      <c r="D24" s="84" t="s">
        <v>8</v>
      </c>
      <c r="E24" s="85" t="s">
        <v>113</v>
      </c>
      <c r="F24" s="84" t="s">
        <v>113</v>
      </c>
      <c r="G24" s="93">
        <v>0.6330057189542484</v>
      </c>
    </row>
    <row r="25" spans="1:7">
      <c r="A25" s="84">
        <f t="shared" si="0"/>
        <v>21</v>
      </c>
      <c r="B25" s="86" t="s">
        <v>25</v>
      </c>
      <c r="C25" s="84" t="s">
        <v>26</v>
      </c>
      <c r="D25" s="84" t="s">
        <v>27</v>
      </c>
      <c r="E25" s="85" t="s">
        <v>113</v>
      </c>
      <c r="F25" s="84" t="s">
        <v>113</v>
      </c>
      <c r="G25" s="94">
        <f>'[2]2020 (2)'!$K$24</f>
        <v>0.91199999999999992</v>
      </c>
    </row>
    <row r="26" spans="1:7">
      <c r="A26" s="84">
        <f t="shared" si="0"/>
        <v>22</v>
      </c>
      <c r="B26" s="86" t="s">
        <v>28</v>
      </c>
      <c r="C26" s="84" t="s">
        <v>29</v>
      </c>
      <c r="D26" s="84" t="s">
        <v>17</v>
      </c>
      <c r="E26" s="85" t="s">
        <v>113</v>
      </c>
      <c r="F26" s="84" t="s">
        <v>113</v>
      </c>
      <c r="G26" s="94">
        <f>[1]Bella!$K$27</f>
        <v>0.9</v>
      </c>
    </row>
    <row r="27" spans="1:7">
      <c r="A27" s="84">
        <f t="shared" si="0"/>
        <v>23</v>
      </c>
      <c r="B27" s="86" t="s">
        <v>30</v>
      </c>
      <c r="C27" s="84" t="s">
        <v>31</v>
      </c>
      <c r="D27" s="84" t="s">
        <v>20</v>
      </c>
      <c r="E27" s="84" t="s">
        <v>113</v>
      </c>
      <c r="F27" s="84" t="s">
        <v>113</v>
      </c>
      <c r="G27" s="94">
        <v>1</v>
      </c>
    </row>
    <row r="28" spans="1:7">
      <c r="A28" s="84">
        <f t="shared" si="0"/>
        <v>24</v>
      </c>
      <c r="B28" s="86" t="s">
        <v>32</v>
      </c>
      <c r="C28" s="84" t="s">
        <v>31</v>
      </c>
      <c r="D28" s="84" t="s">
        <v>20</v>
      </c>
      <c r="E28" s="84" t="s">
        <v>113</v>
      </c>
      <c r="F28" s="84" t="s">
        <v>113</v>
      </c>
      <c r="G28" s="94">
        <v>1</v>
      </c>
    </row>
    <row r="29" spans="1:7">
      <c r="A29" s="84">
        <f t="shared" si="0"/>
        <v>25</v>
      </c>
      <c r="B29" s="86" t="s">
        <v>33</v>
      </c>
      <c r="C29" s="84" t="s">
        <v>34</v>
      </c>
      <c r="D29" s="84" t="s">
        <v>14</v>
      </c>
      <c r="E29" s="85" t="s">
        <v>113</v>
      </c>
      <c r="F29" s="84" t="s">
        <v>113</v>
      </c>
      <c r="G29" s="94">
        <v>1</v>
      </c>
    </row>
    <row r="30" spans="1:7">
      <c r="A30" s="84">
        <f t="shared" si="0"/>
        <v>26</v>
      </c>
      <c r="B30" s="86" t="s">
        <v>35</v>
      </c>
      <c r="C30" s="84" t="s">
        <v>36</v>
      </c>
      <c r="D30" s="84" t="s">
        <v>37</v>
      </c>
      <c r="E30" s="84" t="s">
        <v>113</v>
      </c>
      <c r="F30" s="84" t="s">
        <v>113</v>
      </c>
      <c r="G30" s="94">
        <v>1.01</v>
      </c>
    </row>
    <row r="31" spans="1:7">
      <c r="A31" s="84">
        <f t="shared" si="0"/>
        <v>27</v>
      </c>
      <c r="B31" s="84" t="s">
        <v>39</v>
      </c>
      <c r="C31" s="84" t="s">
        <v>40</v>
      </c>
      <c r="D31" s="84" t="s">
        <v>41</v>
      </c>
      <c r="E31" s="85" t="s">
        <v>113</v>
      </c>
      <c r="F31" s="85" t="s">
        <v>113</v>
      </c>
      <c r="G31" s="94">
        <v>0.76</v>
      </c>
    </row>
    <row r="32" spans="1:7">
      <c r="A32" s="84">
        <f t="shared" si="0"/>
        <v>28</v>
      </c>
      <c r="B32" s="84" t="s">
        <v>42</v>
      </c>
      <c r="C32" s="84" t="s">
        <v>43</v>
      </c>
      <c r="D32" s="84" t="s">
        <v>20</v>
      </c>
      <c r="E32" s="85" t="s">
        <v>113</v>
      </c>
      <c r="F32" s="84" t="s">
        <v>113</v>
      </c>
      <c r="G32" s="94">
        <f>'[4]GA &amp; Property Managemnt'!$K$195</f>
        <v>0.91250000000000009</v>
      </c>
    </row>
    <row r="33" spans="1:7">
      <c r="A33" s="84">
        <f t="shared" si="0"/>
        <v>29</v>
      </c>
      <c r="B33" s="84" t="s">
        <v>44</v>
      </c>
      <c r="C33" s="84" t="s">
        <v>43</v>
      </c>
      <c r="D33" s="84" t="s">
        <v>20</v>
      </c>
      <c r="E33" s="85" t="s">
        <v>113</v>
      </c>
      <c r="F33" s="84" t="s">
        <v>113</v>
      </c>
      <c r="G33" s="94">
        <f>'[4]GA &amp; Property Managemnt'!$K$93</f>
        <v>0.91250000000000009</v>
      </c>
    </row>
    <row r="34" spans="1:7">
      <c r="A34" s="84">
        <f t="shared" si="0"/>
        <v>30</v>
      </c>
      <c r="B34" s="84" t="s">
        <v>45</v>
      </c>
      <c r="C34" s="84" t="s">
        <v>43</v>
      </c>
      <c r="D34" s="84" t="s">
        <v>20</v>
      </c>
      <c r="E34" s="85" t="s">
        <v>113</v>
      </c>
      <c r="F34" s="84" t="s">
        <v>113</v>
      </c>
      <c r="G34" s="94">
        <f>'[4]GA &amp; Property Managemnt'!$K$127</f>
        <v>0.91250000000000009</v>
      </c>
    </row>
    <row r="35" spans="1:7">
      <c r="A35" s="84">
        <f t="shared" si="0"/>
        <v>31</v>
      </c>
      <c r="B35" s="84" t="s">
        <v>46</v>
      </c>
      <c r="C35" s="84" t="s">
        <v>43</v>
      </c>
      <c r="D35" s="84" t="s">
        <v>20</v>
      </c>
      <c r="E35" s="85" t="s">
        <v>113</v>
      </c>
      <c r="F35" s="84" t="s">
        <v>113</v>
      </c>
      <c r="G35" s="94">
        <f>'[4]GA &amp; Property Managemnt'!$K$127</f>
        <v>0.91250000000000009</v>
      </c>
    </row>
    <row r="36" spans="1:7">
      <c r="A36" s="84">
        <f t="shared" si="0"/>
        <v>32</v>
      </c>
      <c r="B36" s="84" t="s">
        <v>47</v>
      </c>
      <c r="C36" s="84" t="s">
        <v>48</v>
      </c>
      <c r="D36" s="84" t="s">
        <v>17</v>
      </c>
      <c r="E36" s="85" t="s">
        <v>113</v>
      </c>
      <c r="F36" s="84" t="s">
        <v>113</v>
      </c>
      <c r="G36" s="94">
        <f>[1]Faisal!$K$27</f>
        <v>0.8500000000000002</v>
      </c>
    </row>
    <row r="37" spans="1:7">
      <c r="A37" s="84">
        <f t="shared" si="0"/>
        <v>33</v>
      </c>
      <c r="B37" s="84" t="s">
        <v>49</v>
      </c>
      <c r="C37" s="84" t="s">
        <v>50</v>
      </c>
      <c r="D37" s="84" t="s">
        <v>2</v>
      </c>
      <c r="E37" s="85" t="s">
        <v>113</v>
      </c>
      <c r="F37" s="84" t="s">
        <v>113</v>
      </c>
      <c r="G37" s="94">
        <v>0.42</v>
      </c>
    </row>
    <row r="38" spans="1:7">
      <c r="A38" s="84">
        <f t="shared" si="0"/>
        <v>34</v>
      </c>
      <c r="B38" s="84" t="s">
        <v>51</v>
      </c>
      <c r="C38" s="84" t="s">
        <v>6</v>
      </c>
      <c r="D38" s="84" t="s">
        <v>7</v>
      </c>
      <c r="E38" s="85" t="s">
        <v>113</v>
      </c>
      <c r="F38" s="84" t="s">
        <v>113</v>
      </c>
      <c r="G38" s="94">
        <f>'[3]Staff 2 - 2020'!$K$20</f>
        <v>0.7</v>
      </c>
    </row>
    <row r="39" spans="1:7">
      <c r="A39" s="84">
        <f t="shared" si="0"/>
        <v>35</v>
      </c>
      <c r="B39" s="84" t="s">
        <v>52</v>
      </c>
      <c r="C39" s="84" t="s">
        <v>53</v>
      </c>
      <c r="D39" s="84" t="s">
        <v>2</v>
      </c>
      <c r="E39" s="85" t="s">
        <v>113</v>
      </c>
      <c r="F39" s="84" t="s">
        <v>113</v>
      </c>
      <c r="G39" s="94">
        <v>0.35</v>
      </c>
    </row>
    <row r="40" spans="1:7">
      <c r="A40" s="84">
        <f t="shared" si="0"/>
        <v>36</v>
      </c>
      <c r="B40" s="84" t="s">
        <v>54</v>
      </c>
      <c r="C40" s="84" t="s">
        <v>55</v>
      </c>
      <c r="D40" s="84" t="s">
        <v>56</v>
      </c>
      <c r="E40" s="85" t="s">
        <v>113</v>
      </c>
      <c r="F40" s="84" t="s">
        <v>113</v>
      </c>
      <c r="G40" s="94">
        <v>0.76</v>
      </c>
    </row>
    <row r="41" spans="1:7">
      <c r="A41" s="84">
        <f t="shared" si="0"/>
        <v>37</v>
      </c>
      <c r="B41" s="84" t="s">
        <v>57</v>
      </c>
      <c r="C41" s="84" t="s">
        <v>58</v>
      </c>
      <c r="D41" s="84" t="s">
        <v>49</v>
      </c>
      <c r="E41" s="85" t="s">
        <v>113</v>
      </c>
      <c r="F41" s="84" t="s">
        <v>113</v>
      </c>
      <c r="G41" s="94">
        <v>0.85</v>
      </c>
    </row>
    <row r="42" spans="1:7">
      <c r="A42" s="84">
        <f t="shared" si="0"/>
        <v>38</v>
      </c>
      <c r="B42" s="84" t="s">
        <v>59</v>
      </c>
      <c r="C42" s="84" t="s">
        <v>60</v>
      </c>
      <c r="D42" s="84" t="s">
        <v>49</v>
      </c>
      <c r="E42" s="85" t="s">
        <v>113</v>
      </c>
      <c r="F42" s="84" t="s">
        <v>113</v>
      </c>
      <c r="G42" s="94">
        <v>0.82</v>
      </c>
    </row>
    <row r="43" spans="1:7">
      <c r="A43" s="84">
        <f t="shared" si="0"/>
        <v>39</v>
      </c>
      <c r="B43" s="84" t="s">
        <v>61</v>
      </c>
      <c r="C43" s="84" t="s">
        <v>60</v>
      </c>
      <c r="D43" s="84" t="s">
        <v>49</v>
      </c>
      <c r="E43" s="85" t="s">
        <v>113</v>
      </c>
      <c r="F43" s="84" t="s">
        <v>113</v>
      </c>
      <c r="G43" s="94">
        <v>0.8</v>
      </c>
    </row>
    <row r="44" spans="1:7">
      <c r="A44" s="84">
        <f t="shared" si="0"/>
        <v>40</v>
      </c>
      <c r="B44" s="84" t="s">
        <v>62</v>
      </c>
      <c r="C44" s="84" t="s">
        <v>60</v>
      </c>
      <c r="D44" s="84" t="s">
        <v>49</v>
      </c>
      <c r="E44" s="85" t="s">
        <v>113</v>
      </c>
      <c r="F44" s="84" t="s">
        <v>113</v>
      </c>
      <c r="G44" s="94">
        <v>0.81</v>
      </c>
    </row>
    <row r="45" spans="1:7">
      <c r="A45" s="84">
        <f t="shared" si="0"/>
        <v>41</v>
      </c>
      <c r="B45" s="84" t="s">
        <v>63</v>
      </c>
      <c r="C45" s="84" t="s">
        <v>60</v>
      </c>
      <c r="D45" s="84" t="s">
        <v>49</v>
      </c>
      <c r="E45" s="85" t="s">
        <v>113</v>
      </c>
      <c r="F45" s="84" t="s">
        <v>113</v>
      </c>
      <c r="G45" s="94">
        <v>0.8</v>
      </c>
    </row>
    <row r="46" spans="1:7">
      <c r="A46" s="84">
        <f t="shared" si="0"/>
        <v>42</v>
      </c>
      <c r="B46" s="84" t="s">
        <v>64</v>
      </c>
      <c r="C46" s="84" t="s">
        <v>65</v>
      </c>
      <c r="D46" s="84" t="s">
        <v>2</v>
      </c>
      <c r="E46" s="85" t="s">
        <v>113</v>
      </c>
      <c r="F46" s="84" t="s">
        <v>131</v>
      </c>
      <c r="G46" s="92"/>
    </row>
  </sheetData>
  <autoFilter ref="A4:G46"/>
  <conditionalFormatting sqref="E5:F46">
    <cfRule type="containsText" dxfId="1" priority="1" operator="containsText" text="Belum">
      <formula>NOT(ISERROR(SEARCH("Belum",E5)))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7"/>
  <sheetViews>
    <sheetView showGridLines="0" workbookViewId="0">
      <selection activeCell="E12" sqref="E12"/>
    </sheetView>
  </sheetViews>
  <sheetFormatPr defaultRowHeight="11.25"/>
  <cols>
    <col min="1" max="1" width="0.85546875" style="2" customWidth="1"/>
    <col min="2" max="2" width="29.5703125" style="2" customWidth="1"/>
    <col min="3" max="3" width="9.140625" style="2"/>
    <col min="4" max="4" width="28.42578125" style="2" customWidth="1"/>
    <col min="5" max="6" width="10.42578125" style="2" customWidth="1"/>
    <col min="7" max="7" width="10.28515625" style="2" customWidth="1"/>
    <col min="8" max="8" width="10.140625" style="2" customWidth="1"/>
    <col min="9" max="9" width="12.5703125" style="2" customWidth="1"/>
    <col min="10" max="10" width="0.85546875" style="2" customWidth="1"/>
    <col min="11" max="16384" width="9.140625" style="2"/>
  </cols>
  <sheetData>
    <row r="1" spans="1:10" ht="12" thickBot="1">
      <c r="A1" s="1"/>
    </row>
    <row r="2" spans="1:10" ht="15.75">
      <c r="A2" s="3"/>
      <c r="B2" s="4"/>
      <c r="C2" s="5"/>
      <c r="D2" s="6"/>
      <c r="E2" s="5"/>
      <c r="F2" s="5"/>
      <c r="G2" s="5"/>
      <c r="H2" s="5"/>
      <c r="I2" s="4" t="s">
        <v>66</v>
      </c>
      <c r="J2" s="7"/>
    </row>
    <row r="3" spans="1:10" ht="23.25" customHeight="1">
      <c r="A3" s="8"/>
      <c r="B3" s="9" t="s">
        <v>67</v>
      </c>
      <c r="C3" s="10"/>
      <c r="D3" s="11"/>
      <c r="J3" s="12"/>
    </row>
    <row r="4" spans="1:10" ht="21">
      <c r="A4" s="8"/>
      <c r="B4" s="13" t="s">
        <v>68</v>
      </c>
      <c r="C4" s="10"/>
      <c r="D4" s="11"/>
      <c r="E4" s="14" t="s">
        <v>69</v>
      </c>
      <c r="F4" s="14"/>
      <c r="G4" s="14"/>
      <c r="H4" s="126"/>
      <c r="I4" s="126"/>
      <c r="J4" s="12"/>
    </row>
    <row r="5" spans="1:10" ht="27" customHeight="1">
      <c r="A5" s="8"/>
      <c r="B5" s="15" t="s">
        <v>70</v>
      </c>
      <c r="C5" s="10"/>
      <c r="D5" s="11"/>
      <c r="E5" s="16" t="s">
        <v>71</v>
      </c>
      <c r="F5" s="16"/>
      <c r="G5" s="16"/>
      <c r="H5" s="17" t="s">
        <v>72</v>
      </c>
      <c r="I5" s="17"/>
      <c r="J5" s="12"/>
    </row>
    <row r="6" spans="1:10" ht="28.5" customHeight="1">
      <c r="A6" s="8"/>
      <c r="B6" s="16" t="s">
        <v>73</v>
      </c>
      <c r="C6" s="18"/>
      <c r="D6" s="19" t="s">
        <v>25</v>
      </c>
      <c r="E6" s="16" t="s">
        <v>74</v>
      </c>
      <c r="F6" s="16"/>
      <c r="G6" s="16"/>
      <c r="H6" s="126" t="s">
        <v>75</v>
      </c>
      <c r="I6" s="126"/>
      <c r="J6" s="12"/>
    </row>
    <row r="7" spans="1:10" ht="15.75">
      <c r="A7" s="8"/>
      <c r="B7" s="16"/>
      <c r="C7" s="20"/>
      <c r="D7" s="21"/>
      <c r="E7" s="20"/>
      <c r="F7" s="20"/>
      <c r="G7" s="20"/>
      <c r="H7" s="22"/>
      <c r="I7" s="22"/>
      <c r="J7" s="12"/>
    </row>
    <row r="8" spans="1:10" ht="15.75">
      <c r="A8" s="8"/>
      <c r="B8" s="16" t="s">
        <v>76</v>
      </c>
      <c r="C8" s="18"/>
      <c r="D8" s="23" t="s">
        <v>77</v>
      </c>
      <c r="E8" s="20" t="s">
        <v>78</v>
      </c>
      <c r="F8" s="20"/>
      <c r="G8" s="20"/>
      <c r="H8" s="24" t="s">
        <v>79</v>
      </c>
      <c r="I8" s="24" t="s">
        <v>80</v>
      </c>
      <c r="J8" s="12"/>
    </row>
    <row r="9" spans="1:10" ht="5.25" customHeight="1" thickBot="1">
      <c r="A9" s="8"/>
      <c r="B9" s="10"/>
      <c r="C9" s="25"/>
      <c r="D9" s="26"/>
      <c r="E9" s="25"/>
      <c r="F9" s="25"/>
      <c r="G9" s="25"/>
      <c r="H9" s="10"/>
      <c r="I9" s="10"/>
      <c r="J9" s="12"/>
    </row>
    <row r="10" spans="1:10" s="32" customFormat="1" ht="45" customHeight="1">
      <c r="A10" s="27"/>
      <c r="B10" s="28" t="s">
        <v>81</v>
      </c>
      <c r="C10" s="127" t="s">
        <v>82</v>
      </c>
      <c r="D10" s="128"/>
      <c r="E10" s="29" t="s">
        <v>83</v>
      </c>
      <c r="F10" s="29" t="s">
        <v>84</v>
      </c>
      <c r="G10" s="29" t="s">
        <v>85</v>
      </c>
      <c r="H10" s="29" t="s">
        <v>86</v>
      </c>
      <c r="I10" s="30" t="s">
        <v>87</v>
      </c>
      <c r="J10" s="31"/>
    </row>
    <row r="11" spans="1:10" ht="34.5" customHeight="1">
      <c r="A11" s="8"/>
      <c r="B11" s="129" t="s">
        <v>88</v>
      </c>
      <c r="C11" s="121" t="s">
        <v>89</v>
      </c>
      <c r="D11" s="132"/>
      <c r="E11" s="33">
        <v>0.06</v>
      </c>
      <c r="F11" s="34">
        <v>0.8</v>
      </c>
      <c r="G11" s="34">
        <v>0.85</v>
      </c>
      <c r="H11" s="35">
        <f>MIN((G11/F11)*5,5)</f>
        <v>5</v>
      </c>
      <c r="I11" s="36">
        <f>H11*E11</f>
        <v>0.3</v>
      </c>
      <c r="J11" s="37">
        <f t="shared" ref="J11:J22" si="0">COUNTA(E11:I11)</f>
        <v>5</v>
      </c>
    </row>
    <row r="12" spans="1:10" ht="34.5" customHeight="1">
      <c r="A12" s="8"/>
      <c r="B12" s="130"/>
      <c r="C12" s="121" t="s">
        <v>90</v>
      </c>
      <c r="D12" s="122"/>
      <c r="E12" s="38">
        <v>0.08</v>
      </c>
      <c r="F12" s="34">
        <v>0.8</v>
      </c>
      <c r="G12" s="34">
        <v>0.8</v>
      </c>
      <c r="H12" s="35">
        <f t="shared" ref="H12:H22" si="1">MIN((G12/F12)*5,5)</f>
        <v>5</v>
      </c>
      <c r="I12" s="39">
        <f t="shared" ref="I12:I22" si="2">H12*E12</f>
        <v>0.4</v>
      </c>
      <c r="J12" s="37">
        <f t="shared" si="0"/>
        <v>5</v>
      </c>
    </row>
    <row r="13" spans="1:10" ht="34.5" customHeight="1">
      <c r="A13" s="8"/>
      <c r="B13" s="131"/>
      <c r="C13" s="121" t="s">
        <v>91</v>
      </c>
      <c r="D13" s="122"/>
      <c r="E13" s="38">
        <v>0.13</v>
      </c>
      <c r="F13" s="34">
        <v>0.8</v>
      </c>
      <c r="G13" s="34">
        <v>0.7</v>
      </c>
      <c r="H13" s="35">
        <f t="shared" si="1"/>
        <v>4.3749999999999991</v>
      </c>
      <c r="I13" s="39">
        <f t="shared" si="2"/>
        <v>0.56874999999999987</v>
      </c>
      <c r="J13" s="37">
        <f t="shared" si="0"/>
        <v>5</v>
      </c>
    </row>
    <row r="14" spans="1:10" ht="34.5" customHeight="1">
      <c r="A14" s="8"/>
      <c r="B14" s="118" t="s">
        <v>92</v>
      </c>
      <c r="C14" s="121" t="s">
        <v>93</v>
      </c>
      <c r="D14" s="122"/>
      <c r="E14" s="40">
        <v>0.1</v>
      </c>
      <c r="F14" s="34">
        <v>0.8</v>
      </c>
      <c r="G14" s="34">
        <v>0.75</v>
      </c>
      <c r="H14" s="35">
        <f t="shared" si="1"/>
        <v>4.6875</v>
      </c>
      <c r="I14" s="41">
        <f t="shared" si="2"/>
        <v>0.46875</v>
      </c>
      <c r="J14" s="37">
        <f t="shared" si="0"/>
        <v>5</v>
      </c>
    </row>
    <row r="15" spans="1:10" ht="34.5" customHeight="1">
      <c r="A15" s="8"/>
      <c r="B15" s="119"/>
      <c r="C15" s="121" t="s">
        <v>94</v>
      </c>
      <c r="D15" s="122"/>
      <c r="E15" s="34">
        <v>0.06</v>
      </c>
      <c r="F15" s="34">
        <v>0.8</v>
      </c>
      <c r="G15" s="34">
        <v>0.8</v>
      </c>
      <c r="H15" s="35">
        <f t="shared" si="1"/>
        <v>5</v>
      </c>
      <c r="I15" s="41">
        <f t="shared" si="2"/>
        <v>0.3</v>
      </c>
      <c r="J15" s="37">
        <f t="shared" si="0"/>
        <v>5</v>
      </c>
    </row>
    <row r="16" spans="1:10" ht="34.5" customHeight="1">
      <c r="A16" s="8"/>
      <c r="B16" s="120"/>
      <c r="C16" s="121" t="s">
        <v>95</v>
      </c>
      <c r="D16" s="122"/>
      <c r="E16" s="34">
        <v>0.06</v>
      </c>
      <c r="F16" s="34">
        <v>0.8</v>
      </c>
      <c r="G16" s="34">
        <v>0.9</v>
      </c>
      <c r="H16" s="35">
        <f t="shared" si="1"/>
        <v>5</v>
      </c>
      <c r="I16" s="41">
        <f t="shared" si="2"/>
        <v>0.3</v>
      </c>
      <c r="J16" s="37">
        <f t="shared" si="0"/>
        <v>5</v>
      </c>
    </row>
    <row r="17" spans="1:10" ht="34.5" customHeight="1">
      <c r="A17" s="8"/>
      <c r="B17" s="118" t="s">
        <v>96</v>
      </c>
      <c r="C17" s="121" t="s">
        <v>97</v>
      </c>
      <c r="D17" s="122"/>
      <c r="E17" s="34">
        <v>0.12</v>
      </c>
      <c r="F17" s="34">
        <v>0.8</v>
      </c>
      <c r="G17" s="34">
        <v>0.8</v>
      </c>
      <c r="H17" s="35">
        <f t="shared" si="1"/>
        <v>5</v>
      </c>
      <c r="I17" s="41">
        <f t="shared" si="2"/>
        <v>0.6</v>
      </c>
      <c r="J17" s="37">
        <f t="shared" si="0"/>
        <v>5</v>
      </c>
    </row>
    <row r="18" spans="1:10" ht="34.5" customHeight="1">
      <c r="A18" s="8"/>
      <c r="B18" s="119"/>
      <c r="C18" s="121" t="s">
        <v>98</v>
      </c>
      <c r="D18" s="122"/>
      <c r="E18" s="34">
        <v>0.11</v>
      </c>
      <c r="F18" s="34">
        <v>0.8</v>
      </c>
      <c r="G18" s="34">
        <v>0.75</v>
      </c>
      <c r="H18" s="35">
        <f t="shared" si="1"/>
        <v>4.6875</v>
      </c>
      <c r="I18" s="41">
        <f t="shared" si="2"/>
        <v>0.515625</v>
      </c>
      <c r="J18" s="37">
        <f t="shared" si="0"/>
        <v>5</v>
      </c>
    </row>
    <row r="19" spans="1:10" ht="34.5" customHeight="1">
      <c r="A19" s="8"/>
      <c r="B19" s="120"/>
      <c r="C19" s="121" t="s">
        <v>99</v>
      </c>
      <c r="D19" s="122"/>
      <c r="E19" s="34">
        <v>0.06</v>
      </c>
      <c r="F19" s="34">
        <v>0.8</v>
      </c>
      <c r="G19" s="34">
        <v>0.7</v>
      </c>
      <c r="H19" s="35">
        <f t="shared" si="1"/>
        <v>4.3749999999999991</v>
      </c>
      <c r="I19" s="41">
        <f t="shared" si="2"/>
        <v>0.26249999999999996</v>
      </c>
      <c r="J19" s="37"/>
    </row>
    <row r="20" spans="1:10" ht="34.5" customHeight="1">
      <c r="A20" s="8"/>
      <c r="B20" s="118" t="s">
        <v>100</v>
      </c>
      <c r="C20" s="121" t="s">
        <v>101</v>
      </c>
      <c r="D20" s="122"/>
      <c r="E20" s="34">
        <v>0.05</v>
      </c>
      <c r="F20" s="34">
        <v>0.85</v>
      </c>
      <c r="G20" s="34">
        <v>0.7</v>
      </c>
      <c r="H20" s="35">
        <f t="shared" si="1"/>
        <v>4.117647058823529</v>
      </c>
      <c r="I20" s="41">
        <f t="shared" si="2"/>
        <v>0.20588235294117646</v>
      </c>
      <c r="J20" s="37"/>
    </row>
    <row r="21" spans="1:10" ht="34.5" customHeight="1">
      <c r="A21" s="8"/>
      <c r="B21" s="119"/>
      <c r="C21" s="121" t="s">
        <v>102</v>
      </c>
      <c r="D21" s="122"/>
      <c r="E21" s="34">
        <v>0.05</v>
      </c>
      <c r="F21" s="34">
        <v>0.8</v>
      </c>
      <c r="G21" s="34">
        <v>0.75</v>
      </c>
      <c r="H21" s="35">
        <f t="shared" si="1"/>
        <v>4.6875</v>
      </c>
      <c r="I21" s="41">
        <f t="shared" si="2"/>
        <v>0.234375</v>
      </c>
      <c r="J21" s="37"/>
    </row>
    <row r="22" spans="1:10" ht="34.5" customHeight="1" thickBot="1">
      <c r="A22" s="8"/>
      <c r="B22" s="123"/>
      <c r="C22" s="124" t="s">
        <v>103</v>
      </c>
      <c r="D22" s="125"/>
      <c r="E22" s="42">
        <v>0.12</v>
      </c>
      <c r="F22" s="34">
        <v>1</v>
      </c>
      <c r="G22" s="34">
        <v>0.8</v>
      </c>
      <c r="H22" s="35">
        <f t="shared" si="1"/>
        <v>4</v>
      </c>
      <c r="I22" s="43">
        <f t="shared" si="2"/>
        <v>0.48</v>
      </c>
      <c r="J22" s="37">
        <f t="shared" si="0"/>
        <v>5</v>
      </c>
    </row>
    <row r="23" spans="1:10" ht="13.5" thickBot="1">
      <c r="A23" s="8"/>
      <c r="B23" s="44"/>
      <c r="C23" s="44"/>
      <c r="D23" s="45"/>
      <c r="E23" s="45"/>
      <c r="F23" s="45"/>
      <c r="G23" s="45"/>
      <c r="H23" s="45"/>
      <c r="I23" s="46"/>
      <c r="J23" s="47"/>
    </row>
    <row r="24" spans="1:10" ht="33.75" customHeight="1">
      <c r="A24" s="8"/>
      <c r="B24" s="48" t="s">
        <v>104</v>
      </c>
      <c r="C24" s="49"/>
      <c r="D24" s="50"/>
      <c r="E24" s="51">
        <f>SUM(E11:E22)</f>
        <v>1</v>
      </c>
      <c r="F24" s="52"/>
      <c r="G24" s="52"/>
      <c r="H24" s="53">
        <f>SUM(H11:H23)</f>
        <v>55.930147058823529</v>
      </c>
      <c r="I24" s="54">
        <f>SUM(I11:I22)</f>
        <v>4.6358823529411755</v>
      </c>
      <c r="J24" s="37">
        <f>COUNTA(E24:I24)</f>
        <v>3</v>
      </c>
    </row>
    <row r="25" spans="1:10" ht="34.5" customHeight="1" thickBot="1">
      <c r="A25" s="8"/>
      <c r="B25" s="55" t="s">
        <v>105</v>
      </c>
      <c r="C25" s="56"/>
      <c r="D25" s="57"/>
      <c r="E25" s="58"/>
      <c r="F25" s="58"/>
      <c r="G25" s="59">
        <f>AVERAGE(G11:G22)</f>
        <v>0.77500000000000002</v>
      </c>
      <c r="H25" s="60">
        <f>AVERAGE(H11:H22)</f>
        <v>4.6608455882352944</v>
      </c>
      <c r="I25" s="61">
        <f>AVERAGE(I11:I22)</f>
        <v>0.38632352941176462</v>
      </c>
      <c r="J25" s="37">
        <f>COUNTA(E25:I25)</f>
        <v>3</v>
      </c>
    </row>
    <row r="26" spans="1:10" ht="4.5" customHeight="1" thickBot="1">
      <c r="A26" s="62"/>
      <c r="B26" s="63"/>
      <c r="C26" s="63"/>
      <c r="D26" s="64"/>
      <c r="E26" s="65">
        <v>4</v>
      </c>
      <c r="F26" s="65"/>
      <c r="G26" s="65"/>
      <c r="H26" s="65">
        <v>3</v>
      </c>
      <c r="I26" s="65">
        <v>1</v>
      </c>
      <c r="J26" s="66"/>
    </row>
    <row r="27" spans="1:10" ht="12.75">
      <c r="A27" s="67"/>
      <c r="B27" s="67"/>
      <c r="C27" s="67"/>
      <c r="D27" s="68"/>
      <c r="E27" s="67"/>
      <c r="F27" s="67"/>
      <c r="G27" s="67"/>
      <c r="H27" s="67"/>
      <c r="I27" s="67"/>
      <c r="J27" s="67"/>
    </row>
    <row r="28" spans="1:10" s="69" customFormat="1" ht="23.25" customHeight="1">
      <c r="A28" s="95" t="s">
        <v>106</v>
      </c>
      <c r="B28" s="96"/>
      <c r="C28" s="96"/>
      <c r="D28" s="96"/>
      <c r="E28" s="96"/>
      <c r="F28" s="96"/>
      <c r="G28" s="96"/>
      <c r="H28" s="96"/>
      <c r="I28" s="96"/>
      <c r="J28" s="97"/>
    </row>
    <row r="29" spans="1:10" ht="24.75" customHeight="1">
      <c r="A29" s="109" t="s">
        <v>107</v>
      </c>
      <c r="B29" s="110"/>
      <c r="C29" s="110"/>
      <c r="D29" s="110"/>
      <c r="E29" s="110"/>
      <c r="F29" s="110"/>
      <c r="G29" s="110"/>
      <c r="H29" s="110"/>
      <c r="I29" s="110"/>
      <c r="J29" s="111"/>
    </row>
    <row r="30" spans="1:10" ht="24.75" customHeight="1">
      <c r="A30" s="112"/>
      <c r="B30" s="113"/>
      <c r="C30" s="113"/>
      <c r="D30" s="113"/>
      <c r="E30" s="113"/>
      <c r="F30" s="113"/>
      <c r="G30" s="113"/>
      <c r="H30" s="113"/>
      <c r="I30" s="113"/>
      <c r="J30" s="114"/>
    </row>
    <row r="31" spans="1:10" ht="24.75" customHeight="1">
      <c r="A31" s="112"/>
      <c r="B31" s="113"/>
      <c r="C31" s="113"/>
      <c r="D31" s="113"/>
      <c r="E31" s="113"/>
      <c r="F31" s="113"/>
      <c r="G31" s="113"/>
      <c r="H31" s="113"/>
      <c r="I31" s="113"/>
      <c r="J31" s="114"/>
    </row>
    <row r="32" spans="1:10" ht="24.75" customHeight="1">
      <c r="A32" s="112"/>
      <c r="B32" s="113"/>
      <c r="C32" s="113"/>
      <c r="D32" s="113"/>
      <c r="E32" s="113"/>
      <c r="F32" s="113"/>
      <c r="G32" s="113"/>
      <c r="H32" s="113"/>
      <c r="I32" s="113"/>
      <c r="J32" s="114"/>
    </row>
    <row r="33" spans="1:10" ht="24.75" customHeight="1">
      <c r="A33" s="115"/>
      <c r="B33" s="116"/>
      <c r="C33" s="116"/>
      <c r="D33" s="116"/>
      <c r="E33" s="116"/>
      <c r="F33" s="116"/>
      <c r="G33" s="116"/>
      <c r="H33" s="116"/>
      <c r="I33" s="116"/>
      <c r="J33" s="117"/>
    </row>
    <row r="34" spans="1:10" s="67" customFormat="1" ht="15.75">
      <c r="A34" s="70"/>
      <c r="B34" s="71"/>
      <c r="C34" s="71"/>
      <c r="D34" s="72"/>
      <c r="E34" s="71"/>
      <c r="F34" s="71"/>
      <c r="G34" s="71"/>
      <c r="H34" s="71"/>
      <c r="I34" s="71"/>
      <c r="J34" s="71"/>
    </row>
    <row r="35" spans="1:10" s="73" customFormat="1" ht="15.75" customHeight="1">
      <c r="A35" s="95" t="s">
        <v>108</v>
      </c>
      <c r="B35" s="96"/>
      <c r="C35" s="96"/>
      <c r="D35" s="97"/>
      <c r="E35" s="95" t="s">
        <v>109</v>
      </c>
      <c r="F35" s="96"/>
      <c r="G35" s="96"/>
      <c r="H35" s="96"/>
      <c r="I35" s="96"/>
      <c r="J35" s="97"/>
    </row>
    <row r="36" spans="1:10" s="73" customFormat="1" ht="12.75" customHeight="1">
      <c r="A36" s="74"/>
      <c r="B36" s="75"/>
      <c r="C36" s="75"/>
      <c r="D36" s="76"/>
      <c r="E36" s="98" t="s">
        <v>110</v>
      </c>
      <c r="F36" s="99"/>
      <c r="G36" s="99"/>
      <c r="H36" s="99"/>
      <c r="I36" s="99"/>
      <c r="J36" s="100"/>
    </row>
    <row r="37" spans="1:10" s="73" customFormat="1" ht="18.75" customHeight="1">
      <c r="A37" s="77" t="s">
        <v>111</v>
      </c>
      <c r="B37" s="78"/>
      <c r="C37" s="107" t="s">
        <v>27</v>
      </c>
      <c r="D37" s="108"/>
      <c r="E37" s="101"/>
      <c r="F37" s="102"/>
      <c r="G37" s="102"/>
      <c r="H37" s="102"/>
      <c r="I37" s="102"/>
      <c r="J37" s="103"/>
    </row>
    <row r="38" spans="1:10" s="73" customFormat="1" ht="12.75" customHeight="1">
      <c r="A38" s="79"/>
      <c r="B38" s="80"/>
      <c r="C38" s="75"/>
      <c r="D38" s="76"/>
      <c r="E38" s="101"/>
      <c r="F38" s="102"/>
      <c r="G38" s="102"/>
      <c r="H38" s="102"/>
      <c r="I38" s="102"/>
      <c r="J38" s="103"/>
    </row>
    <row r="39" spans="1:10" s="73" customFormat="1" ht="12.75" customHeight="1">
      <c r="A39" s="77" t="s">
        <v>76</v>
      </c>
      <c r="B39" s="78"/>
      <c r="C39" s="107" t="s">
        <v>112</v>
      </c>
      <c r="D39" s="108"/>
      <c r="E39" s="101"/>
      <c r="F39" s="102"/>
      <c r="G39" s="102"/>
      <c r="H39" s="102"/>
      <c r="I39" s="102"/>
      <c r="J39" s="103"/>
    </row>
    <row r="40" spans="1:10" s="73" customFormat="1" ht="5.25" customHeight="1">
      <c r="A40" s="81"/>
      <c r="B40" s="78"/>
      <c r="C40" s="78"/>
      <c r="D40" s="82"/>
      <c r="E40" s="104"/>
      <c r="F40" s="105"/>
      <c r="G40" s="105"/>
      <c r="H40" s="105"/>
      <c r="I40" s="105"/>
      <c r="J40" s="106"/>
    </row>
    <row r="43" spans="1:10" s="32" customFormat="1" ht="22.5" customHeight="1"/>
    <row r="44" spans="1:10" s="32" customFormat="1" ht="22.5" customHeight="1"/>
    <row r="45" spans="1:10" s="32" customFormat="1" ht="22.5" customHeight="1"/>
    <row r="46" spans="1:10" s="32" customFormat="1" ht="22.5" customHeight="1"/>
    <row r="47" spans="1:10" s="32" customFormat="1" ht="29.25" customHeight="1"/>
  </sheetData>
  <protectedRanges>
    <protectedRange sqref="E24:I24 E11:I22" name="Range2L6"/>
    <protectedRange sqref="A29" name="Range2L6_1"/>
    <protectedRange sqref="E25:F25 I25" name="Range2L6_2"/>
    <protectedRange sqref="G25:H25" name="Range2L6_2_1"/>
  </protectedRanges>
  <mergeCells count="26">
    <mergeCell ref="H4:I4"/>
    <mergeCell ref="H6:I6"/>
    <mergeCell ref="C10:D10"/>
    <mergeCell ref="B11:B13"/>
    <mergeCell ref="C11:D11"/>
    <mergeCell ref="C12:D12"/>
    <mergeCell ref="C13:D13"/>
    <mergeCell ref="A29:J33"/>
    <mergeCell ref="B14:B16"/>
    <mergeCell ref="C14:D14"/>
    <mergeCell ref="C15:D15"/>
    <mergeCell ref="C16:D16"/>
    <mergeCell ref="B17:B19"/>
    <mergeCell ref="C17:D17"/>
    <mergeCell ref="C18:D18"/>
    <mergeCell ref="C19:D19"/>
    <mergeCell ref="B20:B22"/>
    <mergeCell ref="C20:D20"/>
    <mergeCell ref="C21:D21"/>
    <mergeCell ref="C22:D22"/>
    <mergeCell ref="A28:J28"/>
    <mergeCell ref="A35:D35"/>
    <mergeCell ref="E35:J35"/>
    <mergeCell ref="E36:J40"/>
    <mergeCell ref="C37:D37"/>
    <mergeCell ref="C39:D39"/>
  </mergeCells>
  <pageMargins left="0.7" right="0.7" top="0.75" bottom="0.75" header="0.3" footer="0.3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2020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di.ario</dc:creator>
  <cp:lastModifiedBy>di.ario</cp:lastModifiedBy>
  <dcterms:created xsi:type="dcterms:W3CDTF">2021-07-09T05:03:11Z</dcterms:created>
  <dcterms:modified xsi:type="dcterms:W3CDTF">2021-07-13T06:16:51Z</dcterms:modified>
</cp:coreProperties>
</file>