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10\Sistemas Transaccionales\Proyecto\Iteración 3\"/>
    </mc:Choice>
  </mc:AlternateContent>
  <xr:revisionPtr revIDLastSave="0" documentId="13_ncr:1_{324538B7-1112-4C29-AC62-3D28DE9A78DF}" xr6:coauthVersionLast="32" xr6:coauthVersionMax="32" xr10:uidLastSave="{00000000-0000-0000-0000-000000000000}"/>
  <bookViews>
    <workbookView xWindow="0" yWindow="0" windowWidth="28800" windowHeight="12225" xr2:uid="{D8A8260A-810E-43A4-9634-B3FB100B89A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D18" i="1"/>
  <c r="D16" i="1"/>
  <c r="D17" i="1"/>
  <c r="C17" i="1"/>
  <c r="D15" i="1"/>
  <c r="D14" i="1"/>
  <c r="D13" i="1"/>
  <c r="C18" i="1"/>
  <c r="C16" i="1"/>
  <c r="C15" i="1"/>
  <c r="C14" i="1"/>
  <c r="C13" i="1"/>
  <c r="D12" i="1" l="1"/>
  <c r="D11" i="1"/>
  <c r="D10" i="1"/>
  <c r="D9" i="1"/>
  <c r="D8" i="1"/>
  <c r="D7" i="1"/>
  <c r="D6" i="1"/>
  <c r="D5" i="1"/>
  <c r="D4" i="1"/>
  <c r="D3" i="1"/>
  <c r="C4" i="1"/>
  <c r="C12" i="1"/>
  <c r="C11" i="1"/>
  <c r="C10" i="1"/>
  <c r="C9" i="1"/>
  <c r="C8" i="1"/>
  <c r="C7" i="1"/>
  <c r="C6" i="1"/>
  <c r="C5" i="1"/>
  <c r="C3" i="1"/>
</calcChain>
</file>

<file path=xl/sharedStrings.xml><?xml version="1.0" encoding="utf-8"?>
<sst xmlns="http://schemas.openxmlformats.org/spreadsheetml/2006/main" count="22" uniqueCount="22">
  <si>
    <t>RF</t>
  </si>
  <si>
    <t>Tiempo Sin Índices (ms)</t>
  </si>
  <si>
    <t>Tiempo Con Índices (ms)</t>
  </si>
  <si>
    <t>RFC1</t>
  </si>
  <si>
    <t>RFC2</t>
  </si>
  <si>
    <t>RFC3</t>
  </si>
  <si>
    <t>RFC4</t>
  </si>
  <si>
    <t>RFC5</t>
  </si>
  <si>
    <t>RFC7</t>
  </si>
  <si>
    <t>RFC8</t>
  </si>
  <si>
    <t>RFC9</t>
  </si>
  <si>
    <t>RFC6C</t>
  </si>
  <si>
    <t>RFC6P</t>
  </si>
  <si>
    <t>RFC10A</t>
  </si>
  <si>
    <t>RFC11A</t>
  </si>
  <si>
    <t>RFC12</t>
  </si>
  <si>
    <t>RFC13</t>
  </si>
  <si>
    <t>RFC10O</t>
  </si>
  <si>
    <t>RFC11O</t>
  </si>
  <si>
    <t>Tiempo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</si>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</sst>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3C8E-5711-49D4-A62E-9A4B1E893141}">
  <dimension ref="B2:G25"/>
  <sheetViews>
    <sheetView tabSelected="1" workbookViewId="0">
      <selection activeCell="E20" sqref="E20:G25"/>
    </sheetView>
  </sheetViews>
  <sheetFormatPr baseColWidth="10" defaultRowHeight="16.5" x14ac:dyDescent="0.3"/>
  <cols>
    <col min="1" max="2" width="11.42578125" style="1"/>
    <col min="3" max="3" width="22.28515625" style="1" bestFit="1" customWidth="1"/>
    <col min="4" max="4" width="23" style="1" bestFit="1" customWidth="1"/>
    <col min="5" max="16384" width="11.42578125" style="1"/>
  </cols>
  <sheetData>
    <row r="2" spans="2:7" x14ac:dyDescent="0.3">
      <c r="B2" s="3" t="s">
        <v>0</v>
      </c>
      <c r="C2" s="3" t="s">
        <v>1</v>
      </c>
      <c r="D2" s="3" t="s">
        <v>2</v>
      </c>
    </row>
    <row r="3" spans="2:7" x14ac:dyDescent="0.3">
      <c r="B3" s="2" t="s">
        <v>3</v>
      </c>
      <c r="C3" s="2">
        <f>(244+256+351)/3</f>
        <v>283.66666666666669</v>
      </c>
      <c r="D3" s="2">
        <f>(128+126+103)/3</f>
        <v>119</v>
      </c>
    </row>
    <row r="4" spans="2:7" x14ac:dyDescent="0.3">
      <c r="B4" s="2" t="s">
        <v>4</v>
      </c>
      <c r="C4" s="2">
        <f>(1402+1791+3369)/3</f>
        <v>2187.3333333333335</v>
      </c>
      <c r="D4" s="2">
        <f>(884+386+406)/3</f>
        <v>558.66666666666663</v>
      </c>
    </row>
    <row r="5" spans="2:7" x14ac:dyDescent="0.3">
      <c r="B5" s="2" t="s">
        <v>5</v>
      </c>
      <c r="C5" s="2">
        <f>(264+704+288)/3</f>
        <v>418.66666666666669</v>
      </c>
      <c r="D5" s="2">
        <f>(77+107+123)/3</f>
        <v>102.33333333333333</v>
      </c>
    </row>
    <row r="6" spans="2:7" x14ac:dyDescent="0.3">
      <c r="B6" s="2" t="s">
        <v>6</v>
      </c>
      <c r="C6" s="2">
        <f>(518+1147+255)/3</f>
        <v>640</v>
      </c>
      <c r="D6" s="2">
        <f>(592+410+138)/3</f>
        <v>380</v>
      </c>
    </row>
    <row r="7" spans="2:7" x14ac:dyDescent="0.3">
      <c r="B7" s="2" t="s">
        <v>7</v>
      </c>
      <c r="C7" s="2">
        <f>(512+410+371)/3</f>
        <v>431</v>
      </c>
      <c r="D7" s="2">
        <f>(1135+419+694)/3</f>
        <v>749.33333333333337</v>
      </c>
    </row>
    <row r="8" spans="2:7" x14ac:dyDescent="0.3">
      <c r="B8" s="2" t="s">
        <v>11</v>
      </c>
      <c r="C8" s="2">
        <f>(82+95+164)/3</f>
        <v>113.66666666666667</v>
      </c>
      <c r="D8" s="2">
        <f>(96+97+116)/3</f>
        <v>103</v>
      </c>
    </row>
    <row r="9" spans="2:7" x14ac:dyDescent="0.3">
      <c r="B9" s="2" t="s">
        <v>12</v>
      </c>
      <c r="C9" s="2">
        <f>(136+183+93)/3</f>
        <v>137.33333333333334</v>
      </c>
      <c r="D9" s="2">
        <f>(109+89+120)/3</f>
        <v>106</v>
      </c>
    </row>
    <row r="10" spans="2:7" x14ac:dyDescent="0.3">
      <c r="B10" s="2" t="s">
        <v>8</v>
      </c>
      <c r="C10" s="2">
        <f>(656+923+1931)/3</f>
        <v>1170</v>
      </c>
      <c r="D10" s="2">
        <f>(974+776+785)/3</f>
        <v>845</v>
      </c>
    </row>
    <row r="11" spans="2:7" x14ac:dyDescent="0.3">
      <c r="B11" s="2" t="s">
        <v>9</v>
      </c>
      <c r="C11" s="2">
        <f>(582+221+248)/3</f>
        <v>350.33333333333331</v>
      </c>
      <c r="D11" s="2">
        <f>(103+172+236)/3</f>
        <v>170.33333333333334</v>
      </c>
    </row>
    <row r="12" spans="2:7" x14ac:dyDescent="0.3">
      <c r="B12" s="2" t="s">
        <v>10</v>
      </c>
      <c r="C12" s="2">
        <f>(540+1400+457)/3</f>
        <v>799</v>
      </c>
      <c r="D12" s="2">
        <f>(514+436+375)/3</f>
        <v>441.66666666666669</v>
      </c>
    </row>
    <row r="13" spans="2:7" x14ac:dyDescent="0.3">
      <c r="B13" s="2" t="s">
        <v>13</v>
      </c>
      <c r="C13" s="2">
        <f>(421+450+380)/3</f>
        <v>417</v>
      </c>
      <c r="D13" s="2">
        <f>(496+623+76)/3</f>
        <v>398.33333333333331</v>
      </c>
    </row>
    <row r="14" spans="2:7" x14ac:dyDescent="0.3">
      <c r="B14" s="2" t="s">
        <v>17</v>
      </c>
      <c r="C14" s="2">
        <f>(320+310+367)/3</f>
        <v>332.33333333333331</v>
      </c>
      <c r="D14" s="2">
        <f>(342+490+76)/3</f>
        <v>302.66666666666669</v>
      </c>
    </row>
    <row r="15" spans="2:7" x14ac:dyDescent="0.3">
      <c r="B15" s="2" t="s">
        <v>14</v>
      </c>
      <c r="C15" s="2">
        <f>(27900+4792+2953)/3</f>
        <v>11881.666666666666</v>
      </c>
      <c r="D15" s="2">
        <f>(6588+6048+4885)/3</f>
        <v>5840.333333333333</v>
      </c>
      <c r="G15" s="1">
        <f>35*60</f>
        <v>2100</v>
      </c>
    </row>
    <row r="16" spans="2:7" x14ac:dyDescent="0.3">
      <c r="B16" s="2" t="s">
        <v>18</v>
      </c>
      <c r="C16" s="2">
        <f>(233+592+271)/3</f>
        <v>365.33333333333331</v>
      </c>
      <c r="D16" s="2">
        <f>(607+588+65)/3</f>
        <v>420</v>
      </c>
    </row>
    <row r="17" spans="2:7" x14ac:dyDescent="0.3">
      <c r="B17" s="2" t="s">
        <v>15</v>
      </c>
      <c r="C17" s="2">
        <f>(450+600+760)/3</f>
        <v>603.33333333333337</v>
      </c>
      <c r="D17" s="2">
        <f>(450+420+617)/3</f>
        <v>495.66666666666669</v>
      </c>
    </row>
    <row r="18" spans="2:7" x14ac:dyDescent="0.3">
      <c r="B18" s="2" t="s">
        <v>16</v>
      </c>
      <c r="C18" s="2">
        <f>(766+459+461)/3</f>
        <v>562</v>
      </c>
      <c r="D18" s="2">
        <f>(299+707+417)/3</f>
        <v>474.33333333333331</v>
      </c>
    </row>
    <row r="20" spans="2:7" x14ac:dyDescent="0.3">
      <c r="E20" s="5" t="s">
        <v>19</v>
      </c>
      <c r="F20" s="5" t="s">
        <v>20</v>
      </c>
      <c r="G20" s="5" t="s">
        <v>21</v>
      </c>
    </row>
    <row r="21" spans="2:7" x14ac:dyDescent="0.3">
      <c r="E21" s="4">
        <v>1</v>
      </c>
      <c r="F21" s="4">
        <v>1.1999999999999999E-3</v>
      </c>
      <c r="G21" s="4">
        <v>2766.1109000000001</v>
      </c>
    </row>
    <row r="22" spans="2:7" x14ac:dyDescent="0.3">
      <c r="E22" s="4">
        <v>2</v>
      </c>
      <c r="F22" s="4">
        <v>4.0000000000000001E-3</v>
      </c>
      <c r="G22" s="4">
        <v>2134.1927999999998</v>
      </c>
    </row>
    <row r="23" spans="2:7" x14ac:dyDescent="0.3">
      <c r="E23" s="4">
        <v>3</v>
      </c>
      <c r="F23" s="4">
        <v>3.1E-2</v>
      </c>
      <c r="G23" s="4">
        <v>2991.9180999999999</v>
      </c>
    </row>
    <row r="24" spans="2:7" x14ac:dyDescent="0.3">
      <c r="E24" s="4">
        <v>4</v>
      </c>
      <c r="F24" s="4">
        <v>2.0999999999999999E-3</v>
      </c>
      <c r="G24" s="4">
        <v>2370.6788999999999</v>
      </c>
    </row>
    <row r="25" spans="2:7" x14ac:dyDescent="0.3">
      <c r="E25" s="4">
        <v>5</v>
      </c>
      <c r="F25" s="4">
        <v>2.9999999999999997E-4</v>
      </c>
      <c r="G25" s="4">
        <v>2561.6678000000002</v>
      </c>
    </row>
  </sheetData>
  <conditionalFormatting sqref="C3:D12">
    <cfRule type="cellIs" dxfId="3" priority="4" operator="lessThanOrEqual">
      <formula>800</formula>
    </cfRule>
    <cfRule type="cellIs" dxfId="2" priority="3" operator="greaterThan">
      <formula>800</formula>
    </cfRule>
  </conditionalFormatting>
  <conditionalFormatting sqref="C13:D18">
    <cfRule type="cellIs" dxfId="1" priority="1" operator="greaterThan">
      <formula>800</formula>
    </cfRule>
    <cfRule type="cellIs" dxfId="0" priority="2" operator="lessThanOrEqual">
      <formula>800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Nicolás Hernández</cp:lastModifiedBy>
  <dcterms:created xsi:type="dcterms:W3CDTF">2018-05-16T05:30:41Z</dcterms:created>
  <dcterms:modified xsi:type="dcterms:W3CDTF">2018-05-21T02:47:01Z</dcterms:modified>
</cp:coreProperties>
</file>