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6000" windowWidth="26715" windowHeight="19020" tabRatio="500" activeTab="3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Sheet1!$Z$1:$AI$36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4" l="1"/>
  <c r="D30" i="4"/>
  <c r="A30" i="4"/>
  <c r="I29" i="4"/>
  <c r="D29" i="4"/>
  <c r="A29" i="4"/>
  <c r="I28" i="4"/>
  <c r="G28" i="4"/>
  <c r="D28" i="4" s="1"/>
  <c r="A28" i="4"/>
  <c r="S22" i="3"/>
  <c r="N22" i="3"/>
  <c r="K22" i="3"/>
  <c r="S21" i="3"/>
  <c r="N21" i="3"/>
  <c r="K21" i="3"/>
  <c r="S20" i="3"/>
  <c r="N20" i="3"/>
  <c r="K20" i="3"/>
  <c r="S19" i="3"/>
  <c r="N19" i="3"/>
  <c r="K19" i="3"/>
  <c r="S18" i="3"/>
  <c r="N18" i="3"/>
  <c r="K18" i="3"/>
  <c r="S17" i="3"/>
  <c r="N17" i="3"/>
  <c r="K17" i="3"/>
  <c r="S16" i="3"/>
  <c r="N16" i="3"/>
  <c r="K16" i="3"/>
  <c r="S15" i="3"/>
  <c r="N15" i="3"/>
  <c r="K15" i="3"/>
  <c r="S14" i="3"/>
  <c r="Q14" i="3"/>
  <c r="N14" i="3" s="1"/>
  <c r="K14" i="3"/>
  <c r="I10" i="3"/>
  <c r="D10" i="3"/>
  <c r="A10" i="3"/>
  <c r="I9" i="3"/>
  <c r="D9" i="3"/>
  <c r="A9" i="3"/>
  <c r="I8" i="3"/>
  <c r="D8" i="3"/>
  <c r="A8" i="3"/>
  <c r="I7" i="3"/>
  <c r="D7" i="3"/>
  <c r="A7" i="3"/>
  <c r="I6" i="3"/>
  <c r="D6" i="3"/>
  <c r="A6" i="3"/>
  <c r="I5" i="3"/>
  <c r="D5" i="3"/>
  <c r="A5" i="3"/>
  <c r="I4" i="3"/>
  <c r="D4" i="3"/>
  <c r="A4" i="3"/>
  <c r="I3" i="3"/>
  <c r="D3" i="3"/>
  <c r="A3" i="3"/>
  <c r="I2" i="3"/>
  <c r="D2" i="3"/>
  <c r="A2" i="3"/>
  <c r="Z29" i="1"/>
  <c r="Z30" i="1"/>
  <c r="Z31" i="1"/>
  <c r="Z32" i="1"/>
  <c r="Z33" i="1"/>
  <c r="Z34" i="1"/>
  <c r="Z35" i="1"/>
  <c r="Z36" i="1"/>
  <c r="Z23" i="1"/>
  <c r="Z24" i="1"/>
  <c r="Z25" i="1"/>
  <c r="Z26" i="1"/>
  <c r="Z27" i="1"/>
  <c r="Z20" i="1"/>
  <c r="Z21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5" i="1"/>
  <c r="Z3" i="1"/>
  <c r="Z4" i="1"/>
  <c r="Z2" i="1"/>
  <c r="Z28" i="1"/>
  <c r="Z22" i="1"/>
  <c r="Z19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2" i="1"/>
  <c r="K129" i="1" l="1"/>
  <c r="L129" i="1" s="1"/>
  <c r="M129" i="1" s="1"/>
  <c r="K130" i="1"/>
  <c r="L130" i="1" s="1"/>
  <c r="M130" i="1" s="1"/>
  <c r="K131" i="1"/>
  <c r="L131" i="1" s="1"/>
  <c r="M131" i="1" s="1"/>
  <c r="K132" i="1"/>
  <c r="L132" i="1" s="1"/>
  <c r="M132" i="1" s="1"/>
  <c r="K133" i="1"/>
  <c r="L133" i="1" s="1"/>
  <c r="M133" i="1" s="1"/>
  <c r="K134" i="1"/>
  <c r="L134" i="1" s="1"/>
  <c r="M134" i="1" s="1"/>
  <c r="K135" i="1"/>
  <c r="L135" i="1" s="1"/>
  <c r="M135" i="1" s="1"/>
  <c r="K136" i="1"/>
  <c r="L136" i="1" s="1"/>
  <c r="M136" i="1" s="1"/>
  <c r="K137" i="1"/>
  <c r="L137" i="1" s="1"/>
  <c r="M137" i="1" s="1"/>
  <c r="K138" i="1"/>
  <c r="L138" i="1" s="1"/>
  <c r="M138" i="1" s="1"/>
  <c r="K139" i="1"/>
  <c r="L139" i="1" s="1"/>
  <c r="M139" i="1" s="1"/>
  <c r="K140" i="1"/>
  <c r="L140" i="1" s="1"/>
  <c r="M140" i="1" s="1"/>
  <c r="K141" i="1"/>
  <c r="L141" i="1" s="1"/>
  <c r="M141" i="1" s="1"/>
  <c r="K142" i="1"/>
  <c r="L142" i="1" s="1"/>
  <c r="M142" i="1" s="1"/>
  <c r="K143" i="1"/>
  <c r="L143" i="1" s="1"/>
  <c r="M143" i="1" s="1"/>
  <c r="K144" i="1"/>
  <c r="L144" i="1" s="1"/>
  <c r="M144" i="1" s="1"/>
  <c r="K145" i="1"/>
  <c r="L145" i="1" s="1"/>
  <c r="M145" i="1" s="1"/>
  <c r="K146" i="1"/>
  <c r="L146" i="1" s="1"/>
  <c r="M146" i="1" s="1"/>
  <c r="K147" i="1"/>
  <c r="L147" i="1" s="1"/>
  <c r="M147" i="1" s="1"/>
  <c r="K148" i="1"/>
  <c r="L148" i="1" s="1"/>
  <c r="M148" i="1" s="1"/>
  <c r="K149" i="1"/>
  <c r="L149" i="1" s="1"/>
  <c r="M149" i="1" s="1"/>
  <c r="K150" i="1"/>
  <c r="L150" i="1" s="1"/>
  <c r="M150" i="1" s="1"/>
  <c r="K151" i="1"/>
  <c r="L151" i="1" s="1"/>
  <c r="M151" i="1" s="1"/>
  <c r="K152" i="1"/>
  <c r="L152" i="1" s="1"/>
  <c r="M152" i="1" s="1"/>
  <c r="K153" i="1"/>
  <c r="L153" i="1" s="1"/>
  <c r="M153" i="1" s="1"/>
  <c r="K154" i="1"/>
  <c r="L154" i="1" s="1"/>
  <c r="M154" i="1" s="1"/>
  <c r="K155" i="1"/>
  <c r="L155" i="1" s="1"/>
  <c r="M155" i="1" s="1"/>
  <c r="K156" i="1"/>
  <c r="L156" i="1" s="1"/>
  <c r="M156" i="1" s="1"/>
  <c r="K157" i="1"/>
  <c r="L157" i="1" s="1"/>
  <c r="M157" i="1" s="1"/>
  <c r="K158" i="1"/>
  <c r="L158" i="1" s="1"/>
  <c r="M158" i="1" s="1"/>
  <c r="K159" i="1"/>
  <c r="L159" i="1" s="1"/>
  <c r="M159" i="1" s="1"/>
  <c r="K160" i="1"/>
  <c r="L160" i="1" s="1"/>
  <c r="M160" i="1" s="1"/>
  <c r="K161" i="1"/>
  <c r="L161" i="1" s="1"/>
  <c r="M161" i="1" s="1"/>
  <c r="K162" i="1"/>
  <c r="L162" i="1" s="1"/>
  <c r="M162" i="1" s="1"/>
  <c r="K163" i="1"/>
  <c r="L163" i="1" s="1"/>
  <c r="M163" i="1" s="1"/>
  <c r="K164" i="1"/>
  <c r="L164" i="1" s="1"/>
  <c r="M164" i="1" s="1"/>
  <c r="K165" i="1"/>
  <c r="L165" i="1" s="1"/>
  <c r="M165" i="1" s="1"/>
  <c r="K166" i="1"/>
  <c r="L166" i="1" s="1"/>
  <c r="M166" i="1" s="1"/>
  <c r="K167" i="1"/>
  <c r="L167" i="1" s="1"/>
  <c r="M167" i="1" s="1"/>
  <c r="K168" i="1"/>
  <c r="L168" i="1" s="1"/>
  <c r="M168" i="1" s="1"/>
  <c r="K169" i="1"/>
  <c r="L169" i="1" s="1"/>
  <c r="M169" i="1" s="1"/>
  <c r="K170" i="1"/>
  <c r="L170" i="1" s="1"/>
  <c r="M170" i="1" s="1"/>
  <c r="K171" i="1"/>
  <c r="L171" i="1" s="1"/>
  <c r="M171" i="1" s="1"/>
  <c r="K172" i="1"/>
  <c r="L172" i="1" s="1"/>
  <c r="M172" i="1" s="1"/>
  <c r="K173" i="1"/>
  <c r="L173" i="1" s="1"/>
  <c r="M173" i="1" s="1"/>
  <c r="K174" i="1"/>
  <c r="L174" i="1" s="1"/>
  <c r="M174" i="1" s="1"/>
  <c r="K175" i="1"/>
  <c r="L175" i="1" s="1"/>
  <c r="M175" i="1" s="1"/>
  <c r="K176" i="1"/>
  <c r="L176" i="1" s="1"/>
  <c r="M176" i="1" s="1"/>
  <c r="K177" i="1"/>
  <c r="L177" i="1" s="1"/>
  <c r="M177" i="1" s="1"/>
  <c r="K178" i="1"/>
  <c r="L178" i="1" s="1"/>
  <c r="M178" i="1" s="1"/>
  <c r="K179" i="1"/>
  <c r="L179" i="1" s="1"/>
  <c r="M179" i="1" s="1"/>
  <c r="K180" i="1"/>
  <c r="L180" i="1" s="1"/>
  <c r="M180" i="1" s="1"/>
  <c r="K181" i="1"/>
  <c r="L181" i="1" s="1"/>
  <c r="M181" i="1" s="1"/>
  <c r="K182" i="1"/>
  <c r="L182" i="1" s="1"/>
  <c r="M182" i="1" s="1"/>
  <c r="K183" i="1"/>
  <c r="L183" i="1" s="1"/>
  <c r="M183" i="1" s="1"/>
  <c r="K184" i="1"/>
  <c r="L184" i="1" s="1"/>
  <c r="M184" i="1" s="1"/>
  <c r="K185" i="1"/>
  <c r="L185" i="1" s="1"/>
  <c r="M185" i="1" s="1"/>
  <c r="K186" i="1"/>
  <c r="L186" i="1" s="1"/>
  <c r="M186" i="1" s="1"/>
  <c r="K187" i="1"/>
  <c r="L187" i="1" s="1"/>
  <c r="M187" i="1" s="1"/>
  <c r="K188" i="1"/>
  <c r="L188" i="1" s="1"/>
  <c r="M188" i="1" s="1"/>
  <c r="K189" i="1"/>
  <c r="L189" i="1" s="1"/>
  <c r="M189" i="1" s="1"/>
  <c r="K190" i="1"/>
  <c r="L190" i="1" s="1"/>
  <c r="M190" i="1" s="1"/>
  <c r="K191" i="1"/>
  <c r="L191" i="1" s="1"/>
  <c r="M191" i="1" s="1"/>
  <c r="K192" i="1"/>
  <c r="L192" i="1" s="1"/>
  <c r="M192" i="1" s="1"/>
  <c r="K193" i="1"/>
  <c r="L193" i="1" s="1"/>
  <c r="M193" i="1" s="1"/>
  <c r="K194" i="1"/>
  <c r="L194" i="1" s="1"/>
  <c r="M194" i="1" s="1"/>
  <c r="K195" i="1"/>
  <c r="L195" i="1" s="1"/>
  <c r="M195" i="1" s="1"/>
  <c r="K196" i="1"/>
  <c r="L196" i="1" s="1"/>
  <c r="M196" i="1" s="1"/>
  <c r="J64" i="1"/>
  <c r="K64" i="1" s="1"/>
  <c r="L64" i="1" s="1"/>
  <c r="M64" i="1" s="1"/>
  <c r="J65" i="1"/>
  <c r="K65" i="1" s="1"/>
  <c r="L65" i="1" s="1"/>
  <c r="M65" i="1" s="1"/>
  <c r="J66" i="1"/>
  <c r="K66" i="1" s="1"/>
  <c r="L66" i="1" s="1"/>
  <c r="M66" i="1" s="1"/>
  <c r="J67" i="1"/>
  <c r="K67" i="1" s="1"/>
  <c r="L67" i="1" s="1"/>
  <c r="M67" i="1" s="1"/>
  <c r="J68" i="1"/>
  <c r="K68" i="1" s="1"/>
  <c r="L68" i="1" s="1"/>
  <c r="M68" i="1" s="1"/>
  <c r="J69" i="1"/>
  <c r="K69" i="1" s="1"/>
  <c r="L69" i="1" s="1"/>
  <c r="M69" i="1" s="1"/>
  <c r="J70" i="1"/>
  <c r="K70" i="1" s="1"/>
  <c r="L70" i="1" s="1"/>
  <c r="M70" i="1" s="1"/>
  <c r="J71" i="1"/>
  <c r="K71" i="1" s="1"/>
  <c r="L71" i="1" s="1"/>
  <c r="M71" i="1" s="1"/>
  <c r="J72" i="1"/>
  <c r="K72" i="1" s="1"/>
  <c r="L72" i="1" s="1"/>
  <c r="M72" i="1" s="1"/>
  <c r="J73" i="1"/>
  <c r="K73" i="1" s="1"/>
  <c r="L73" i="1" s="1"/>
  <c r="M73" i="1" s="1"/>
  <c r="J74" i="1"/>
  <c r="K74" i="1" s="1"/>
  <c r="L74" i="1" s="1"/>
  <c r="M74" i="1" s="1"/>
  <c r="J75" i="1"/>
  <c r="K75" i="1" s="1"/>
  <c r="L75" i="1" s="1"/>
  <c r="M75" i="1" s="1"/>
  <c r="J76" i="1"/>
  <c r="K76" i="1" s="1"/>
  <c r="L76" i="1" s="1"/>
  <c r="M76" i="1" s="1"/>
  <c r="J77" i="1"/>
  <c r="K77" i="1" s="1"/>
  <c r="L77" i="1" s="1"/>
  <c r="M77" i="1" s="1"/>
  <c r="J78" i="1"/>
  <c r="K78" i="1" s="1"/>
  <c r="L78" i="1" s="1"/>
  <c r="M78" i="1" s="1"/>
  <c r="J79" i="1"/>
  <c r="K79" i="1" s="1"/>
  <c r="L79" i="1" s="1"/>
  <c r="M79" i="1" s="1"/>
  <c r="J80" i="1"/>
  <c r="K80" i="1" s="1"/>
  <c r="L80" i="1" s="1"/>
  <c r="M80" i="1" s="1"/>
  <c r="J81" i="1"/>
  <c r="K81" i="1" s="1"/>
  <c r="L81" i="1" s="1"/>
  <c r="M81" i="1" s="1"/>
  <c r="J82" i="1"/>
  <c r="K82" i="1" s="1"/>
  <c r="L82" i="1" s="1"/>
  <c r="M82" i="1" s="1"/>
  <c r="J83" i="1"/>
  <c r="K83" i="1" s="1"/>
  <c r="L83" i="1" s="1"/>
  <c r="M83" i="1" s="1"/>
  <c r="J84" i="1"/>
  <c r="K84" i="1" s="1"/>
  <c r="L84" i="1" s="1"/>
  <c r="M84" i="1" s="1"/>
  <c r="J85" i="1"/>
  <c r="K85" i="1" s="1"/>
  <c r="L85" i="1" s="1"/>
  <c r="M85" i="1" s="1"/>
  <c r="J86" i="1"/>
  <c r="K86" i="1" s="1"/>
  <c r="L86" i="1" s="1"/>
  <c r="M86" i="1" s="1"/>
  <c r="J87" i="1"/>
  <c r="K87" i="1" s="1"/>
  <c r="L87" i="1" s="1"/>
  <c r="M87" i="1" s="1"/>
  <c r="J88" i="1"/>
  <c r="K88" i="1" s="1"/>
  <c r="L88" i="1" s="1"/>
  <c r="M88" i="1" s="1"/>
  <c r="J89" i="1"/>
  <c r="K89" i="1" s="1"/>
  <c r="L89" i="1" s="1"/>
  <c r="M89" i="1" s="1"/>
  <c r="J90" i="1"/>
  <c r="K90" i="1" s="1"/>
  <c r="L90" i="1" s="1"/>
  <c r="M90" i="1" s="1"/>
  <c r="J91" i="1"/>
  <c r="K91" i="1" s="1"/>
  <c r="L91" i="1" s="1"/>
  <c r="M91" i="1" s="1"/>
  <c r="J92" i="1"/>
  <c r="K92" i="1" s="1"/>
  <c r="L92" i="1" s="1"/>
  <c r="M92" i="1" s="1"/>
  <c r="J93" i="1"/>
  <c r="K93" i="1" s="1"/>
  <c r="L93" i="1" s="1"/>
  <c r="M93" i="1" s="1"/>
  <c r="J94" i="1"/>
  <c r="K94" i="1" s="1"/>
  <c r="L94" i="1" s="1"/>
  <c r="M94" i="1" s="1"/>
  <c r="J95" i="1"/>
  <c r="K95" i="1" s="1"/>
  <c r="L95" i="1" s="1"/>
  <c r="M95" i="1" s="1"/>
  <c r="J96" i="1"/>
  <c r="K96" i="1" s="1"/>
  <c r="L96" i="1" s="1"/>
  <c r="M96" i="1" s="1"/>
  <c r="J97" i="1"/>
  <c r="K97" i="1" s="1"/>
  <c r="L97" i="1" s="1"/>
  <c r="M97" i="1" s="1"/>
  <c r="J98" i="1"/>
  <c r="K98" i="1" s="1"/>
  <c r="L98" i="1" s="1"/>
  <c r="M98" i="1" s="1"/>
  <c r="J99" i="1"/>
  <c r="K99" i="1" s="1"/>
  <c r="L99" i="1" s="1"/>
  <c r="M99" i="1" s="1"/>
  <c r="J100" i="1"/>
  <c r="K100" i="1" s="1"/>
  <c r="L100" i="1" s="1"/>
  <c r="M100" i="1" s="1"/>
  <c r="J101" i="1"/>
  <c r="K101" i="1" s="1"/>
  <c r="L101" i="1" s="1"/>
  <c r="M101" i="1" s="1"/>
  <c r="J102" i="1"/>
  <c r="K102" i="1" s="1"/>
  <c r="L102" i="1" s="1"/>
  <c r="M102" i="1" s="1"/>
  <c r="J103" i="1"/>
  <c r="K103" i="1" s="1"/>
  <c r="L103" i="1" s="1"/>
  <c r="M103" i="1" s="1"/>
  <c r="J104" i="1"/>
  <c r="K104" i="1" s="1"/>
  <c r="L104" i="1" s="1"/>
  <c r="M104" i="1" s="1"/>
  <c r="J105" i="1"/>
  <c r="K105" i="1" s="1"/>
  <c r="L105" i="1" s="1"/>
  <c r="M105" i="1" s="1"/>
  <c r="J106" i="1"/>
  <c r="K106" i="1" s="1"/>
  <c r="L106" i="1" s="1"/>
  <c r="M106" i="1" s="1"/>
  <c r="J107" i="1"/>
  <c r="K107" i="1" s="1"/>
  <c r="L107" i="1" s="1"/>
  <c r="M107" i="1" s="1"/>
  <c r="J108" i="1"/>
  <c r="K108" i="1" s="1"/>
  <c r="L108" i="1" s="1"/>
  <c r="M108" i="1" s="1"/>
  <c r="J109" i="1"/>
  <c r="K109" i="1" s="1"/>
  <c r="L109" i="1" s="1"/>
  <c r="M109" i="1" s="1"/>
  <c r="J110" i="1"/>
  <c r="K110" i="1" s="1"/>
  <c r="L110" i="1" s="1"/>
  <c r="M110" i="1" s="1"/>
  <c r="J111" i="1"/>
  <c r="K111" i="1" s="1"/>
  <c r="L111" i="1" s="1"/>
  <c r="M111" i="1" s="1"/>
  <c r="J112" i="1"/>
  <c r="K112" i="1" s="1"/>
  <c r="L112" i="1" s="1"/>
  <c r="M112" i="1" s="1"/>
  <c r="J113" i="1"/>
  <c r="K113" i="1" s="1"/>
  <c r="L113" i="1" s="1"/>
  <c r="M113" i="1" s="1"/>
  <c r="J114" i="1"/>
  <c r="K114" i="1" s="1"/>
  <c r="L114" i="1" s="1"/>
  <c r="M114" i="1" s="1"/>
  <c r="J115" i="1"/>
  <c r="K115" i="1" s="1"/>
  <c r="L115" i="1" s="1"/>
  <c r="M115" i="1" s="1"/>
  <c r="J116" i="1"/>
  <c r="K116" i="1" s="1"/>
  <c r="L116" i="1" s="1"/>
  <c r="M116" i="1" s="1"/>
  <c r="J117" i="1"/>
  <c r="K117" i="1" s="1"/>
  <c r="L117" i="1" s="1"/>
  <c r="M117" i="1" s="1"/>
  <c r="J118" i="1"/>
  <c r="K118" i="1" s="1"/>
  <c r="L118" i="1" s="1"/>
  <c r="M118" i="1" s="1"/>
  <c r="J119" i="1"/>
  <c r="K119" i="1" s="1"/>
  <c r="L119" i="1" s="1"/>
  <c r="M119" i="1" s="1"/>
  <c r="J120" i="1"/>
  <c r="K120" i="1" s="1"/>
  <c r="L120" i="1" s="1"/>
  <c r="M120" i="1" s="1"/>
  <c r="J121" i="1"/>
  <c r="K121" i="1" s="1"/>
  <c r="L121" i="1" s="1"/>
  <c r="M121" i="1" s="1"/>
  <c r="J122" i="1"/>
  <c r="K122" i="1" s="1"/>
  <c r="L122" i="1" s="1"/>
  <c r="M122" i="1" s="1"/>
  <c r="J123" i="1"/>
  <c r="K123" i="1" s="1"/>
  <c r="L123" i="1" s="1"/>
  <c r="M123" i="1" s="1"/>
  <c r="J124" i="1"/>
  <c r="K124" i="1" s="1"/>
  <c r="L124" i="1" s="1"/>
  <c r="M124" i="1" s="1"/>
  <c r="J125" i="1"/>
  <c r="K125" i="1" s="1"/>
  <c r="L125" i="1" s="1"/>
  <c r="M125" i="1" s="1"/>
  <c r="J126" i="1"/>
  <c r="K126" i="1" s="1"/>
  <c r="L126" i="1" s="1"/>
  <c r="M126" i="1" s="1"/>
  <c r="J127" i="1"/>
  <c r="K127" i="1" s="1"/>
  <c r="L127" i="1" s="1"/>
  <c r="M127" i="1" s="1"/>
  <c r="J128" i="1"/>
  <c r="K128" i="1" s="1"/>
  <c r="L128" i="1" s="1"/>
  <c r="M128" i="1" s="1"/>
  <c r="J63" i="1"/>
  <c r="K63" i="1" s="1"/>
  <c r="L63" i="1" s="1"/>
  <c r="M63" i="1" s="1"/>
  <c r="AB40" i="1" l="1"/>
  <c r="AB41" i="1"/>
  <c r="H10" i="2" l="1"/>
  <c r="F11" i="2" s="1"/>
  <c r="H8" i="2"/>
  <c r="G9" i="2" s="1"/>
  <c r="H6" i="2"/>
  <c r="F7" i="2" s="1"/>
  <c r="H4" i="2"/>
  <c r="F5" i="2" s="1"/>
  <c r="F9" i="2" l="1"/>
  <c r="G7" i="2"/>
  <c r="G11" i="2"/>
  <c r="G5" i="2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63" i="1"/>
  <c r="F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 s="1"/>
  <c r="E59" i="1"/>
  <c r="D59" i="1"/>
  <c r="F59" i="1" s="1"/>
  <c r="E58" i="1"/>
  <c r="D58" i="1"/>
  <c r="F58" i="1" s="1"/>
  <c r="E57" i="1"/>
  <c r="D57" i="1"/>
  <c r="F57" i="1" s="1"/>
  <c r="D56" i="1"/>
  <c r="E56" i="1"/>
  <c r="F56" i="1"/>
  <c r="E55" i="1"/>
  <c r="D55" i="1"/>
  <c r="F55" i="1" s="1"/>
  <c r="E54" i="1"/>
  <c r="D54" i="1"/>
  <c r="F54" i="1" s="1"/>
  <c r="D53" i="1"/>
  <c r="E53" i="1"/>
  <c r="F53" i="1"/>
  <c r="E52" i="1"/>
  <c r="D52" i="1"/>
  <c r="F52" i="1" s="1"/>
  <c r="E51" i="1"/>
  <c r="D51" i="1"/>
  <c r="F51" i="1" s="1"/>
  <c r="E50" i="1"/>
  <c r="D50" i="1"/>
  <c r="F50" i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/>
  <c r="D41" i="1"/>
  <c r="F41" i="1"/>
  <c r="D42" i="1"/>
  <c r="F42" i="1"/>
  <c r="D43" i="1"/>
  <c r="F43" i="1" s="1"/>
  <c r="D44" i="1"/>
  <c r="F44" i="1" s="1"/>
  <c r="D45" i="1"/>
  <c r="F45" i="1" s="1"/>
  <c r="D2" i="1"/>
  <c r="F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I68" i="1" l="1"/>
  <c r="I120" i="1"/>
  <c r="I116" i="1"/>
  <c r="I112" i="1"/>
  <c r="I108" i="1"/>
  <c r="I104" i="1"/>
  <c r="I100" i="1"/>
  <c r="I96" i="1"/>
  <c r="I92" i="1"/>
  <c r="I88" i="1"/>
  <c r="I84" i="1"/>
  <c r="I80" i="1"/>
  <c r="I76" i="1"/>
  <c r="I70" i="1"/>
  <c r="I65" i="1"/>
  <c r="I118" i="1"/>
  <c r="I114" i="1"/>
  <c r="I110" i="1"/>
  <c r="I106" i="1"/>
  <c r="I102" i="1"/>
  <c r="I98" i="1"/>
  <c r="I94" i="1"/>
  <c r="I90" i="1"/>
  <c r="I86" i="1"/>
  <c r="I82" i="1"/>
  <c r="I78" i="1"/>
  <c r="I74" i="1"/>
  <c r="I72" i="1"/>
  <c r="I66" i="1"/>
  <c r="I63" i="1"/>
  <c r="I64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</calcChain>
</file>

<file path=xl/sharedStrings.xml><?xml version="1.0" encoding="utf-8"?>
<sst xmlns="http://schemas.openxmlformats.org/spreadsheetml/2006/main" count="269" uniqueCount="74">
  <si>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</si>
  <si>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</si>
  <si>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</si>
  <si>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</si>
  <si>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</si>
  <si>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</si>
  <si>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</si>
  <si>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</si>
  <si>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</si>
  <si>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</si>
  <si>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</si>
  <si>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</si>
  <si>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</si>
  <si>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</si>
  <si>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</si>
  <si>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</si>
  <si>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</si>
  <si>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</si>
  <si>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</si>
  <si>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</si>
  <si>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</si>
  <si>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</si>
  <si>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</si>
  <si>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</si>
  <si>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</si>
  <si>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</si>
  <si>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</si>
  <si>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</si>
  <si>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</si>
  <si>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</si>
  <si>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</si>
  <si>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</si>
  <si>
    <t>Anatomiczna część</t>
  </si>
  <si>
    <t>gestosc (g/cm3)</t>
  </si>
  <si>
    <t>E=Ap^B</t>
  </si>
  <si>
    <t>A</t>
  </si>
  <si>
    <t>B</t>
  </si>
  <si>
    <t>r2</t>
  </si>
  <si>
    <t>Specyficzne dla miejsca pobrania</t>
  </si>
  <si>
    <t>Polaczaone</t>
  </si>
  <si>
    <t xml:space="preserve">Kregi </t>
  </si>
  <si>
    <t>(0,11-0,35)</t>
  </si>
  <si>
    <t>Piszczel</t>
  </si>
  <si>
    <t>Krętarz na kości udowej</t>
  </si>
  <si>
    <t>(0,09-0,41)</t>
  </si>
  <si>
    <t>(3050-73200</t>
  </si>
  <si>
    <t>(1,31-1,81)</t>
  </si>
  <si>
    <t>(10830-22230)</t>
  </si>
  <si>
    <t>(1,70-2,16)</t>
  </si>
  <si>
    <t>(0,14-0,28)</t>
  </si>
  <si>
    <t>(7590-29690)</t>
  </si>
  <si>
    <t>(1,74-2,62)</t>
  </si>
  <si>
    <t>Szyjka kości udowej</t>
  </si>
  <si>
    <t>Blad pomiaru [MPa]</t>
  </si>
  <si>
    <t>E [MPa]</t>
  </si>
  <si>
    <t>Kierunek ze względu na ustawienie beleczek</t>
  </si>
  <si>
    <t>Density [g/cm3]</t>
  </si>
  <si>
    <t>Kierunek 1</t>
  </si>
  <si>
    <t>Modul</t>
  </si>
  <si>
    <t>Kierunek 2</t>
  </si>
  <si>
    <t xml:space="preserve">Modul </t>
  </si>
  <si>
    <t>Kierunek 3</t>
  </si>
  <si>
    <t>Moduł</t>
  </si>
  <si>
    <t>Gęstość</t>
  </si>
  <si>
    <t>Gestosc</t>
  </si>
  <si>
    <t>Kretarz</t>
  </si>
  <si>
    <t>Głowka</t>
  </si>
  <si>
    <t>modul</t>
  </si>
  <si>
    <t>gestosc</t>
  </si>
  <si>
    <t>Density Zioupos</t>
  </si>
  <si>
    <t>density</t>
  </si>
  <si>
    <t>e</t>
  </si>
  <si>
    <t>Porosity</t>
  </si>
  <si>
    <t>Wiek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</si>
</sst>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3" borderId="0" xfId="0" applyFill="1"/>
    <xf numFmtId="0" fontId="6" fillId="13" borderId="3" xfId="21" applyFill="1" applyAlignment="1">
      <alignment horizontal="center" vertical="center"/>
    </xf>
    <xf numFmtId="0" fontId="6" fillId="14" borderId="3" xfId="2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  <cellStyle name="Percent" xfId="2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Zależność Modułu Young'a od BV/TV (zaadaptowano z [</a:t>
            </a:r>
            <a:r>
              <a:rPr lang="pl-PL" sz="1800" b="1" i="0" baseline="0">
                <a:effectLst/>
              </a:rPr>
              <a:t>20</a:t>
            </a:r>
            <a:r>
              <a:rPr lang="en-US" sz="1800" b="1" i="0" baseline="0">
                <a:effectLst/>
              </a:rPr>
              <a:t>])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4912"/>
        <c:axId val="466199264"/>
      </c:scatterChart>
      <c:valAx>
        <c:axId val="4661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199264"/>
        <c:crosses val="autoZero"/>
        <c:crossBetween val="midCat"/>
      </c:valAx>
      <c:valAx>
        <c:axId val="46619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19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Sheet1!$H$200:$H$231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Sheet1!$I$200:$I$231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80672"/>
        <c:axId val="510081216"/>
      </c:scatterChart>
      <c:valAx>
        <c:axId val="5100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81216"/>
        <c:crosses val="autoZero"/>
        <c:crossBetween val="midCat"/>
      </c:valAx>
      <c:valAx>
        <c:axId val="5100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Sheet1!$H$200:$H$231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Sheet1!$J$200:$J$231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Sheet1!$I$200:$I$231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xVal>
          <c:yVal>
            <c:numRef>
              <c:f>Sheet1!$J$200:$J$231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58656"/>
        <c:axId val="600062464"/>
      </c:scatterChart>
      <c:valAx>
        <c:axId val="6000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62464"/>
        <c:crosses val="autoZero"/>
        <c:crossBetween val="midCat"/>
      </c:valAx>
      <c:valAx>
        <c:axId val="600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745292707976704E-2"/>
          <c:y val="0.17471254449358214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0016"/>
        <c:axId val="466186208"/>
      </c:scatterChart>
      <c:valAx>
        <c:axId val="466190016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186208"/>
        <c:crosses val="autoZero"/>
        <c:crossBetween val="midCat"/>
      </c:valAx>
      <c:valAx>
        <c:axId val="466186208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19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8720"/>
        <c:axId val="466186752"/>
      </c:scatterChart>
      <c:valAx>
        <c:axId val="4661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186752"/>
        <c:crosses val="autoZero"/>
        <c:crossBetween val="midCat"/>
      </c:valAx>
      <c:valAx>
        <c:axId val="466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1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7088"/>
        <c:axId val="466197632"/>
      </c:scatterChart>
      <c:valAx>
        <c:axId val="4661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197632"/>
        <c:crosses val="autoZero"/>
        <c:crossBetween val="midCat"/>
      </c:valAx>
      <c:valAx>
        <c:axId val="4661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19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88384"/>
        <c:axId val="466192192"/>
      </c:scatterChart>
      <c:valAx>
        <c:axId val="466188384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192192"/>
        <c:crosses val="autoZero"/>
        <c:crossBetween val="midCat"/>
      </c:valAx>
      <c:valAx>
        <c:axId val="4661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1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Sheet1!$AH$2:$AH$36</c:f>
              <c:numCache>
                <c:formatCode>General</c:formatCode>
                <c:ptCount val="35"/>
                <c:pt idx="0">
                  <c:v>0.47381649999999997</c:v>
                </c:pt>
                <c:pt idx="1">
                  <c:v>0.47150520000000001</c:v>
                </c:pt>
                <c:pt idx="2">
                  <c:v>0.46919390000000005</c:v>
                </c:pt>
                <c:pt idx="3">
                  <c:v>0.7465499000000001</c:v>
                </c:pt>
                <c:pt idx="4">
                  <c:v>0.75579510000000005</c:v>
                </c:pt>
                <c:pt idx="5">
                  <c:v>0.75810640000000007</c:v>
                </c:pt>
                <c:pt idx="6">
                  <c:v>0.27042210000000005</c:v>
                </c:pt>
                <c:pt idx="7">
                  <c:v>0.28428990000000004</c:v>
                </c:pt>
                <c:pt idx="8">
                  <c:v>0.25886560000000003</c:v>
                </c:pt>
                <c:pt idx="9">
                  <c:v>0.69801259999999998</c:v>
                </c:pt>
                <c:pt idx="10">
                  <c:v>0.69570129999999997</c:v>
                </c:pt>
                <c:pt idx="11">
                  <c:v>0.82051150000000006</c:v>
                </c:pt>
                <c:pt idx="12">
                  <c:v>0.80895499999999998</c:v>
                </c:pt>
                <c:pt idx="13">
                  <c:v>0.81820020000000004</c:v>
                </c:pt>
                <c:pt idx="14">
                  <c:v>0.37443060000000006</c:v>
                </c:pt>
                <c:pt idx="15">
                  <c:v>0.38367580000000007</c:v>
                </c:pt>
                <c:pt idx="16">
                  <c:v>0.37674190000000002</c:v>
                </c:pt>
                <c:pt idx="17">
                  <c:v>0.61249450000000005</c:v>
                </c:pt>
                <c:pt idx="18">
                  <c:v>0.61711710000000009</c:v>
                </c:pt>
                <c:pt idx="19">
                  <c:v>0.61480580000000007</c:v>
                </c:pt>
                <c:pt idx="20">
                  <c:v>0.86442620000000003</c:v>
                </c:pt>
                <c:pt idx="21">
                  <c:v>0.86673750000000005</c:v>
                </c:pt>
                <c:pt idx="22">
                  <c:v>0.86211490000000002</c:v>
                </c:pt>
                <c:pt idx="23">
                  <c:v>0.3582515</c:v>
                </c:pt>
                <c:pt idx="24">
                  <c:v>0.36056280000000002</c:v>
                </c:pt>
                <c:pt idx="25">
                  <c:v>0.35131760000000001</c:v>
                </c:pt>
                <c:pt idx="26">
                  <c:v>0.76966290000000004</c:v>
                </c:pt>
                <c:pt idx="27">
                  <c:v>0.77428550000000007</c:v>
                </c:pt>
                <c:pt idx="28">
                  <c:v>0.77659680000000009</c:v>
                </c:pt>
                <c:pt idx="29">
                  <c:v>0.7003239</c:v>
                </c:pt>
                <c:pt idx="30">
                  <c:v>0.70956910000000006</c:v>
                </c:pt>
                <c:pt idx="31">
                  <c:v>0.70725780000000005</c:v>
                </c:pt>
                <c:pt idx="32">
                  <c:v>0.36287410000000003</c:v>
                </c:pt>
                <c:pt idx="33">
                  <c:v>0.38136450000000005</c:v>
                </c:pt>
                <c:pt idx="34">
                  <c:v>0.37443060000000006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4368"/>
        <c:axId val="510081760"/>
      </c:scatterChart>
      <c:valAx>
        <c:axId val="4661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81760"/>
        <c:crosses val="autoZero"/>
        <c:crossBetween val="midCat"/>
      </c:valAx>
      <c:valAx>
        <c:axId val="51008176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1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w zależności od kierunku</a:t>
            </a:r>
          </a:p>
        </c:rich>
      </c:tx>
      <c:layout>
        <c:manualLayout>
          <c:xMode val="edge"/>
          <c:yMode val="edge"/>
          <c:x val="0.46056670432129398"/>
          <c:y val="0.3059754352319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Kierunek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Sheet1!$AS$57:$AS$68</c:f>
              <c:numCache>
                <c:formatCode>General</c:formatCode>
                <c:ptCount val="12"/>
                <c:pt idx="0">
                  <c:v>0.26493598517709815</c:v>
                </c:pt>
                <c:pt idx="1">
                  <c:v>0.27326015300557721</c:v>
                </c:pt>
                <c:pt idx="2">
                  <c:v>0.2348483231785847</c:v>
                </c:pt>
                <c:pt idx="3">
                  <c:v>0.27968070232029624</c:v>
                </c:pt>
                <c:pt idx="4">
                  <c:v>0.28171076911954684</c:v>
                </c:pt>
                <c:pt idx="5">
                  <c:v>0.25033731181583374</c:v>
                </c:pt>
                <c:pt idx="6">
                  <c:v>0.25882507957372497</c:v>
                </c:pt>
                <c:pt idx="7">
                  <c:v>0.28281875118030997</c:v>
                </c:pt>
                <c:pt idx="8">
                  <c:v>0.22377328806925029</c:v>
                </c:pt>
                <c:pt idx="9">
                  <c:v>0.28436024628542367</c:v>
                </c:pt>
                <c:pt idx="10">
                  <c:v>0.26453520258524882</c:v>
                </c:pt>
                <c:pt idx="11">
                  <c:v>0.2415721867470203</c:v>
                </c:pt>
              </c:numCache>
            </c:numRef>
          </c:xVal>
          <c:yVal>
            <c:numRef>
              <c:f>Sheet1!$AR$57:$AR$68</c:f>
              <c:numCache>
                <c:formatCode>General</c:formatCode>
                <c:ptCount val="12"/>
                <c:pt idx="0">
                  <c:v>0.13509399999999999</c:v>
                </c:pt>
                <c:pt idx="1">
                  <c:v>0.14438499999999999</c:v>
                </c:pt>
                <c:pt idx="2">
                  <c:v>0.10425</c:v>
                </c:pt>
                <c:pt idx="3">
                  <c:v>0.15177750000000001</c:v>
                </c:pt>
                <c:pt idx="4">
                  <c:v>0.15415600000000002</c:v>
                </c:pt>
                <c:pt idx="5">
                  <c:v>0.11959500000000001</c:v>
                </c:pt>
                <c:pt idx="6">
                  <c:v>0.12848330000000002</c:v>
                </c:pt>
                <c:pt idx="7">
                  <c:v>0.1554625</c:v>
                </c:pt>
                <c:pt idx="8">
                  <c:v>9.3965999999999994E-2</c:v>
                </c:pt>
                <c:pt idx="9">
                  <c:v>0.15728999999999999</c:v>
                </c:pt>
                <c:pt idx="10">
                  <c:v>0.134655</c:v>
                </c:pt>
                <c:pt idx="11">
                  <c:v>0.110773</c:v>
                </c:pt>
              </c:numCache>
            </c:numRef>
          </c:yVal>
          <c:smooth val="0"/>
        </c:ser>
        <c:ser>
          <c:idx val="1"/>
          <c:order val="1"/>
          <c:tx>
            <c:v>Kierunek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516972878390201"/>
                  <c:y val="-5.0410226499465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Sheet1!$AP$61:$AP$72</c:f>
              <c:numCache>
                <c:formatCode>General</c:formatCode>
                <c:ptCount val="12"/>
                <c:pt idx="0">
                  <c:v>0.32801758567172645</c:v>
                </c:pt>
                <c:pt idx="1">
                  <c:v>0.3228415225460291</c:v>
                </c:pt>
                <c:pt idx="2">
                  <c:v>0.26282743083945775</c:v>
                </c:pt>
                <c:pt idx="3">
                  <c:v>0.35481974410337602</c:v>
                </c:pt>
                <c:pt idx="4">
                  <c:v>0.36078692984064947</c:v>
                </c:pt>
                <c:pt idx="5">
                  <c:v>0.27552424193827235</c:v>
                </c:pt>
                <c:pt idx="6">
                  <c:v>0.32880695816183025</c:v>
                </c:pt>
                <c:pt idx="7">
                  <c:v>0.36423618402582669</c:v>
                </c:pt>
                <c:pt idx="8">
                  <c:v>0.27179245794618795</c:v>
                </c:pt>
                <c:pt idx="9">
                  <c:v>0.35109135692510041</c:v>
                </c:pt>
                <c:pt idx="10">
                  <c:v>0.34519296826246898</c:v>
                </c:pt>
                <c:pt idx="11">
                  <c:v>0.29292969694373294</c:v>
                </c:pt>
              </c:numCache>
            </c:numRef>
          </c:xVal>
          <c:yVal>
            <c:numRef>
              <c:f>Sheet1!$AO$61:$AO$72</c:f>
              <c:numCache>
                <c:formatCode>General</c:formatCode>
                <c:ptCount val="12"/>
                <c:pt idx="0">
                  <c:v>0.1199144</c:v>
                </c:pt>
                <c:pt idx="1">
                  <c:v>0.11593829999999999</c:v>
                </c:pt>
                <c:pt idx="2">
                  <c:v>7.4967200000000012E-2</c:v>
                </c:pt>
                <c:pt idx="3">
                  <c:v>0.14163999999999999</c:v>
                </c:pt>
                <c:pt idx="4">
                  <c:v>0.14673750000000002</c:v>
                </c:pt>
                <c:pt idx="5">
                  <c:v>8.2852999999999996E-2</c:v>
                </c:pt>
                <c:pt idx="6">
                  <c:v>0.12052700000000001</c:v>
                </c:pt>
                <c:pt idx="7">
                  <c:v>0.14972749999999999</c:v>
                </c:pt>
                <c:pt idx="8">
                  <c:v>8.0492000000000008E-2</c:v>
                </c:pt>
                <c:pt idx="9">
                  <c:v>0.1385033</c:v>
                </c:pt>
                <c:pt idx="10">
                  <c:v>0.1336167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Kierunek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5"/>
            <c:backward val="0.5"/>
            <c:dispRSqr val="1"/>
            <c:dispEq val="1"/>
            <c:trendlineLbl>
              <c:layout>
                <c:manualLayout>
                  <c:x val="7.2202755905511812E-2"/>
                  <c:y val="0.26302744564336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Sheet1!$AM$58:$AM$68</c:f>
              <c:numCache>
                <c:formatCode>General</c:formatCode>
                <c:ptCount val="11"/>
                <c:pt idx="0">
                  <c:v>0.55199381443298967</c:v>
                </c:pt>
                <c:pt idx="1">
                  <c:v>0.54511494845360831</c:v>
                </c:pt>
                <c:pt idx="2">
                  <c:v>0.36098453608247427</c:v>
                </c:pt>
                <c:pt idx="3">
                  <c:v>0.74257731958762885</c:v>
                </c:pt>
                <c:pt idx="4">
                  <c:v>0.31959948453608245</c:v>
                </c:pt>
                <c:pt idx="5">
                  <c:v>0.53968556701030923</c:v>
                </c:pt>
                <c:pt idx="6">
                  <c:v>0.67407216494845379</c:v>
                </c:pt>
                <c:pt idx="7">
                  <c:v>0.33924536082474221</c:v>
                </c:pt>
                <c:pt idx="8">
                  <c:v>0.65575618556701043</c:v>
                </c:pt>
                <c:pt idx="9">
                  <c:v>0.66160824742268043</c:v>
                </c:pt>
                <c:pt idx="10">
                  <c:v>0.39678144329896908</c:v>
                </c:pt>
              </c:numCache>
            </c:numRef>
          </c:xVal>
          <c:yVal>
            <c:numRef>
              <c:f>Sheet1!$AL$58:$AL$68</c:f>
              <c:numCache>
                <c:formatCode>General</c:formatCode>
                <c:ptCount val="11"/>
                <c:pt idx="0">
                  <c:v>0.1070868</c:v>
                </c:pt>
                <c:pt idx="1">
                  <c:v>0.10575230000000001</c:v>
                </c:pt>
                <c:pt idx="2">
                  <c:v>7.003100000000001E-2</c:v>
                </c:pt>
                <c:pt idx="3">
                  <c:v>0.14405999999999999</c:v>
                </c:pt>
                <c:pt idx="4">
                  <c:v>6.2002299999999996E-2</c:v>
                </c:pt>
                <c:pt idx="5">
                  <c:v>0.104699</c:v>
                </c:pt>
                <c:pt idx="6">
                  <c:v>0.13077000000000003</c:v>
                </c:pt>
                <c:pt idx="7">
                  <c:v>6.58136E-2</c:v>
                </c:pt>
                <c:pt idx="8">
                  <c:v>0.12721670000000002</c:v>
                </c:pt>
                <c:pt idx="9">
                  <c:v>0.12835199999999999</c:v>
                </c:pt>
                <c:pt idx="10">
                  <c:v>7.6975600000000005E-2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80128"/>
        <c:axId val="510078496"/>
      </c:scatterChart>
      <c:valAx>
        <c:axId val="510080128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78496"/>
        <c:crosses val="autoZero"/>
        <c:crossBetween val="midCat"/>
      </c:valAx>
      <c:valAx>
        <c:axId val="51007849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8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</a:t>
            </a:r>
            <a:r>
              <a:rPr lang="pl-PL" baseline="0"/>
              <a:t> Young'a od gęstości w zależności od kierunku i miejsca pobrania próbki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973099059946884"/>
          <c:w val="0.86817585301837275"/>
          <c:h val="0.68737213486296411"/>
        </c:manualLayout>
      </c:layout>
      <c:scatterChart>
        <c:scatterStyle val="lineMarker"/>
        <c:varyColors val="0"/>
        <c:ser>
          <c:idx val="0"/>
          <c:order val="0"/>
          <c:tx>
            <c:v>Krętarz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Sheet1!$AL$82:$AL$93</c:f>
              <c:numCache>
                <c:formatCode>General</c:formatCode>
                <c:ptCount val="12"/>
                <c:pt idx="0">
                  <c:v>0.25740000000000002</c:v>
                </c:pt>
                <c:pt idx="1">
                  <c:v>0.27060000000000001</c:v>
                </c:pt>
                <c:pt idx="2">
                  <c:v>0.24640000000000004</c:v>
                </c:pt>
                <c:pt idx="3">
                  <c:v>0.35640000000000005</c:v>
                </c:pt>
                <c:pt idx="4">
                  <c:v>0.36520000000000002</c:v>
                </c:pt>
                <c:pt idx="5">
                  <c:v>0.35860000000000003</c:v>
                </c:pt>
                <c:pt idx="6">
                  <c:v>0.34100000000000003</c:v>
                </c:pt>
                <c:pt idx="7">
                  <c:v>0.34320000000000001</c:v>
                </c:pt>
                <c:pt idx="8">
                  <c:v>0.33440000000000003</c:v>
                </c:pt>
                <c:pt idx="9">
                  <c:v>0.34540000000000004</c:v>
                </c:pt>
                <c:pt idx="10">
                  <c:v>0.36300000000000004</c:v>
                </c:pt>
                <c:pt idx="11">
                  <c:v>0.35640000000000005</c:v>
                </c:pt>
              </c:numCache>
            </c:numRef>
          </c:xVal>
          <c:yVal>
            <c:numRef>
              <c:f>Sheet1!$AK$82:$AK$93</c:f>
              <c:numCache>
                <c:formatCode>General</c:formatCode>
                <c:ptCount val="12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  <c:pt idx="3">
                  <c:v>0.11959500000000001</c:v>
                </c:pt>
                <c:pt idx="4">
                  <c:v>8.2852999999999996E-2</c:v>
                </c:pt>
                <c:pt idx="5">
                  <c:v>6.2002299999999996E-2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  <c:pt idx="9">
                  <c:v>0.110773</c:v>
                </c:pt>
                <c:pt idx="10">
                  <c:v>7.6975600000000005E-2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Główka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Sheet1!$AQ$82:$AQ$104</c:f>
              <c:numCache>
                <c:formatCode>General</c:formatCode>
                <c:ptCount val="23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0.66439999999999999</c:v>
                </c:pt>
                <c:pt idx="7">
                  <c:v>0.66220000000000001</c:v>
                </c:pt>
                <c:pt idx="8">
                  <c:v>0.78100000000000003</c:v>
                </c:pt>
                <c:pt idx="9">
                  <c:v>0.77</c:v>
                </c:pt>
                <c:pt idx="10">
                  <c:v>0.77880000000000005</c:v>
                </c:pt>
                <c:pt idx="11">
                  <c:v>0.58300000000000007</c:v>
                </c:pt>
                <c:pt idx="12">
                  <c:v>0.58960000000000012</c:v>
                </c:pt>
                <c:pt idx="13">
                  <c:v>0.58520000000000005</c:v>
                </c:pt>
                <c:pt idx="14">
                  <c:v>0.82280000000000009</c:v>
                </c:pt>
                <c:pt idx="15">
                  <c:v>0.82500000000000007</c:v>
                </c:pt>
                <c:pt idx="16">
                  <c:v>0.81840000000000002</c:v>
                </c:pt>
                <c:pt idx="17">
                  <c:v>0.73260000000000014</c:v>
                </c:pt>
                <c:pt idx="18">
                  <c:v>0.7370000000000001</c:v>
                </c:pt>
                <c:pt idx="19">
                  <c:v>0.73480000000000012</c:v>
                </c:pt>
                <c:pt idx="20">
                  <c:v>0.66660000000000008</c:v>
                </c:pt>
                <c:pt idx="21">
                  <c:v>0.6754</c:v>
                </c:pt>
                <c:pt idx="22">
                  <c:v>0.67320000000000002</c:v>
                </c:pt>
              </c:numCache>
            </c:numRef>
          </c:xVal>
          <c:yVal>
            <c:numRef>
              <c:f>Sheet1!$AP$82:$AP$104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74144"/>
        <c:axId val="510079040"/>
      </c:scatterChart>
      <c:valAx>
        <c:axId val="5100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79040"/>
        <c:crosses val="autoZero"/>
        <c:crossBetween val="midCat"/>
      </c:valAx>
      <c:valAx>
        <c:axId val="5100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7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89316728438E-2"/>
          <c:y val="7.1330699420580151E-2"/>
          <c:w val="0.8870787401574803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Sheet1!$D$63:$D$128</c:f>
              <c:numCache>
                <c:formatCode>General</c:formatCode>
                <c:ptCount val="66"/>
                <c:pt idx="0">
                  <c:v>0.25706940874035988</c:v>
                </c:pt>
                <c:pt idx="1">
                  <c:v>0.43701799485861181</c:v>
                </c:pt>
                <c:pt idx="2">
                  <c:v>0.44987146529562982</c:v>
                </c:pt>
                <c:pt idx="3">
                  <c:v>0.4820051413881748</c:v>
                </c:pt>
                <c:pt idx="4">
                  <c:v>0.64910025706940877</c:v>
                </c:pt>
                <c:pt idx="5">
                  <c:v>0.62982005141388175</c:v>
                </c:pt>
                <c:pt idx="6">
                  <c:v>0.66838046272493579</c:v>
                </c:pt>
                <c:pt idx="7">
                  <c:v>0.66195372750642678</c:v>
                </c:pt>
                <c:pt idx="8">
                  <c:v>0.7005141388174807</c:v>
                </c:pt>
                <c:pt idx="9">
                  <c:v>0.71979434447300772</c:v>
                </c:pt>
                <c:pt idx="10">
                  <c:v>0.74550128534704374</c:v>
                </c:pt>
                <c:pt idx="11">
                  <c:v>0.75192802056555275</c:v>
                </c:pt>
                <c:pt idx="12">
                  <c:v>0.79691516709511567</c:v>
                </c:pt>
                <c:pt idx="13">
                  <c:v>0.80976863753213368</c:v>
                </c:pt>
                <c:pt idx="14">
                  <c:v>0.82262210796915169</c:v>
                </c:pt>
                <c:pt idx="15">
                  <c:v>0.86118251928020562</c:v>
                </c:pt>
                <c:pt idx="16">
                  <c:v>0.89331619537275064</c:v>
                </c:pt>
                <c:pt idx="17">
                  <c:v>0.93830334190231357</c:v>
                </c:pt>
                <c:pt idx="18">
                  <c:v>0.96401028277634959</c:v>
                </c:pt>
                <c:pt idx="19">
                  <c:v>0.95758354755784059</c:v>
                </c:pt>
                <c:pt idx="20">
                  <c:v>1.0282776349614395</c:v>
                </c:pt>
                <c:pt idx="21">
                  <c:v>1.0154241645244215</c:v>
                </c:pt>
                <c:pt idx="22">
                  <c:v>1.0411311053984575</c:v>
                </c:pt>
                <c:pt idx="23">
                  <c:v>1.0989717223650386</c:v>
                </c:pt>
                <c:pt idx="24">
                  <c:v>1.1118251928020566</c:v>
                </c:pt>
                <c:pt idx="25">
                  <c:v>1.1568123393316196</c:v>
                </c:pt>
                <c:pt idx="26">
                  <c:v>1.1760925449871464</c:v>
                </c:pt>
                <c:pt idx="27">
                  <c:v>1.1953727506426735</c:v>
                </c:pt>
                <c:pt idx="28">
                  <c:v>1.2403598971722365</c:v>
                </c:pt>
                <c:pt idx="29">
                  <c:v>1.2339331619537275</c:v>
                </c:pt>
                <c:pt idx="30">
                  <c:v>1.2724935732647815</c:v>
                </c:pt>
                <c:pt idx="31">
                  <c:v>1.2724935732647815</c:v>
                </c:pt>
                <c:pt idx="32">
                  <c:v>1.3560411311053984</c:v>
                </c:pt>
                <c:pt idx="33">
                  <c:v>1.3624678663239074</c:v>
                </c:pt>
                <c:pt idx="34">
                  <c:v>1.3881748071979434</c:v>
                </c:pt>
                <c:pt idx="35">
                  <c:v>1.3881748071979434</c:v>
                </c:pt>
                <c:pt idx="36">
                  <c:v>1.4010282776349614</c:v>
                </c:pt>
                <c:pt idx="37">
                  <c:v>1.4652956298200515</c:v>
                </c:pt>
                <c:pt idx="38">
                  <c:v>1.5167095115681235</c:v>
                </c:pt>
                <c:pt idx="39">
                  <c:v>1.4910025706940875</c:v>
                </c:pt>
                <c:pt idx="40">
                  <c:v>1.5102827763496145</c:v>
                </c:pt>
                <c:pt idx="41">
                  <c:v>1.5488431876606683</c:v>
                </c:pt>
                <c:pt idx="42">
                  <c:v>1.5552699228791773</c:v>
                </c:pt>
                <c:pt idx="43">
                  <c:v>1.6902313624678664</c:v>
                </c:pt>
                <c:pt idx="44">
                  <c:v>1.6709511568123394</c:v>
                </c:pt>
                <c:pt idx="45">
                  <c:v>1.7287917737789202</c:v>
                </c:pt>
                <c:pt idx="46">
                  <c:v>1.8508997429305913</c:v>
                </c:pt>
                <c:pt idx="47">
                  <c:v>1.9344473007712082</c:v>
                </c:pt>
                <c:pt idx="48">
                  <c:v>1.8894601542416452</c:v>
                </c:pt>
                <c:pt idx="49">
                  <c:v>1.9858611825192802</c:v>
                </c:pt>
                <c:pt idx="50">
                  <c:v>2.024421593830334</c:v>
                </c:pt>
                <c:pt idx="51">
                  <c:v>1.8894601542416452</c:v>
                </c:pt>
                <c:pt idx="52">
                  <c:v>1.8958868894601542</c:v>
                </c:pt>
                <c:pt idx="53">
                  <c:v>1.8958868894601542</c:v>
                </c:pt>
                <c:pt idx="54">
                  <c:v>2.024421593830334</c:v>
                </c:pt>
                <c:pt idx="55">
                  <c:v>2.0501285347043701</c:v>
                </c:pt>
                <c:pt idx="56">
                  <c:v>1.9023136246786632</c:v>
                </c:pt>
                <c:pt idx="57">
                  <c:v>1.9473007712082262</c:v>
                </c:pt>
                <c:pt idx="58">
                  <c:v>1.9537275064267352</c:v>
                </c:pt>
                <c:pt idx="59">
                  <c:v>1.9023136246786632</c:v>
                </c:pt>
                <c:pt idx="60">
                  <c:v>1.8830334190231361</c:v>
                </c:pt>
                <c:pt idx="61">
                  <c:v>1.9730077120822622</c:v>
                </c:pt>
                <c:pt idx="62">
                  <c:v>1.9023136246786632</c:v>
                </c:pt>
                <c:pt idx="63">
                  <c:v>2.030848329048843</c:v>
                </c:pt>
                <c:pt idx="64">
                  <c:v>2.024421593830334</c:v>
                </c:pt>
                <c:pt idx="65">
                  <c:v>2.0437017994858611</c:v>
                </c:pt>
              </c:numCache>
            </c:numRef>
          </c:xVal>
          <c:y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84480"/>
        <c:axId val="510077408"/>
      </c:scatterChart>
      <c:valAx>
        <c:axId val="5100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77408"/>
        <c:crosses val="autoZero"/>
        <c:crossBetween val="midCat"/>
      </c:valAx>
      <c:valAx>
        <c:axId val="5100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574675</xdr:colOff>
      <xdr:row>9</xdr:row>
      <xdr:rowOff>152400</xdr:rowOff>
    </xdr:from>
    <xdr:to>
      <xdr:col>18</xdr:col>
      <xdr:colOff>180975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304800</xdr:colOff>
      <xdr:row>12</xdr:row>
      <xdr:rowOff>34925</xdr:rowOff>
    </xdr:from>
    <xdr:to>
      <xdr:col>18</xdr:col>
      <xdr:colOff>469900</xdr:colOff>
      <xdr:row>49</xdr:row>
      <xdr:rowOff>85725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3635375"/>
          <a:ext cx="7889875" cy="7451725"/>
        </a:xfrm>
        <a:prstGeom prst="rect">
          <a:avLst/>
        </a:prstGeom>
      </xdr:spPr>
    </xdr:pic>
    <xdr:clientData/>
  </xdr:twoCellAnchor>
  <xdr:twoCellAnchor>
    <xdr:from>
      <xdr:col>18</xdr:col>
      <xdr:colOff>542925</xdr:colOff>
      <xdr:row>5</xdr:row>
      <xdr:rowOff>314325</xdr:rowOff>
    </xdr:from>
    <xdr:to>
      <xdr:col>24</xdr:col>
      <xdr:colOff>149225</xdr:colOff>
      <xdr:row>18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2</xdr:row>
      <xdr:rowOff>209550</xdr:rowOff>
    </xdr:from>
    <xdr:to>
      <xdr:col>16</xdr:col>
      <xdr:colOff>438150</xdr:colOff>
      <xdr:row>11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385762</xdr:colOff>
      <xdr:row>61</xdr:row>
      <xdr:rowOff>0</xdr:rowOff>
    </xdr:from>
    <xdr:to>
      <xdr:col>19</xdr:col>
      <xdr:colOff>766762</xdr:colOff>
      <xdr:row>97</xdr:row>
      <xdr:rowOff>44823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661987</xdr:colOff>
      <xdr:row>38</xdr:row>
      <xdr:rowOff>190500</xdr:rowOff>
    </xdr:from>
    <xdr:to>
      <xdr:col>33</xdr:col>
      <xdr:colOff>214312</xdr:colOff>
      <xdr:row>54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242047</xdr:colOff>
      <xdr:row>91</xdr:row>
      <xdr:rowOff>82923</xdr:rowOff>
    </xdr:from>
    <xdr:to>
      <xdr:col>34</xdr:col>
      <xdr:colOff>625288</xdr:colOff>
      <xdr:row>110</xdr:row>
      <xdr:rowOff>92448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705972</xdr:colOff>
      <xdr:row>82</xdr:row>
      <xdr:rowOff>134470</xdr:rowOff>
    </xdr:from>
    <xdr:to>
      <xdr:col>25</xdr:col>
      <xdr:colOff>239807</xdr:colOff>
      <xdr:row>95</xdr:row>
      <xdr:rowOff>32497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481852</xdr:colOff>
      <xdr:row>210</xdr:row>
      <xdr:rowOff>129988</xdr:rowOff>
    </xdr:from>
    <xdr:to>
      <xdr:col>5</xdr:col>
      <xdr:colOff>896470</xdr:colOff>
      <xdr:row>224</xdr:row>
      <xdr:rowOff>49306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941294</xdr:colOff>
      <xdr:row>198</xdr:row>
      <xdr:rowOff>17929</xdr:rowOff>
    </xdr:from>
    <xdr:to>
      <xdr:col>15</xdr:col>
      <xdr:colOff>291353</xdr:colOff>
      <xdr:row>211</xdr:row>
      <xdr:rowOff>138953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1"/>
  <sheetViews>
    <sheetView topLeftCell="Z1" zoomScale="85" zoomScaleNormal="85" workbookViewId="0">
      <selection activeCell="AA36" sqref="AA2:AA36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  <col min="33" max="33" width="11" style="19"/>
  </cols>
  <sheetData>
    <row r="1" spans="1:4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Z1" t="s">
        <v>72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20" t="s">
        <v>55</v>
      </c>
      <c r="AH1" s="21" t="s">
        <v>56</v>
      </c>
      <c r="AI1" t="s">
        <v>69</v>
      </c>
      <c r="AK1" t="s">
        <v>57</v>
      </c>
    </row>
    <row r="2" spans="1:4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Z2">
        <f>1-AB2</f>
        <v>0.79500000000000004</v>
      </c>
      <c r="AA2" s="11">
        <v>0.1199144</v>
      </c>
      <c r="AB2" s="11">
        <v>0.20499999999999999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19">
        <v>2</v>
      </c>
      <c r="AH2" s="2">
        <f>2.3113*AB2</f>
        <v>0.47381649999999997</v>
      </c>
      <c r="AI2">
        <v>0.45100000000000001</v>
      </c>
      <c r="AP2" s="11">
        <v>0.1199144</v>
      </c>
      <c r="AQ2" s="2">
        <v>0.32801758567172645</v>
      </c>
    </row>
    <row r="3" spans="1:43" ht="31.5" customHeight="1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Z3">
        <f t="shared" ref="Z3:Z4" si="4">1-AB3</f>
        <v>0.79600000000000004</v>
      </c>
      <c r="AA3" s="11">
        <v>0.13509399999999999</v>
      </c>
      <c r="AB3" s="11">
        <v>0.20399999999999999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19">
        <v>1</v>
      </c>
      <c r="AH3" s="2">
        <f t="shared" ref="AH3:AH36" si="5">2.3113*AB3</f>
        <v>0.47150520000000001</v>
      </c>
      <c r="AI3">
        <v>0.44880000000000003</v>
      </c>
      <c r="AL3" s="11">
        <v>0.13509399999999999</v>
      </c>
      <c r="AM3" s="2">
        <v>0.26493598517709815</v>
      </c>
      <c r="AP3" s="11">
        <v>0.11593829999999999</v>
      </c>
      <c r="AQ3" s="2">
        <v>0.3228415225460291</v>
      </c>
    </row>
    <row r="4" spans="1:43" ht="31.5" customHeight="1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Z4">
        <f t="shared" si="4"/>
        <v>0.79699999999999993</v>
      </c>
      <c r="AA4" s="11">
        <v>0.1070868</v>
      </c>
      <c r="AB4" s="11">
        <v>0.20300000000000001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19">
        <v>3</v>
      </c>
      <c r="AH4" s="2">
        <f t="shared" si="5"/>
        <v>0.46919390000000005</v>
      </c>
      <c r="AI4">
        <v>0.44660000000000005</v>
      </c>
      <c r="AK4" t="s">
        <v>62</v>
      </c>
      <c r="AL4" s="11"/>
      <c r="AM4" s="2"/>
      <c r="AP4" s="11"/>
      <c r="AQ4" s="2"/>
    </row>
    <row r="5" spans="1:4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Z5">
        <f>1-AB5</f>
        <v>0.67700000000000005</v>
      </c>
      <c r="AA5" s="11">
        <v>0.11593829999999999</v>
      </c>
      <c r="AB5" s="11">
        <v>0.32300000000000001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19">
        <v>2</v>
      </c>
      <c r="AH5" s="2">
        <f t="shared" si="5"/>
        <v>0.7465499000000001</v>
      </c>
      <c r="AI5">
        <v>0.71060000000000012</v>
      </c>
      <c r="AL5" s="11">
        <v>0.10425</v>
      </c>
      <c r="AM5" s="2">
        <v>0.2348483231785847</v>
      </c>
      <c r="AP5" s="11">
        <v>0.14163999999999999</v>
      </c>
      <c r="AQ5" s="2">
        <v>0.35481974410337602</v>
      </c>
    </row>
    <row r="6" spans="1:43" ht="31.5" customHeight="1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Z6">
        <f t="shared" ref="Z6:Z18" si="6">1-AB6</f>
        <v>0.67300000000000004</v>
      </c>
      <c r="AA6" s="11">
        <v>0.14438499999999999</v>
      </c>
      <c r="AB6" s="11">
        <v>0.32700000000000001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19">
        <v>1</v>
      </c>
      <c r="AH6" s="2">
        <f t="shared" si="5"/>
        <v>0.75579510000000005</v>
      </c>
      <c r="AI6">
        <v>0.74580000000000013</v>
      </c>
      <c r="AL6" s="11">
        <v>0.15177750000000001</v>
      </c>
      <c r="AM6" s="2">
        <v>0.27968070232029624</v>
      </c>
      <c r="AP6" s="11">
        <v>0.14673750000000002</v>
      </c>
      <c r="AQ6" s="2">
        <v>0.36078692984064947</v>
      </c>
    </row>
    <row r="7" spans="1:43" ht="31.5" customHeight="1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Z7">
        <f t="shared" si="6"/>
        <v>0.67199999999999993</v>
      </c>
      <c r="AA7" s="11">
        <v>0.10575230000000001</v>
      </c>
      <c r="AB7" s="11">
        <v>0.32800000000000001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19">
        <v>3</v>
      </c>
      <c r="AH7" s="2">
        <f t="shared" si="5"/>
        <v>0.75810640000000007</v>
      </c>
      <c r="AI7">
        <v>0.74360000000000015</v>
      </c>
      <c r="AK7" t="s">
        <v>63</v>
      </c>
      <c r="AL7" s="11"/>
      <c r="AM7" s="2"/>
      <c r="AP7" s="11"/>
      <c r="AQ7" s="2"/>
    </row>
    <row r="8" spans="1:43" ht="31.5" customHeight="1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Z8">
        <f t="shared" si="6"/>
        <v>0.88300000000000001</v>
      </c>
      <c r="AA8" s="11">
        <v>7.003100000000001E-2</v>
      </c>
      <c r="AB8" s="11">
        <v>0.11700000000000001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19">
        <v>3</v>
      </c>
      <c r="AH8" s="2">
        <f t="shared" si="5"/>
        <v>0.27042210000000005</v>
      </c>
      <c r="AI8">
        <v>0.25740000000000002</v>
      </c>
      <c r="AL8" s="11"/>
      <c r="AM8" s="2"/>
      <c r="AP8" s="11"/>
      <c r="AQ8" s="2"/>
    </row>
    <row r="9" spans="1:43" ht="31.5" customHeight="1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Z9">
        <f t="shared" si="6"/>
        <v>0.877</v>
      </c>
      <c r="AA9" s="11">
        <v>0.10425</v>
      </c>
      <c r="AB9" s="11">
        <v>0.123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19">
        <v>1</v>
      </c>
      <c r="AH9" s="2">
        <f t="shared" si="5"/>
        <v>0.28428990000000004</v>
      </c>
      <c r="AI9">
        <v>0.27060000000000001</v>
      </c>
      <c r="AL9" s="11">
        <v>0.12848330000000002</v>
      </c>
      <c r="AM9" s="2">
        <v>0.25882507957372497</v>
      </c>
      <c r="AP9" s="11">
        <v>0.14972749999999999</v>
      </c>
      <c r="AQ9" s="2">
        <v>0.36423618402582669</v>
      </c>
    </row>
    <row r="10" spans="1:43" ht="31.5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Z10">
        <f t="shared" si="6"/>
        <v>0.88800000000000001</v>
      </c>
      <c r="AA10" s="11">
        <v>7.4967200000000012E-2</v>
      </c>
      <c r="AB10" s="11">
        <v>0.112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19">
        <v>2</v>
      </c>
      <c r="AH10" s="2">
        <f t="shared" si="5"/>
        <v>0.25886560000000003</v>
      </c>
      <c r="AI10">
        <v>0.24640000000000004</v>
      </c>
      <c r="AL10" s="11">
        <v>0.1554625</v>
      </c>
      <c r="AM10" s="2">
        <v>0.28281875118030997</v>
      </c>
      <c r="AP10" s="11">
        <v>8.0492000000000008E-2</v>
      </c>
      <c r="AQ10" s="2">
        <v>0.27179245794618795</v>
      </c>
    </row>
    <row r="11" spans="1:43" x14ac:dyDescent="0.25">
      <c r="A11" s="4">
        <v>10</v>
      </c>
      <c r="B11" s="4">
        <v>597</v>
      </c>
      <c r="C11" s="4">
        <v>294</v>
      </c>
      <c r="D11" s="4">
        <f t="shared" ref="D11:D42" si="7">612-B11</f>
        <v>15</v>
      </c>
      <c r="E11" s="5">
        <f t="shared" si="2"/>
        <v>0.44545454545454549</v>
      </c>
      <c r="F11" s="5">
        <f t="shared" si="3"/>
        <v>0.85784313725490191</v>
      </c>
      <c r="Z11">
        <f t="shared" si="6"/>
        <v>0.69799999999999995</v>
      </c>
      <c r="AA11" s="11">
        <v>0.14163999999999999</v>
      </c>
      <c r="AB11" s="11">
        <v>0.30199999999999999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19">
        <v>2</v>
      </c>
      <c r="AH11" s="2">
        <f t="shared" si="5"/>
        <v>0.69801259999999998</v>
      </c>
      <c r="AI11">
        <v>0.66439999999999999</v>
      </c>
      <c r="AL11" s="11">
        <v>9.3965999999999994E-2</v>
      </c>
      <c r="AM11" s="2">
        <v>0.22377328806925029</v>
      </c>
      <c r="AP11" s="11">
        <v>0.1385033</v>
      </c>
      <c r="AQ11" s="2">
        <v>0.35109135692510041</v>
      </c>
    </row>
    <row r="12" spans="1:43" ht="15.75" customHeight="1" x14ac:dyDescent="0.25">
      <c r="A12" s="4">
        <v>11</v>
      </c>
      <c r="B12" s="4">
        <v>602</v>
      </c>
      <c r="C12" s="4">
        <v>303</v>
      </c>
      <c r="D12" s="4">
        <f t="shared" si="7"/>
        <v>10</v>
      </c>
      <c r="E12" s="5">
        <f t="shared" si="2"/>
        <v>0.45909090909090905</v>
      </c>
      <c r="F12" s="5">
        <f t="shared" si="3"/>
        <v>0.57189542483660127</v>
      </c>
      <c r="Z12">
        <f t="shared" si="6"/>
        <v>0.69900000000000007</v>
      </c>
      <c r="AA12" s="11">
        <v>0.15177750000000001</v>
      </c>
      <c r="AB12" s="11">
        <v>0.30099999999999999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19">
        <v>1</v>
      </c>
      <c r="AH12" s="2">
        <f t="shared" si="5"/>
        <v>0.69570129999999997</v>
      </c>
      <c r="AI12">
        <v>0.66220000000000001</v>
      </c>
      <c r="AL12" s="11">
        <v>0.15728999999999999</v>
      </c>
      <c r="AM12" s="2">
        <v>0.28436024628542367</v>
      </c>
      <c r="AP12" s="11">
        <v>0.1336167</v>
      </c>
      <c r="AQ12" s="2">
        <v>0.34519296826246898</v>
      </c>
    </row>
    <row r="13" spans="1:43" ht="15.75" customHeight="1" x14ac:dyDescent="0.25">
      <c r="A13" s="4">
        <v>12</v>
      </c>
      <c r="B13" s="4">
        <v>585</v>
      </c>
      <c r="C13" s="4">
        <v>314</v>
      </c>
      <c r="D13" s="4">
        <f t="shared" si="7"/>
        <v>27</v>
      </c>
      <c r="E13" s="5">
        <f t="shared" si="2"/>
        <v>0.47575757575757577</v>
      </c>
      <c r="F13" s="5">
        <f t="shared" si="3"/>
        <v>1.5441176470588236</v>
      </c>
      <c r="Z13">
        <f t="shared" si="6"/>
        <v>0.64500000000000002</v>
      </c>
      <c r="AA13" s="11">
        <v>0.15415600000000002</v>
      </c>
      <c r="AB13" s="11">
        <v>0.35499999999999998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19">
        <v>1</v>
      </c>
      <c r="AH13" s="2">
        <f t="shared" si="5"/>
        <v>0.82051150000000006</v>
      </c>
      <c r="AI13">
        <v>0.78100000000000003</v>
      </c>
      <c r="AL13" s="11">
        <v>0.134655</v>
      </c>
      <c r="AM13" s="2">
        <v>0.26453520258524882</v>
      </c>
      <c r="AP13" s="11">
        <v>9.4342600000000013E-2</v>
      </c>
      <c r="AQ13" s="2">
        <v>0.29292969694373294</v>
      </c>
    </row>
    <row r="14" spans="1:43" x14ac:dyDescent="0.25">
      <c r="A14" s="4">
        <v>13</v>
      </c>
      <c r="B14" s="4">
        <v>594</v>
      </c>
      <c r="C14" s="4">
        <v>316</v>
      </c>
      <c r="D14" s="4">
        <f t="shared" si="7"/>
        <v>18</v>
      </c>
      <c r="E14" s="5">
        <f t="shared" si="2"/>
        <v>0.47878787878787876</v>
      </c>
      <c r="F14" s="5">
        <f t="shared" si="3"/>
        <v>1.0294117647058822</v>
      </c>
      <c r="Z14">
        <f t="shared" si="6"/>
        <v>0.65</v>
      </c>
      <c r="AA14" s="11">
        <v>0.14673750000000002</v>
      </c>
      <c r="AB14" s="11">
        <v>0.35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19">
        <v>2</v>
      </c>
      <c r="AH14" s="2">
        <f t="shared" si="5"/>
        <v>0.80895499999999998</v>
      </c>
      <c r="AI14">
        <v>0.77</v>
      </c>
      <c r="AL14" s="11">
        <v>0.110773</v>
      </c>
      <c r="AM14" s="2">
        <v>0.2415721867470203</v>
      </c>
    </row>
    <row r="15" spans="1:43" ht="15.75" customHeight="1" x14ac:dyDescent="0.25">
      <c r="A15" s="4">
        <v>14</v>
      </c>
      <c r="B15" s="4">
        <v>584</v>
      </c>
      <c r="C15" s="4">
        <v>310</v>
      </c>
      <c r="D15" s="4">
        <f t="shared" si="7"/>
        <v>28</v>
      </c>
      <c r="E15" s="5">
        <f t="shared" si="2"/>
        <v>0.46969696969696972</v>
      </c>
      <c r="F15" s="5">
        <f t="shared" si="3"/>
        <v>1.6013071895424837</v>
      </c>
      <c r="Z15">
        <f t="shared" si="6"/>
        <v>0.64600000000000002</v>
      </c>
      <c r="AA15" s="11">
        <v>0.14405999999999999</v>
      </c>
      <c r="AB15" s="11">
        <v>0.35399999999999998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19">
        <v>3</v>
      </c>
      <c r="AH15" s="2">
        <f t="shared" si="5"/>
        <v>0.81820020000000004</v>
      </c>
      <c r="AI15">
        <v>0.77880000000000005</v>
      </c>
    </row>
    <row r="16" spans="1:43" ht="15.75" customHeight="1" x14ac:dyDescent="0.25">
      <c r="A16" s="4">
        <v>15</v>
      </c>
      <c r="B16" s="4">
        <v>602</v>
      </c>
      <c r="C16" s="4">
        <v>334</v>
      </c>
      <c r="D16" s="4">
        <f t="shared" si="7"/>
        <v>10</v>
      </c>
      <c r="E16" s="5">
        <f t="shared" si="2"/>
        <v>0.5060606060606061</v>
      </c>
      <c r="F16" s="5">
        <f t="shared" si="3"/>
        <v>0.57189542483660127</v>
      </c>
      <c r="Z16">
        <f t="shared" si="6"/>
        <v>0.83799999999999997</v>
      </c>
      <c r="AA16" s="11">
        <v>0.11959500000000001</v>
      </c>
      <c r="AB16" s="11">
        <v>0.16200000000000001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19">
        <v>1</v>
      </c>
      <c r="AH16" s="2">
        <f t="shared" si="5"/>
        <v>0.37443060000000006</v>
      </c>
      <c r="AI16">
        <v>0.35640000000000005</v>
      </c>
    </row>
    <row r="17" spans="1:37" x14ac:dyDescent="0.25">
      <c r="A17" s="4">
        <v>16</v>
      </c>
      <c r="B17" s="4">
        <v>592</v>
      </c>
      <c r="C17" s="4">
        <v>351</v>
      </c>
      <c r="D17" s="4">
        <f t="shared" si="7"/>
        <v>20</v>
      </c>
      <c r="E17" s="5">
        <f t="shared" si="2"/>
        <v>0.53181818181818186</v>
      </c>
      <c r="F17" s="5">
        <f t="shared" si="3"/>
        <v>1.1437908496732025</v>
      </c>
      <c r="Z17">
        <f t="shared" si="6"/>
        <v>0.83399999999999996</v>
      </c>
      <c r="AA17" s="11">
        <v>8.2852999999999996E-2</v>
      </c>
      <c r="AB17" s="11">
        <v>0.16600000000000001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19">
        <v>2</v>
      </c>
      <c r="AH17" s="2">
        <f t="shared" si="5"/>
        <v>0.38367580000000007</v>
      </c>
      <c r="AI17">
        <v>0.36520000000000002</v>
      </c>
    </row>
    <row r="18" spans="1:37" ht="15.75" customHeight="1" x14ac:dyDescent="0.25">
      <c r="A18" s="4">
        <v>17</v>
      </c>
      <c r="B18" s="4">
        <v>597</v>
      </c>
      <c r="C18" s="4">
        <v>375</v>
      </c>
      <c r="D18" s="4">
        <f t="shared" si="7"/>
        <v>15</v>
      </c>
      <c r="E18" s="5">
        <f t="shared" si="2"/>
        <v>0.56818181818181823</v>
      </c>
      <c r="F18" s="5">
        <f t="shared" si="3"/>
        <v>0.85784313725490191</v>
      </c>
      <c r="Z18">
        <f t="shared" si="6"/>
        <v>0.83699999999999997</v>
      </c>
      <c r="AA18" s="11">
        <v>6.2002299999999996E-2</v>
      </c>
      <c r="AB18" s="11">
        <v>0.16300000000000001</v>
      </c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19">
        <v>3</v>
      </c>
      <c r="AH18" s="2">
        <f t="shared" si="5"/>
        <v>0.37674190000000002</v>
      </c>
      <c r="AI18">
        <v>0.35860000000000003</v>
      </c>
      <c r="AK18" t="s">
        <v>59</v>
      </c>
    </row>
    <row r="19" spans="1:37" ht="15.75" customHeight="1" x14ac:dyDescent="0.25">
      <c r="A19" s="4">
        <v>18</v>
      </c>
      <c r="B19" s="4">
        <v>588</v>
      </c>
      <c r="C19" s="4">
        <v>399</v>
      </c>
      <c r="D19" s="4">
        <f t="shared" si="7"/>
        <v>24</v>
      </c>
      <c r="E19" s="5">
        <f t="shared" si="2"/>
        <v>0.6045454545454545</v>
      </c>
      <c r="F19" s="5">
        <f t="shared" si="3"/>
        <v>1.3725490196078431</v>
      </c>
      <c r="Z19">
        <f>1-AB19</f>
        <v>0.73499999999999999</v>
      </c>
      <c r="AA19" s="11">
        <v>0.104699</v>
      </c>
      <c r="AB19" s="11">
        <v>0.26500000000000001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19">
        <v>3</v>
      </c>
      <c r="AH19" s="2">
        <f t="shared" si="5"/>
        <v>0.61249450000000005</v>
      </c>
      <c r="AI19">
        <v>0.58300000000000007</v>
      </c>
      <c r="AK19" t="s">
        <v>58</v>
      </c>
    </row>
    <row r="20" spans="1:37" x14ac:dyDescent="0.25">
      <c r="A20" s="4">
        <v>19</v>
      </c>
      <c r="B20" s="4">
        <v>570</v>
      </c>
      <c r="C20" s="4">
        <v>400</v>
      </c>
      <c r="D20" s="4">
        <f t="shared" si="7"/>
        <v>42</v>
      </c>
      <c r="E20" s="5">
        <f t="shared" si="2"/>
        <v>0.60606060606060608</v>
      </c>
      <c r="F20" s="5">
        <f t="shared" si="3"/>
        <v>2.4019607843137254</v>
      </c>
      <c r="Z20">
        <f t="shared" ref="Z20:Z21" si="8">1-AB20</f>
        <v>0.73299999999999998</v>
      </c>
      <c r="AA20" s="11">
        <v>0.12052700000000001</v>
      </c>
      <c r="AB20" s="11">
        <v>0.26700000000000002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19">
        <v>2</v>
      </c>
      <c r="AH20" s="2">
        <f t="shared" si="5"/>
        <v>0.61711710000000009</v>
      </c>
      <c r="AI20">
        <v>0.58960000000000012</v>
      </c>
    </row>
    <row r="21" spans="1:37" ht="15.75" customHeight="1" x14ac:dyDescent="0.25">
      <c r="A21" s="4">
        <v>20</v>
      </c>
      <c r="B21" s="4">
        <v>591</v>
      </c>
      <c r="C21" s="4">
        <v>411</v>
      </c>
      <c r="D21" s="4">
        <f t="shared" si="7"/>
        <v>21</v>
      </c>
      <c r="E21" s="5">
        <f t="shared" si="2"/>
        <v>0.62272727272727268</v>
      </c>
      <c r="F21" s="5">
        <f t="shared" si="3"/>
        <v>1.2009803921568627</v>
      </c>
      <c r="Z21">
        <f t="shared" si="8"/>
        <v>0.73399999999999999</v>
      </c>
      <c r="AA21" s="11">
        <v>0.12848330000000002</v>
      </c>
      <c r="AB21" s="11">
        <v>0.26600000000000001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19">
        <v>1</v>
      </c>
      <c r="AH21" s="2">
        <f t="shared" si="5"/>
        <v>0.61480580000000007</v>
      </c>
      <c r="AI21">
        <v>0.58520000000000005</v>
      </c>
    </row>
    <row r="22" spans="1:37" ht="15.75" customHeight="1" x14ac:dyDescent="0.25">
      <c r="A22" s="4">
        <v>21</v>
      </c>
      <c r="B22" s="4">
        <v>598</v>
      </c>
      <c r="C22" s="4">
        <v>432</v>
      </c>
      <c r="D22" s="4">
        <f t="shared" si="7"/>
        <v>14</v>
      </c>
      <c r="E22" s="5">
        <f t="shared" si="2"/>
        <v>0.65454545454545454</v>
      </c>
      <c r="F22" s="5">
        <f t="shared" si="3"/>
        <v>0.80065359477124187</v>
      </c>
      <c r="Z22">
        <f>1-AB22</f>
        <v>0.626</v>
      </c>
      <c r="AA22" s="11">
        <v>0.1554625</v>
      </c>
      <c r="AB22" s="11">
        <v>0.374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19">
        <v>1</v>
      </c>
      <c r="AH22" s="2">
        <f t="shared" si="5"/>
        <v>0.86442620000000003</v>
      </c>
      <c r="AI22">
        <v>0.82280000000000009</v>
      </c>
    </row>
    <row r="23" spans="1:37" ht="15.75" customHeight="1" x14ac:dyDescent="0.25">
      <c r="A23" s="4">
        <v>22</v>
      </c>
      <c r="B23" s="4">
        <v>592</v>
      </c>
      <c r="C23" s="4">
        <v>442</v>
      </c>
      <c r="D23" s="4">
        <f t="shared" si="7"/>
        <v>20</v>
      </c>
      <c r="E23" s="5">
        <f t="shared" si="2"/>
        <v>0.66969696969696968</v>
      </c>
      <c r="F23" s="5">
        <f t="shared" si="3"/>
        <v>1.1437908496732025</v>
      </c>
      <c r="Z23">
        <f t="shared" ref="Z23:Z27" si="9">1-AB23</f>
        <v>0.625</v>
      </c>
      <c r="AA23" s="11">
        <v>0.13077000000000003</v>
      </c>
      <c r="AB23" s="11">
        <v>0.375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19">
        <v>3</v>
      </c>
      <c r="AH23" s="2">
        <f t="shared" si="5"/>
        <v>0.86673750000000005</v>
      </c>
      <c r="AI23">
        <v>0.82500000000000007</v>
      </c>
      <c r="AK23" t="s">
        <v>64</v>
      </c>
    </row>
    <row r="24" spans="1:37" x14ac:dyDescent="0.25">
      <c r="A24" s="4">
        <v>23</v>
      </c>
      <c r="B24" s="4">
        <v>582</v>
      </c>
      <c r="C24" s="4">
        <v>448</v>
      </c>
      <c r="D24" s="4">
        <f t="shared" si="7"/>
        <v>30</v>
      </c>
      <c r="E24" s="5">
        <f t="shared" si="2"/>
        <v>0.67878787878787883</v>
      </c>
      <c r="F24" s="5">
        <f t="shared" si="3"/>
        <v>1.7156862745098038</v>
      </c>
      <c r="Z24">
        <f t="shared" si="9"/>
        <v>0.627</v>
      </c>
      <c r="AA24" s="11">
        <v>0.14972749999999999</v>
      </c>
      <c r="AB24" s="11">
        <v>0.373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19">
        <v>2</v>
      </c>
      <c r="AH24" s="2">
        <f t="shared" si="5"/>
        <v>0.86211490000000002</v>
      </c>
      <c r="AI24">
        <v>0.81840000000000002</v>
      </c>
    </row>
    <row r="25" spans="1:37" ht="15.75" customHeight="1" x14ac:dyDescent="0.25">
      <c r="A25" s="4">
        <v>24</v>
      </c>
      <c r="B25" s="4">
        <v>600</v>
      </c>
      <c r="C25" s="4">
        <v>460</v>
      </c>
      <c r="D25" s="4">
        <f t="shared" si="7"/>
        <v>12</v>
      </c>
      <c r="E25" s="5">
        <f t="shared" si="2"/>
        <v>0.69696969696969702</v>
      </c>
      <c r="F25" s="5">
        <f t="shared" si="3"/>
        <v>0.68627450980392157</v>
      </c>
      <c r="Z25">
        <f t="shared" si="9"/>
        <v>0.84499999999999997</v>
      </c>
      <c r="AA25" s="11">
        <v>6.58136E-2</v>
      </c>
      <c r="AB25" s="11">
        <v>0.155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19">
        <v>3</v>
      </c>
      <c r="AH25" s="2">
        <f t="shared" si="5"/>
        <v>0.3582515</v>
      </c>
      <c r="AI25">
        <v>0.34100000000000003</v>
      </c>
    </row>
    <row r="26" spans="1:37" x14ac:dyDescent="0.25">
      <c r="A26" s="4">
        <v>25</v>
      </c>
      <c r="B26" s="4">
        <v>585</v>
      </c>
      <c r="C26" s="4">
        <v>472</v>
      </c>
      <c r="D26" s="4">
        <f t="shared" si="7"/>
        <v>27</v>
      </c>
      <c r="E26" s="5">
        <f t="shared" si="2"/>
        <v>0.71515151515151509</v>
      </c>
      <c r="F26" s="5">
        <f t="shared" si="3"/>
        <v>1.5441176470588236</v>
      </c>
      <c r="Z26">
        <f t="shared" si="9"/>
        <v>0.84399999999999997</v>
      </c>
      <c r="AA26" s="11">
        <v>8.0492000000000008E-2</v>
      </c>
      <c r="AB26" s="11">
        <v>0.156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19">
        <v>2</v>
      </c>
      <c r="AH26" s="2">
        <f t="shared" si="5"/>
        <v>0.36056280000000002</v>
      </c>
      <c r="AI26">
        <v>0.34320000000000001</v>
      </c>
    </row>
    <row r="27" spans="1:37" ht="15.75" customHeight="1" x14ac:dyDescent="0.25">
      <c r="A27" s="4">
        <v>26</v>
      </c>
      <c r="B27" s="4">
        <v>572</v>
      </c>
      <c r="C27" s="4">
        <v>483</v>
      </c>
      <c r="D27" s="4">
        <f t="shared" si="7"/>
        <v>40</v>
      </c>
      <c r="E27" s="5">
        <f t="shared" si="2"/>
        <v>0.73181818181818181</v>
      </c>
      <c r="F27" s="5">
        <f t="shared" si="3"/>
        <v>2.2875816993464051</v>
      </c>
      <c r="Z27">
        <f t="shared" si="9"/>
        <v>0.84799999999999998</v>
      </c>
      <c r="AA27" s="11">
        <v>9.3965999999999994E-2</v>
      </c>
      <c r="AB27" s="11">
        <v>0.152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19">
        <v>1</v>
      </c>
      <c r="AH27" s="2">
        <f t="shared" si="5"/>
        <v>0.35131760000000001</v>
      </c>
      <c r="AI27">
        <v>0.33440000000000003</v>
      </c>
    </row>
    <row r="28" spans="1:37" x14ac:dyDescent="0.25">
      <c r="A28" s="4">
        <v>27</v>
      </c>
      <c r="B28" s="4">
        <v>582</v>
      </c>
      <c r="C28" s="4">
        <v>504</v>
      </c>
      <c r="D28" s="4">
        <f t="shared" si="7"/>
        <v>30</v>
      </c>
      <c r="E28" s="5">
        <f t="shared" si="2"/>
        <v>0.76363636363636356</v>
      </c>
      <c r="F28" s="5">
        <f t="shared" si="3"/>
        <v>1.7156862745098038</v>
      </c>
      <c r="Z28">
        <f>1-AB28</f>
        <v>0.66700000000000004</v>
      </c>
      <c r="AA28" s="11">
        <v>0.1385033</v>
      </c>
      <c r="AB28" s="11">
        <v>0.33300000000000002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19">
        <v>2</v>
      </c>
      <c r="AH28" s="2">
        <f t="shared" si="5"/>
        <v>0.76966290000000004</v>
      </c>
      <c r="AI28">
        <v>0.73260000000000014</v>
      </c>
    </row>
    <row r="29" spans="1:37" ht="15.75" customHeight="1" x14ac:dyDescent="0.25">
      <c r="A29" s="4">
        <v>28</v>
      </c>
      <c r="B29" s="4">
        <v>597</v>
      </c>
      <c r="C29" s="4">
        <v>514</v>
      </c>
      <c r="D29" s="4">
        <f t="shared" si="7"/>
        <v>15</v>
      </c>
      <c r="E29" s="5">
        <f t="shared" si="2"/>
        <v>0.7787878787878787</v>
      </c>
      <c r="F29" s="5">
        <f t="shared" si="3"/>
        <v>0.85784313725490191</v>
      </c>
      <c r="Z29">
        <f t="shared" ref="Z29:Z36" si="10">1-AB29</f>
        <v>0.66500000000000004</v>
      </c>
      <c r="AA29" s="11">
        <v>0.12721670000000002</v>
      </c>
      <c r="AB29" s="11">
        <v>0.33500000000000002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19">
        <v>3</v>
      </c>
      <c r="AH29" s="2">
        <f t="shared" si="5"/>
        <v>0.77428550000000007</v>
      </c>
      <c r="AI29">
        <v>0.7370000000000001</v>
      </c>
      <c r="AK29" t="s">
        <v>61</v>
      </c>
    </row>
    <row r="30" spans="1:37" ht="15.75" customHeight="1" x14ac:dyDescent="0.25">
      <c r="A30" s="4">
        <v>29</v>
      </c>
      <c r="B30" s="4">
        <v>582</v>
      </c>
      <c r="C30" s="4">
        <v>520</v>
      </c>
      <c r="D30" s="4">
        <f t="shared" si="7"/>
        <v>30</v>
      </c>
      <c r="E30" s="5">
        <f t="shared" si="2"/>
        <v>0.78787878787878785</v>
      </c>
      <c r="F30" s="5">
        <f t="shared" si="3"/>
        <v>1.7156862745098038</v>
      </c>
      <c r="Z30">
        <f t="shared" si="10"/>
        <v>0.66399999999999992</v>
      </c>
      <c r="AA30" s="11">
        <v>0.15728999999999999</v>
      </c>
      <c r="AB30" s="11">
        <v>0.33600000000000002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19">
        <v>1</v>
      </c>
      <c r="AH30" s="2">
        <f t="shared" si="5"/>
        <v>0.77659680000000009</v>
      </c>
      <c r="AI30">
        <v>0.73480000000000012</v>
      </c>
    </row>
    <row r="31" spans="1:37" x14ac:dyDescent="0.25">
      <c r="A31" s="4">
        <v>30</v>
      </c>
      <c r="B31" s="4">
        <v>566</v>
      </c>
      <c r="C31" s="4">
        <v>507</v>
      </c>
      <c r="D31" s="4">
        <f t="shared" si="7"/>
        <v>46</v>
      </c>
      <c r="E31" s="5">
        <f t="shared" si="2"/>
        <v>0.76818181818181819</v>
      </c>
      <c r="F31" s="5">
        <f t="shared" si="3"/>
        <v>2.630718954248366</v>
      </c>
      <c r="Z31">
        <f t="shared" si="10"/>
        <v>0.69700000000000006</v>
      </c>
      <c r="AA31" s="11">
        <v>0.1336167</v>
      </c>
      <c r="AB31" s="11">
        <v>0.30299999999999999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19">
        <v>2</v>
      </c>
      <c r="AH31" s="2">
        <f t="shared" si="5"/>
        <v>0.7003239</v>
      </c>
      <c r="AI31">
        <v>0.66660000000000008</v>
      </c>
    </row>
    <row r="32" spans="1:37" ht="15.75" customHeight="1" x14ac:dyDescent="0.25">
      <c r="A32" s="4">
        <v>31</v>
      </c>
      <c r="B32" s="4">
        <v>550</v>
      </c>
      <c r="C32" s="4">
        <v>508</v>
      </c>
      <c r="D32" s="4">
        <f t="shared" si="7"/>
        <v>62</v>
      </c>
      <c r="E32" s="5">
        <f t="shared" si="2"/>
        <v>0.76969696969696977</v>
      </c>
      <c r="F32" s="5">
        <f t="shared" si="3"/>
        <v>3.5457516339869279</v>
      </c>
      <c r="Z32">
        <f t="shared" si="10"/>
        <v>0.69300000000000006</v>
      </c>
      <c r="AA32" s="11">
        <v>0.134655</v>
      </c>
      <c r="AB32" s="11">
        <v>0.307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19">
        <v>1</v>
      </c>
      <c r="AH32" s="2">
        <f t="shared" si="5"/>
        <v>0.70956910000000006</v>
      </c>
      <c r="AI32">
        <v>0.6754</v>
      </c>
    </row>
    <row r="33" spans="1:37" ht="15.75" customHeight="1" x14ac:dyDescent="0.25">
      <c r="A33" s="4">
        <v>32</v>
      </c>
      <c r="B33" s="4">
        <v>544</v>
      </c>
      <c r="C33" s="4">
        <v>495</v>
      </c>
      <c r="D33" s="4">
        <f t="shared" si="7"/>
        <v>68</v>
      </c>
      <c r="E33" s="5">
        <f t="shared" si="2"/>
        <v>0.75</v>
      </c>
      <c r="F33" s="5">
        <f t="shared" si="3"/>
        <v>3.8888888888888888</v>
      </c>
      <c r="Z33">
        <f t="shared" si="10"/>
        <v>0.69399999999999995</v>
      </c>
      <c r="AA33" s="11">
        <v>0.12835199999999999</v>
      </c>
      <c r="AB33" s="11">
        <v>0.30599999999999999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19">
        <v>3</v>
      </c>
      <c r="AH33" s="2">
        <f t="shared" si="5"/>
        <v>0.70725780000000005</v>
      </c>
      <c r="AI33">
        <v>0.67320000000000002</v>
      </c>
      <c r="AK33" t="s">
        <v>60</v>
      </c>
    </row>
    <row r="34" spans="1:37" ht="15.75" customHeight="1" x14ac:dyDescent="0.25">
      <c r="A34" s="4">
        <v>33</v>
      </c>
      <c r="B34" s="4">
        <v>594</v>
      </c>
      <c r="C34" s="4">
        <v>544</v>
      </c>
      <c r="D34" s="4">
        <f t="shared" si="7"/>
        <v>18</v>
      </c>
      <c r="E34" s="5">
        <f t="shared" si="2"/>
        <v>0.82424242424242422</v>
      </c>
      <c r="F34" s="5">
        <f t="shared" si="3"/>
        <v>1.0294117647058822</v>
      </c>
      <c r="Z34">
        <f t="shared" si="10"/>
        <v>0.84299999999999997</v>
      </c>
      <c r="AA34" s="11">
        <v>0.110773</v>
      </c>
      <c r="AB34" s="11">
        <v>0.157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19">
        <v>1</v>
      </c>
      <c r="AH34" s="2">
        <f t="shared" si="5"/>
        <v>0.36287410000000003</v>
      </c>
      <c r="AI34">
        <v>0.34540000000000004</v>
      </c>
    </row>
    <row r="35" spans="1:37" ht="15.75" customHeight="1" x14ac:dyDescent="0.25">
      <c r="A35" s="4">
        <v>34</v>
      </c>
      <c r="B35" s="4">
        <v>578</v>
      </c>
      <c r="C35" s="4">
        <v>530</v>
      </c>
      <c r="D35" s="4">
        <f t="shared" si="7"/>
        <v>34</v>
      </c>
      <c r="E35" s="5">
        <f t="shared" si="2"/>
        <v>0.80303030303030298</v>
      </c>
      <c r="F35" s="5">
        <f t="shared" si="3"/>
        <v>1.9444444444444444</v>
      </c>
      <c r="Z35">
        <f t="shared" si="10"/>
        <v>0.83499999999999996</v>
      </c>
      <c r="AA35" s="11">
        <v>7.6975600000000005E-2</v>
      </c>
      <c r="AB35" s="11">
        <v>0.16500000000000001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19">
        <v>3</v>
      </c>
      <c r="AH35" s="2">
        <f t="shared" si="5"/>
        <v>0.38136450000000005</v>
      </c>
      <c r="AI35">
        <v>0.36300000000000004</v>
      </c>
      <c r="AK35" t="s">
        <v>64</v>
      </c>
    </row>
    <row r="36" spans="1:37" x14ac:dyDescent="0.25">
      <c r="A36" s="4">
        <v>35</v>
      </c>
      <c r="B36" s="4">
        <v>573</v>
      </c>
      <c r="C36" s="4">
        <v>566</v>
      </c>
      <c r="D36" s="4">
        <f t="shared" si="7"/>
        <v>39</v>
      </c>
      <c r="E36" s="5">
        <f t="shared" si="2"/>
        <v>0.85757575757575744</v>
      </c>
      <c r="F36" s="5">
        <f t="shared" si="3"/>
        <v>2.2303921568627452</v>
      </c>
      <c r="Z36">
        <f t="shared" si="10"/>
        <v>0.83799999999999997</v>
      </c>
      <c r="AA36" s="11">
        <v>9.4342600000000013E-2</v>
      </c>
      <c r="AB36" s="11">
        <v>0.16200000000000001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19">
        <v>2</v>
      </c>
      <c r="AH36" s="2">
        <f t="shared" si="5"/>
        <v>0.37443060000000006</v>
      </c>
      <c r="AI36">
        <v>0.35640000000000005</v>
      </c>
    </row>
    <row r="37" spans="1:37" x14ac:dyDescent="0.25">
      <c r="A37" s="4">
        <v>36</v>
      </c>
      <c r="B37" s="4">
        <v>554</v>
      </c>
      <c r="C37" s="4">
        <v>543</v>
      </c>
      <c r="D37" s="4">
        <f t="shared" si="7"/>
        <v>58</v>
      </c>
      <c r="E37" s="5">
        <f t="shared" si="2"/>
        <v>0.82272727272727275</v>
      </c>
      <c r="F37" s="5">
        <f t="shared" si="3"/>
        <v>3.3169934640522878</v>
      </c>
    </row>
    <row r="38" spans="1:37" x14ac:dyDescent="0.25">
      <c r="A38" s="4">
        <v>37</v>
      </c>
      <c r="B38" s="4">
        <v>538</v>
      </c>
      <c r="C38" s="4">
        <v>544</v>
      </c>
      <c r="D38" s="4">
        <f t="shared" si="7"/>
        <v>74</v>
      </c>
      <c r="E38" s="5">
        <f t="shared" si="2"/>
        <v>0.82424242424242422</v>
      </c>
      <c r="F38" s="5">
        <f t="shared" si="3"/>
        <v>4.2320261437908497</v>
      </c>
    </row>
    <row r="39" spans="1:37" x14ac:dyDescent="0.25">
      <c r="A39" s="4">
        <v>38</v>
      </c>
      <c r="B39" s="4">
        <v>548</v>
      </c>
      <c r="C39" s="4">
        <v>561</v>
      </c>
      <c r="D39" s="4">
        <f t="shared" si="7"/>
        <v>64</v>
      </c>
      <c r="E39" s="5">
        <f t="shared" si="2"/>
        <v>0.84999999999999987</v>
      </c>
      <c r="F39" s="5">
        <f t="shared" si="3"/>
        <v>3.6601307189542482</v>
      </c>
    </row>
    <row r="40" spans="1:37" x14ac:dyDescent="0.25">
      <c r="A40" s="4">
        <v>39</v>
      </c>
      <c r="B40" s="4">
        <v>550</v>
      </c>
      <c r="C40" s="4">
        <v>582</v>
      </c>
      <c r="D40" s="4">
        <f t="shared" si="7"/>
        <v>62</v>
      </c>
      <c r="E40" s="5">
        <f t="shared" si="2"/>
        <v>0.88181818181818183</v>
      </c>
      <c r="F40" s="5">
        <f t="shared" si="3"/>
        <v>3.5457516339869279</v>
      </c>
      <c r="AB40">
        <f>(9336/2349)^(1/2.15)</f>
        <v>1.8999136925044939</v>
      </c>
    </row>
    <row r="41" spans="1:37" x14ac:dyDescent="0.25">
      <c r="A41" s="4">
        <v>40</v>
      </c>
      <c r="B41" s="4">
        <v>580</v>
      </c>
      <c r="C41" s="4">
        <v>596</v>
      </c>
      <c r="D41" s="4">
        <f t="shared" si="7"/>
        <v>32</v>
      </c>
      <c r="E41" s="5">
        <f t="shared" si="2"/>
        <v>0.90303030303030296</v>
      </c>
      <c r="F41" s="5">
        <f t="shared" si="3"/>
        <v>1.8300653594771241</v>
      </c>
      <c r="AB41">
        <f>2349*1.9^2.15</f>
        <v>9336.9118539599731</v>
      </c>
    </row>
    <row r="42" spans="1:37" x14ac:dyDescent="0.25">
      <c r="A42" s="4">
        <v>41</v>
      </c>
      <c r="B42" s="4">
        <v>558</v>
      </c>
      <c r="C42" s="4">
        <v>646</v>
      </c>
      <c r="D42" s="4">
        <f t="shared" si="7"/>
        <v>54</v>
      </c>
      <c r="E42" s="5">
        <f t="shared" si="2"/>
        <v>0.97878787878787865</v>
      </c>
      <c r="F42" s="5">
        <f t="shared" si="3"/>
        <v>3.0882352941176472</v>
      </c>
    </row>
    <row r="43" spans="1:37" x14ac:dyDescent="0.25">
      <c r="A43" s="4">
        <v>42</v>
      </c>
      <c r="B43" s="4">
        <v>546</v>
      </c>
      <c r="C43" s="4">
        <v>603</v>
      </c>
      <c r="D43" s="4">
        <f t="shared" ref="D43:D59" si="11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7" x14ac:dyDescent="0.25">
      <c r="A44" s="4">
        <v>43</v>
      </c>
      <c r="B44" s="4">
        <v>531</v>
      </c>
      <c r="C44" s="4">
        <v>627</v>
      </c>
      <c r="D44" s="4">
        <f t="shared" si="11"/>
        <v>81</v>
      </c>
      <c r="E44" s="5">
        <f t="shared" si="2"/>
        <v>0.95</v>
      </c>
      <c r="F44" s="5">
        <f t="shared" si="3"/>
        <v>4.632352941176471</v>
      </c>
    </row>
    <row r="45" spans="1:37" x14ac:dyDescent="0.25">
      <c r="A45" s="4">
        <v>44</v>
      </c>
      <c r="B45" s="4">
        <v>434</v>
      </c>
      <c r="C45" s="4">
        <v>657</v>
      </c>
      <c r="D45" s="4">
        <f t="shared" si="11"/>
        <v>178</v>
      </c>
      <c r="E45" s="5">
        <f t="shared" si="2"/>
        <v>0.99545454545454548</v>
      </c>
      <c r="F45" s="5">
        <f t="shared" si="3"/>
        <v>10.179738562091503</v>
      </c>
    </row>
    <row r="46" spans="1:37" x14ac:dyDescent="0.25">
      <c r="A46" s="4">
        <v>45</v>
      </c>
      <c r="B46" s="4">
        <v>393</v>
      </c>
      <c r="C46" s="4">
        <v>654</v>
      </c>
      <c r="D46" s="4">
        <f t="shared" si="11"/>
        <v>219</v>
      </c>
      <c r="E46" s="5">
        <f t="shared" si="2"/>
        <v>0.99090909090909085</v>
      </c>
      <c r="F46" s="5">
        <f t="shared" si="3"/>
        <v>12.524509803921569</v>
      </c>
    </row>
    <row r="47" spans="1:37" x14ac:dyDescent="0.25">
      <c r="A47" s="4">
        <v>46</v>
      </c>
      <c r="B47" s="4">
        <v>388</v>
      </c>
      <c r="C47" s="4">
        <v>666</v>
      </c>
      <c r="D47" s="4">
        <f t="shared" si="11"/>
        <v>224</v>
      </c>
      <c r="E47" s="5">
        <f t="shared" si="2"/>
        <v>1.009090909090909</v>
      </c>
      <c r="F47" s="5">
        <f t="shared" si="3"/>
        <v>12.81045751633987</v>
      </c>
    </row>
    <row r="48" spans="1:37" x14ac:dyDescent="0.25">
      <c r="A48" s="4">
        <v>47</v>
      </c>
      <c r="B48" s="4">
        <v>360</v>
      </c>
      <c r="C48" s="4">
        <v>666</v>
      </c>
      <c r="D48" s="4">
        <f t="shared" si="11"/>
        <v>252</v>
      </c>
      <c r="E48" s="5">
        <f t="shared" si="2"/>
        <v>1.009090909090909</v>
      </c>
      <c r="F48" s="5">
        <f t="shared" si="3"/>
        <v>14.411764705882353</v>
      </c>
    </row>
    <row r="49" spans="1:45" x14ac:dyDescent="0.25">
      <c r="A49" s="4">
        <v>48</v>
      </c>
      <c r="B49" s="4">
        <v>344</v>
      </c>
      <c r="C49" s="4">
        <v>656</v>
      </c>
      <c r="D49" s="4">
        <f t="shared" si="11"/>
        <v>268</v>
      </c>
      <c r="E49" s="5">
        <f t="shared" si="2"/>
        <v>0.9939393939393939</v>
      </c>
      <c r="F49" s="5">
        <f t="shared" si="3"/>
        <v>15.326797385620916</v>
      </c>
    </row>
    <row r="50" spans="1:45" x14ac:dyDescent="0.25">
      <c r="A50" s="4">
        <v>49</v>
      </c>
      <c r="B50" s="4">
        <v>316</v>
      </c>
      <c r="C50" s="4">
        <v>633</v>
      </c>
      <c r="D50" s="4">
        <f t="shared" si="11"/>
        <v>296</v>
      </c>
      <c r="E50" s="5">
        <f t="shared" si="2"/>
        <v>0.95909090909090911</v>
      </c>
      <c r="F50" s="5">
        <f t="shared" si="3"/>
        <v>16.928104575163399</v>
      </c>
    </row>
    <row r="51" spans="1:45" x14ac:dyDescent="0.25">
      <c r="A51" s="4">
        <v>50</v>
      </c>
      <c r="B51" s="4">
        <v>308</v>
      </c>
      <c r="C51" s="4">
        <v>664</v>
      </c>
      <c r="D51" s="4">
        <f t="shared" si="11"/>
        <v>304</v>
      </c>
      <c r="E51" s="5">
        <f t="shared" si="2"/>
        <v>1.0060606060606061</v>
      </c>
      <c r="F51" s="5">
        <f t="shared" si="3"/>
        <v>17.385620915032678</v>
      </c>
      <c r="AL51" t="s">
        <v>61</v>
      </c>
      <c r="AO51" t="s">
        <v>59</v>
      </c>
      <c r="AR51" t="s">
        <v>57</v>
      </c>
    </row>
    <row r="52" spans="1:45" x14ac:dyDescent="0.25">
      <c r="A52" s="4">
        <v>51</v>
      </c>
      <c r="B52" s="4">
        <v>284</v>
      </c>
      <c r="C52" s="4">
        <v>636</v>
      </c>
      <c r="D52" s="4">
        <f t="shared" si="11"/>
        <v>328</v>
      </c>
      <c r="E52" s="5">
        <f t="shared" si="2"/>
        <v>0.96363636363636351</v>
      </c>
      <c r="F52" s="5">
        <f t="shared" si="3"/>
        <v>18.758169934640524</v>
      </c>
    </row>
    <row r="53" spans="1:45" x14ac:dyDescent="0.25">
      <c r="A53" s="4">
        <v>52</v>
      </c>
      <c r="B53" s="4">
        <v>278</v>
      </c>
      <c r="C53" s="4">
        <v>664</v>
      </c>
      <c r="D53" s="4">
        <f t="shared" si="11"/>
        <v>334</v>
      </c>
      <c r="E53" s="5">
        <f t="shared" si="2"/>
        <v>1.0060606060606061</v>
      </c>
      <c r="F53" s="5">
        <f t="shared" si="3"/>
        <v>19.101307189542485</v>
      </c>
    </row>
    <row r="54" spans="1:45" x14ac:dyDescent="0.25">
      <c r="A54" s="4">
        <v>53</v>
      </c>
      <c r="B54" s="4">
        <v>273</v>
      </c>
      <c r="C54" s="4">
        <v>644</v>
      </c>
      <c r="D54" s="4">
        <f t="shared" si="11"/>
        <v>339</v>
      </c>
      <c r="E54" s="5">
        <f t="shared" si="2"/>
        <v>0.97575757575757571</v>
      </c>
      <c r="F54" s="5">
        <f t="shared" si="3"/>
        <v>19.387254901960784</v>
      </c>
    </row>
    <row r="55" spans="1:45" x14ac:dyDescent="0.25">
      <c r="A55" s="4">
        <v>54</v>
      </c>
      <c r="B55" s="4">
        <v>258</v>
      </c>
      <c r="C55" s="4">
        <v>662</v>
      </c>
      <c r="D55" s="4">
        <f t="shared" si="11"/>
        <v>354</v>
      </c>
      <c r="E55" s="5">
        <f t="shared" si="2"/>
        <v>1.0030303030303029</v>
      </c>
      <c r="F55" s="5">
        <f t="shared" si="3"/>
        <v>20.245098039215687</v>
      </c>
    </row>
    <row r="56" spans="1:45" x14ac:dyDescent="0.25">
      <c r="A56" s="4">
        <v>55</v>
      </c>
      <c r="B56" s="4">
        <v>250</v>
      </c>
      <c r="C56" s="4">
        <v>645</v>
      </c>
      <c r="D56" s="4">
        <f t="shared" si="11"/>
        <v>362</v>
      </c>
      <c r="E56" s="5">
        <f t="shared" si="2"/>
        <v>0.97727272727272729</v>
      </c>
      <c r="F56" s="5">
        <f t="shared" si="3"/>
        <v>20.702614379084967</v>
      </c>
      <c r="AL56" t="s">
        <v>58</v>
      </c>
      <c r="AM56" t="s">
        <v>64</v>
      </c>
      <c r="AO56" t="s">
        <v>58</v>
      </c>
      <c r="AP56" t="s">
        <v>64</v>
      </c>
      <c r="AR56" t="s">
        <v>58</v>
      </c>
      <c r="AS56" t="s">
        <v>64</v>
      </c>
    </row>
    <row r="57" spans="1:45" x14ac:dyDescent="0.25">
      <c r="A57" s="4">
        <v>56</v>
      </c>
      <c r="B57" s="4">
        <v>231</v>
      </c>
      <c r="C57" s="4">
        <v>668</v>
      </c>
      <c r="D57" s="4">
        <f t="shared" si="11"/>
        <v>381</v>
      </c>
      <c r="E57" s="5">
        <f t="shared" si="2"/>
        <v>1.0121212121212122</v>
      </c>
      <c r="F57" s="5">
        <f t="shared" si="3"/>
        <v>21.78921568627451</v>
      </c>
      <c r="AR57" s="11">
        <v>0.13509399999999999</v>
      </c>
      <c r="AS57" s="2">
        <v>0.26493598517709815</v>
      </c>
    </row>
    <row r="58" spans="1:45" x14ac:dyDescent="0.25">
      <c r="A58" s="4">
        <v>57</v>
      </c>
      <c r="B58" s="4">
        <v>178</v>
      </c>
      <c r="C58" s="4">
        <v>662</v>
      </c>
      <c r="D58" s="4">
        <f t="shared" si="11"/>
        <v>434</v>
      </c>
      <c r="E58" s="5">
        <f t="shared" si="2"/>
        <v>1.0030303030303029</v>
      </c>
      <c r="F58" s="5">
        <f t="shared" si="3"/>
        <v>24.820261437908496</v>
      </c>
      <c r="AL58" s="11">
        <v>0.1070868</v>
      </c>
      <c r="AM58" s="2">
        <v>0.55199381443298967</v>
      </c>
      <c r="AR58" s="11">
        <v>0.14438499999999999</v>
      </c>
      <c r="AS58" s="2">
        <v>0.27326015300557721</v>
      </c>
    </row>
    <row r="59" spans="1:45" x14ac:dyDescent="0.25">
      <c r="A59" s="4">
        <v>58</v>
      </c>
      <c r="B59" s="4">
        <v>90</v>
      </c>
      <c r="C59" s="4">
        <v>672</v>
      </c>
      <c r="D59" s="4">
        <f t="shared" si="11"/>
        <v>522</v>
      </c>
      <c r="E59" s="5">
        <f t="shared" si="2"/>
        <v>1.0181818181818181</v>
      </c>
      <c r="F59" s="5">
        <f t="shared" si="3"/>
        <v>29.852941176470587</v>
      </c>
      <c r="AL59" s="11">
        <v>0.10575230000000001</v>
      </c>
      <c r="AM59" s="2">
        <v>0.54511494845360831</v>
      </c>
      <c r="AR59" s="11">
        <v>0.10425</v>
      </c>
      <c r="AS59" s="2">
        <v>0.2348483231785847</v>
      </c>
    </row>
    <row r="60" spans="1:45" x14ac:dyDescent="0.25">
      <c r="AL60" s="11">
        <v>7.003100000000001E-2</v>
      </c>
      <c r="AM60" s="2">
        <v>0.36098453608247427</v>
      </c>
      <c r="AR60" s="11">
        <v>0.15177750000000001</v>
      </c>
      <c r="AS60" s="2">
        <v>0.27968070232029624</v>
      </c>
    </row>
    <row r="61" spans="1:45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  <c r="AL61" s="11">
        <v>0.14405999999999999</v>
      </c>
      <c r="AM61" s="2">
        <v>0.74257731958762885</v>
      </c>
      <c r="AO61" s="11">
        <v>0.1199144</v>
      </c>
      <c r="AP61" s="2">
        <v>0.32801758567172645</v>
      </c>
      <c r="AR61" s="11">
        <v>0.15415600000000002</v>
      </c>
      <c r="AS61" s="2">
        <v>0.28171076911954684</v>
      </c>
    </row>
    <row r="62" spans="1:45" ht="15.75" customHeight="1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  <c r="AL62" s="11">
        <v>6.2002299999999996E-2</v>
      </c>
      <c r="AM62" s="2">
        <v>0.31959948453608245</v>
      </c>
      <c r="AO62" s="11">
        <v>0.11593829999999999</v>
      </c>
      <c r="AP62" s="2">
        <v>0.3228415225460291</v>
      </c>
      <c r="AR62" s="11">
        <v>0.11959500000000001</v>
      </c>
      <c r="AS62" s="2">
        <v>0.25033731181583374</v>
      </c>
    </row>
    <row r="63" spans="1:45" ht="15.75" customHeight="1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  <c r="J63">
        <f>C63</f>
        <v>300</v>
      </c>
      <c r="K63">
        <f>J63+33</f>
        <v>333</v>
      </c>
      <c r="L63">
        <f>340-K63</f>
        <v>7</v>
      </c>
      <c r="M63">
        <f>L63*$J$5/$I$5</f>
        <v>0.716374269005848</v>
      </c>
      <c r="AL63" s="11">
        <v>0.104699</v>
      </c>
      <c r="AM63" s="2">
        <v>0.53968556701030923</v>
      </c>
      <c r="AO63" s="11">
        <v>7.4967200000000012E-2</v>
      </c>
      <c r="AP63" s="2">
        <v>0.26282743083945775</v>
      </c>
      <c r="AR63" s="11">
        <v>0.12848330000000002</v>
      </c>
      <c r="AS63" s="2">
        <v>0.25882507957372497</v>
      </c>
    </row>
    <row r="64" spans="1:45" ht="15.75" customHeight="1" x14ac:dyDescent="0.25">
      <c r="A64" s="14">
        <v>2</v>
      </c>
      <c r="B64" s="14">
        <v>68</v>
      </c>
      <c r="C64" s="14">
        <v>300</v>
      </c>
      <c r="D64" s="14">
        <f t="shared" ref="D64:D127" si="12">B64*$J$6/$I$6</f>
        <v>0.43701799485861181</v>
      </c>
      <c r="E64" s="15">
        <f t="shared" ref="E64:E127" si="13">340-C64</f>
        <v>40</v>
      </c>
      <c r="F64" s="15">
        <f t="shared" ref="F64:F127" si="14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  <c r="J64">
        <f t="shared" ref="J64:J127" si="15">C64</f>
        <v>300</v>
      </c>
      <c r="K64">
        <f t="shared" ref="K64:K127" si="16">J64+33</f>
        <v>333</v>
      </c>
      <c r="L64">
        <f t="shared" ref="L64:L127" si="17">340-K64</f>
        <v>7</v>
      </c>
      <c r="M64">
        <f t="shared" ref="M64:M127" si="18">L64*$J$5/$I$5</f>
        <v>0.716374269005848</v>
      </c>
      <c r="AL64" s="11">
        <v>0.13077000000000003</v>
      </c>
      <c r="AM64" s="2">
        <v>0.67407216494845379</v>
      </c>
      <c r="AO64" s="11">
        <v>0.14163999999999999</v>
      </c>
      <c r="AP64" s="2">
        <v>0.35481974410337602</v>
      </c>
      <c r="AR64" s="11">
        <v>0.1554625</v>
      </c>
      <c r="AS64" s="2">
        <v>0.28281875118030997</v>
      </c>
    </row>
    <row r="65" spans="1:45" ht="15.75" customHeight="1" x14ac:dyDescent="0.25">
      <c r="A65" s="14">
        <v>3</v>
      </c>
      <c r="B65" s="14">
        <v>70</v>
      </c>
      <c r="C65" s="14">
        <v>300</v>
      </c>
      <c r="D65" s="14">
        <f t="shared" si="12"/>
        <v>0.44987146529562982</v>
      </c>
      <c r="E65" s="15">
        <f t="shared" si="13"/>
        <v>40</v>
      </c>
      <c r="F65" s="15">
        <f t="shared" si="14"/>
        <v>4.0935672514619883</v>
      </c>
      <c r="G65">
        <v>0.24545454545454545</v>
      </c>
      <c r="H65">
        <v>0.17156862745098039</v>
      </c>
      <c r="I65">
        <f t="shared" ref="I65:I120" si="19">D65/MAX($D$63:$D$128)</f>
        <v>0.21943573667711599</v>
      </c>
      <c r="J65">
        <f t="shared" si="15"/>
        <v>300</v>
      </c>
      <c r="K65">
        <f t="shared" si="16"/>
        <v>333</v>
      </c>
      <c r="L65">
        <f t="shared" si="17"/>
        <v>7</v>
      </c>
      <c r="M65">
        <f t="shared" si="18"/>
        <v>0.716374269005848</v>
      </c>
      <c r="AL65" s="11">
        <v>6.58136E-2</v>
      </c>
      <c r="AM65" s="2">
        <v>0.33924536082474221</v>
      </c>
      <c r="AO65" s="11">
        <v>0.14673750000000002</v>
      </c>
      <c r="AP65" s="2">
        <v>0.36078692984064947</v>
      </c>
      <c r="AR65" s="11">
        <v>9.3965999999999994E-2</v>
      </c>
      <c r="AS65" s="2">
        <v>0.22377328806925029</v>
      </c>
    </row>
    <row r="66" spans="1:45" x14ac:dyDescent="0.25">
      <c r="A66" s="14">
        <v>4</v>
      </c>
      <c r="B66" s="14">
        <v>75</v>
      </c>
      <c r="C66" s="14">
        <v>292</v>
      </c>
      <c r="D66" s="24">
        <f t="shared" si="12"/>
        <v>0.4820051413881748</v>
      </c>
      <c r="E66" s="15">
        <f t="shared" si="13"/>
        <v>48</v>
      </c>
      <c r="F66" s="15">
        <f t="shared" si="14"/>
        <v>4.9122807017543861</v>
      </c>
      <c r="G66">
        <v>0.34848484848484851</v>
      </c>
      <c r="H66" s="23">
        <v>1.6013071895424837</v>
      </c>
      <c r="I66" s="23">
        <f t="shared" si="19"/>
        <v>0.23510971786833856</v>
      </c>
      <c r="J66">
        <f t="shared" si="15"/>
        <v>292</v>
      </c>
      <c r="K66">
        <f t="shared" si="16"/>
        <v>325</v>
      </c>
      <c r="L66">
        <f t="shared" si="17"/>
        <v>15</v>
      </c>
      <c r="M66" s="23">
        <f t="shared" si="18"/>
        <v>1.5350877192982457</v>
      </c>
      <c r="AL66" s="11">
        <v>0.12721670000000002</v>
      </c>
      <c r="AM66" s="2">
        <v>0.65575618556701043</v>
      </c>
      <c r="AO66" s="11">
        <v>8.2852999999999996E-2</v>
      </c>
      <c r="AP66" s="2">
        <v>0.27552424193827235</v>
      </c>
      <c r="AR66" s="11">
        <v>0.15728999999999999</v>
      </c>
      <c r="AS66" s="2">
        <v>0.28436024628542367</v>
      </c>
    </row>
    <row r="67" spans="1:45" ht="15.75" customHeight="1" x14ac:dyDescent="0.25">
      <c r="A67" s="14">
        <v>5</v>
      </c>
      <c r="B67" s="14">
        <v>101</v>
      </c>
      <c r="C67" s="14">
        <v>289</v>
      </c>
      <c r="D67" s="14">
        <f t="shared" si="12"/>
        <v>0.64910025706940877</v>
      </c>
      <c r="E67" s="15">
        <f t="shared" si="13"/>
        <v>51</v>
      </c>
      <c r="F67" s="15">
        <f t="shared" si="14"/>
        <v>5.2192982456140351</v>
      </c>
      <c r="G67">
        <v>0.25909090909090909</v>
      </c>
      <c r="H67">
        <v>1.0294117647058822</v>
      </c>
      <c r="I67">
        <f t="shared" si="19"/>
        <v>0.31661442006269597</v>
      </c>
      <c r="J67">
        <f t="shared" si="15"/>
        <v>289</v>
      </c>
      <c r="K67">
        <f t="shared" si="16"/>
        <v>322</v>
      </c>
      <c r="L67">
        <f t="shared" si="17"/>
        <v>18</v>
      </c>
      <c r="M67">
        <f t="shared" si="18"/>
        <v>1.8421052631578947</v>
      </c>
      <c r="AL67" s="11">
        <v>0.12835199999999999</v>
      </c>
      <c r="AM67" s="2">
        <v>0.66160824742268043</v>
      </c>
      <c r="AO67" s="11">
        <v>0.12052700000000001</v>
      </c>
      <c r="AP67" s="2">
        <v>0.32880695816183025</v>
      </c>
      <c r="AR67" s="11">
        <v>0.134655</v>
      </c>
      <c r="AS67" s="2">
        <v>0.26453520258524882</v>
      </c>
    </row>
    <row r="68" spans="1:45" x14ac:dyDescent="0.25">
      <c r="A68" s="14">
        <v>6</v>
      </c>
      <c r="B68" s="14">
        <v>98</v>
      </c>
      <c r="C68" s="14">
        <v>299</v>
      </c>
      <c r="D68" s="24">
        <f t="shared" si="12"/>
        <v>0.62982005141388175</v>
      </c>
      <c r="E68" s="15">
        <f t="shared" si="13"/>
        <v>41</v>
      </c>
      <c r="F68" s="15">
        <f t="shared" si="14"/>
        <v>4.1959064327485383</v>
      </c>
      <c r="G68">
        <v>0.37575757575757573</v>
      </c>
      <c r="H68" s="23">
        <v>0.91503267973856206</v>
      </c>
      <c r="I68" s="23">
        <f>D68/MAX($D$63:$D$128)</f>
        <v>0.30721003134796238</v>
      </c>
      <c r="J68">
        <f t="shared" si="15"/>
        <v>299</v>
      </c>
      <c r="K68">
        <f t="shared" si="16"/>
        <v>332</v>
      </c>
      <c r="L68">
        <f t="shared" si="17"/>
        <v>8</v>
      </c>
      <c r="M68" s="23">
        <f t="shared" si="18"/>
        <v>0.81871345029239762</v>
      </c>
      <c r="AL68" s="11">
        <v>7.6975600000000005E-2</v>
      </c>
      <c r="AM68" s="2">
        <v>0.39678144329896908</v>
      </c>
      <c r="AO68" s="11">
        <v>0.14972749999999999</v>
      </c>
      <c r="AP68" s="2">
        <v>0.36423618402582669</v>
      </c>
      <c r="AR68" s="11">
        <v>0.110773</v>
      </c>
      <c r="AS68" s="2">
        <v>0.2415721867470203</v>
      </c>
    </row>
    <row r="69" spans="1:45" ht="15.75" customHeight="1" x14ac:dyDescent="0.25">
      <c r="A69" s="14">
        <v>7</v>
      </c>
      <c r="B69" s="14">
        <v>104</v>
      </c>
      <c r="C69" s="14">
        <v>300</v>
      </c>
      <c r="D69" s="14">
        <f t="shared" si="12"/>
        <v>0.66838046272493579</v>
      </c>
      <c r="E69" s="15">
        <f t="shared" si="13"/>
        <v>40</v>
      </c>
      <c r="F69" s="15">
        <f t="shared" si="14"/>
        <v>4.0935672514619883</v>
      </c>
      <c r="G69">
        <v>0.35757575757575755</v>
      </c>
      <c r="H69">
        <v>0.34313725490196079</v>
      </c>
      <c r="I69">
        <f t="shared" si="19"/>
        <v>0.3260188087774295</v>
      </c>
      <c r="J69">
        <f t="shared" si="15"/>
        <v>300</v>
      </c>
      <c r="K69">
        <f t="shared" si="16"/>
        <v>333</v>
      </c>
      <c r="L69">
        <f t="shared" si="17"/>
        <v>7</v>
      </c>
      <c r="M69">
        <f t="shared" si="18"/>
        <v>0.716374269005848</v>
      </c>
      <c r="AO69" s="11">
        <v>8.0492000000000008E-2</v>
      </c>
      <c r="AP69" s="2">
        <v>0.27179245794618795</v>
      </c>
    </row>
    <row r="70" spans="1:45" ht="15.75" customHeight="1" x14ac:dyDescent="0.25">
      <c r="A70" s="14">
        <v>8</v>
      </c>
      <c r="B70" s="14">
        <v>103</v>
      </c>
      <c r="C70" s="14">
        <v>293</v>
      </c>
      <c r="D70" s="14">
        <f t="shared" si="12"/>
        <v>0.66195372750642678</v>
      </c>
      <c r="E70" s="15">
        <f t="shared" si="13"/>
        <v>47</v>
      </c>
      <c r="F70" s="15">
        <f t="shared" si="14"/>
        <v>4.8099415204678362</v>
      </c>
      <c r="G70">
        <v>0.35454545454545455</v>
      </c>
      <c r="H70">
        <v>0.45751633986928103</v>
      </c>
      <c r="I70">
        <f t="shared" si="19"/>
        <v>0.32288401253918497</v>
      </c>
      <c r="J70">
        <f t="shared" si="15"/>
        <v>293</v>
      </c>
      <c r="K70">
        <f t="shared" si="16"/>
        <v>326</v>
      </c>
      <c r="L70">
        <f t="shared" si="17"/>
        <v>14</v>
      </c>
      <c r="M70">
        <f t="shared" si="18"/>
        <v>1.432748538011696</v>
      </c>
      <c r="AO70" s="11">
        <v>0.1385033</v>
      </c>
      <c r="AP70" s="2">
        <v>0.35109135692510041</v>
      </c>
    </row>
    <row r="71" spans="1:45" ht="15.75" customHeight="1" x14ac:dyDescent="0.25">
      <c r="A71" s="14">
        <v>9</v>
      </c>
      <c r="B71" s="14">
        <v>109</v>
      </c>
      <c r="C71" s="14">
        <v>297</v>
      </c>
      <c r="D71" s="14">
        <f t="shared" si="12"/>
        <v>0.7005141388174807</v>
      </c>
      <c r="E71" s="15">
        <f t="shared" si="13"/>
        <v>43</v>
      </c>
      <c r="F71" s="15">
        <f t="shared" si="14"/>
        <v>4.4005847953216373</v>
      </c>
      <c r="G71">
        <v>0.41363636363636358</v>
      </c>
      <c r="H71">
        <v>0.57189542483660127</v>
      </c>
      <c r="I71">
        <f t="shared" si="19"/>
        <v>0.34169278996865204</v>
      </c>
      <c r="J71">
        <f t="shared" si="15"/>
        <v>297</v>
      </c>
      <c r="K71">
        <f t="shared" si="16"/>
        <v>330</v>
      </c>
      <c r="L71">
        <f t="shared" si="17"/>
        <v>10</v>
      </c>
      <c r="M71">
        <f t="shared" si="18"/>
        <v>1.0233918128654971</v>
      </c>
      <c r="AO71" s="11">
        <v>0.1336167</v>
      </c>
      <c r="AP71" s="2">
        <v>0.34519296826246898</v>
      </c>
    </row>
    <row r="72" spans="1:45" x14ac:dyDescent="0.25">
      <c r="A72" s="14">
        <v>10</v>
      </c>
      <c r="B72" s="14">
        <v>112</v>
      </c>
      <c r="C72" s="14">
        <v>298</v>
      </c>
      <c r="D72" s="24">
        <f t="shared" si="12"/>
        <v>0.71979434447300772</v>
      </c>
      <c r="E72" s="15">
        <f t="shared" si="13"/>
        <v>42</v>
      </c>
      <c r="F72" s="15">
        <f t="shared" si="14"/>
        <v>4.2982456140350873</v>
      </c>
      <c r="G72">
        <v>0.44545454545454549</v>
      </c>
      <c r="H72" s="23">
        <v>0.85784313725490191</v>
      </c>
      <c r="I72">
        <f t="shared" si="19"/>
        <v>0.35109717868338558</v>
      </c>
      <c r="J72">
        <f t="shared" si="15"/>
        <v>298</v>
      </c>
      <c r="K72">
        <f t="shared" si="16"/>
        <v>331</v>
      </c>
      <c r="L72">
        <f t="shared" si="17"/>
        <v>9</v>
      </c>
      <c r="M72" s="23">
        <f t="shared" si="18"/>
        <v>0.92105263157894735</v>
      </c>
      <c r="AO72" s="11">
        <v>9.4342600000000013E-2</v>
      </c>
      <c r="AP72" s="2">
        <v>0.29292969694373294</v>
      </c>
    </row>
    <row r="73" spans="1:45" ht="15.75" customHeight="1" x14ac:dyDescent="0.25">
      <c r="A73" s="14">
        <v>11</v>
      </c>
      <c r="B73" s="14">
        <v>116</v>
      </c>
      <c r="C73" s="14">
        <v>297</v>
      </c>
      <c r="D73" s="14">
        <f t="shared" si="12"/>
        <v>0.74550128534704374</v>
      </c>
      <c r="E73" s="15">
        <f t="shared" si="13"/>
        <v>43</v>
      </c>
      <c r="F73" s="15">
        <f t="shared" si="14"/>
        <v>4.4005847953216373</v>
      </c>
      <c r="G73">
        <v>0.45909090909090905</v>
      </c>
      <c r="H73">
        <v>0.57189542483660127</v>
      </c>
      <c r="I73">
        <f t="shared" si="19"/>
        <v>0.3636363636363637</v>
      </c>
      <c r="J73">
        <f t="shared" si="15"/>
        <v>297</v>
      </c>
      <c r="K73">
        <f t="shared" si="16"/>
        <v>330</v>
      </c>
      <c r="L73">
        <f t="shared" si="17"/>
        <v>10</v>
      </c>
      <c r="M73">
        <f t="shared" si="18"/>
        <v>1.0233918128654971</v>
      </c>
    </row>
    <row r="74" spans="1:45" ht="15.75" customHeight="1" x14ac:dyDescent="0.25">
      <c r="A74" s="14">
        <v>12</v>
      </c>
      <c r="B74" s="14">
        <v>117</v>
      </c>
      <c r="C74" s="14">
        <v>274</v>
      </c>
      <c r="D74" s="14">
        <f t="shared" si="12"/>
        <v>0.75192802056555275</v>
      </c>
      <c r="E74" s="15">
        <f t="shared" si="13"/>
        <v>66</v>
      </c>
      <c r="F74" s="15">
        <f t="shared" si="14"/>
        <v>6.7543859649122808</v>
      </c>
      <c r="G74">
        <v>0.47575757575757577</v>
      </c>
      <c r="H74">
        <v>1.5441176470588236</v>
      </c>
      <c r="I74">
        <f t="shared" si="19"/>
        <v>0.36677115987460818</v>
      </c>
      <c r="J74">
        <f t="shared" si="15"/>
        <v>274</v>
      </c>
      <c r="K74">
        <f t="shared" si="16"/>
        <v>307</v>
      </c>
      <c r="L74">
        <f t="shared" si="17"/>
        <v>33</v>
      </c>
      <c r="M74">
        <f t="shared" si="18"/>
        <v>3.3771929824561404</v>
      </c>
    </row>
    <row r="75" spans="1:45" ht="15.75" customHeight="1" x14ac:dyDescent="0.25">
      <c r="A75" s="14">
        <v>13</v>
      </c>
      <c r="B75" s="14">
        <v>124</v>
      </c>
      <c r="C75" s="14">
        <v>288</v>
      </c>
      <c r="D75" s="14">
        <f t="shared" si="12"/>
        <v>0.79691516709511567</v>
      </c>
      <c r="E75" s="15">
        <f t="shared" si="13"/>
        <v>52</v>
      </c>
      <c r="F75" s="15">
        <f t="shared" si="14"/>
        <v>5.3216374269005851</v>
      </c>
      <c r="G75">
        <v>0.47878787878787876</v>
      </c>
      <c r="H75">
        <v>1.0294117647058822</v>
      </c>
      <c r="I75">
        <f t="shared" si="19"/>
        <v>0.38871473354231978</v>
      </c>
      <c r="J75">
        <f t="shared" si="15"/>
        <v>288</v>
      </c>
      <c r="K75">
        <f t="shared" si="16"/>
        <v>321</v>
      </c>
      <c r="L75">
        <f t="shared" si="17"/>
        <v>19</v>
      </c>
      <c r="M75">
        <f t="shared" si="18"/>
        <v>1.9444444444444444</v>
      </c>
    </row>
    <row r="76" spans="1:45" ht="15.75" customHeight="1" x14ac:dyDescent="0.25">
      <c r="A76" s="14">
        <v>14</v>
      </c>
      <c r="B76" s="14">
        <v>126</v>
      </c>
      <c r="C76" s="14">
        <v>294</v>
      </c>
      <c r="D76" s="14">
        <f t="shared" si="12"/>
        <v>0.80976863753213368</v>
      </c>
      <c r="E76" s="15">
        <f t="shared" si="13"/>
        <v>46</v>
      </c>
      <c r="F76" s="15">
        <f t="shared" si="14"/>
        <v>4.7076023391812862</v>
      </c>
      <c r="G76">
        <v>0.46969696969696972</v>
      </c>
      <c r="H76">
        <v>1.6013071895424837</v>
      </c>
      <c r="I76">
        <f t="shared" si="19"/>
        <v>0.39498432601880878</v>
      </c>
      <c r="J76">
        <f t="shared" si="15"/>
        <v>294</v>
      </c>
      <c r="K76">
        <f t="shared" si="16"/>
        <v>327</v>
      </c>
      <c r="L76">
        <f t="shared" si="17"/>
        <v>13</v>
      </c>
      <c r="M76">
        <f t="shared" si="18"/>
        <v>1.3304093567251463</v>
      </c>
    </row>
    <row r="77" spans="1:45" ht="15.75" customHeight="1" x14ac:dyDescent="0.25">
      <c r="A77" s="14">
        <v>15</v>
      </c>
      <c r="B77" s="14">
        <v>128</v>
      </c>
      <c r="C77" s="14">
        <v>288</v>
      </c>
      <c r="D77" s="14">
        <f t="shared" si="12"/>
        <v>0.82262210796915169</v>
      </c>
      <c r="E77" s="15">
        <f t="shared" si="13"/>
        <v>52</v>
      </c>
      <c r="F77" s="15">
        <f t="shared" si="14"/>
        <v>5.3216374269005851</v>
      </c>
      <c r="G77">
        <v>0.5060606060606061</v>
      </c>
      <c r="H77">
        <v>0.57189542483660127</v>
      </c>
      <c r="I77">
        <f t="shared" si="19"/>
        <v>0.40125391849529785</v>
      </c>
      <c r="J77">
        <f t="shared" si="15"/>
        <v>288</v>
      </c>
      <c r="K77">
        <f t="shared" si="16"/>
        <v>321</v>
      </c>
      <c r="L77">
        <f t="shared" si="17"/>
        <v>19</v>
      </c>
      <c r="M77">
        <f t="shared" si="18"/>
        <v>1.9444444444444444</v>
      </c>
    </row>
    <row r="78" spans="1:45" x14ac:dyDescent="0.25">
      <c r="A78" s="14">
        <v>16</v>
      </c>
      <c r="B78" s="14">
        <v>134</v>
      </c>
      <c r="C78" s="14">
        <v>291</v>
      </c>
      <c r="D78" s="24">
        <f t="shared" si="12"/>
        <v>0.86118251928020562</v>
      </c>
      <c r="E78" s="15">
        <f t="shared" si="13"/>
        <v>49</v>
      </c>
      <c r="F78" s="15">
        <f t="shared" si="14"/>
        <v>5.0146198830409361</v>
      </c>
      <c r="G78">
        <v>0.53181818181818186</v>
      </c>
      <c r="H78" s="23">
        <v>1.1437908496732025</v>
      </c>
      <c r="I78">
        <f t="shared" si="19"/>
        <v>0.42006269592476492</v>
      </c>
      <c r="J78">
        <f t="shared" si="15"/>
        <v>291</v>
      </c>
      <c r="K78">
        <f t="shared" si="16"/>
        <v>324</v>
      </c>
      <c r="L78">
        <f t="shared" si="17"/>
        <v>16</v>
      </c>
      <c r="M78" s="23">
        <f t="shared" si="18"/>
        <v>1.6374269005847952</v>
      </c>
      <c r="AK78" t="s">
        <v>65</v>
      </c>
      <c r="AP78" t="s">
        <v>66</v>
      </c>
    </row>
    <row r="79" spans="1:45" x14ac:dyDescent="0.25">
      <c r="A79" s="14">
        <v>17</v>
      </c>
      <c r="B79" s="14">
        <v>139</v>
      </c>
      <c r="C79" s="14">
        <v>294</v>
      </c>
      <c r="D79" s="24">
        <f t="shared" si="12"/>
        <v>0.89331619537275064</v>
      </c>
      <c r="E79" s="15">
        <f t="shared" si="13"/>
        <v>46</v>
      </c>
      <c r="F79" s="15">
        <f t="shared" si="14"/>
        <v>4.7076023391812862</v>
      </c>
      <c r="G79">
        <v>0.56818181818181823</v>
      </c>
      <c r="H79" s="23">
        <v>0.85784313725490191</v>
      </c>
      <c r="I79">
        <f t="shared" si="19"/>
        <v>0.43573667711598746</v>
      </c>
      <c r="J79">
        <f t="shared" si="15"/>
        <v>294</v>
      </c>
      <c r="K79">
        <f t="shared" si="16"/>
        <v>327</v>
      </c>
      <c r="L79">
        <f t="shared" si="17"/>
        <v>13</v>
      </c>
      <c r="M79" s="23">
        <f t="shared" si="18"/>
        <v>1.3304093567251463</v>
      </c>
    </row>
    <row r="80" spans="1:45" x14ac:dyDescent="0.25">
      <c r="A80" s="14">
        <v>18</v>
      </c>
      <c r="B80" s="14">
        <v>146</v>
      </c>
      <c r="C80" s="14">
        <v>294</v>
      </c>
      <c r="D80" s="24">
        <f t="shared" si="12"/>
        <v>0.93830334190231357</v>
      </c>
      <c r="E80" s="15">
        <f t="shared" si="13"/>
        <v>46</v>
      </c>
      <c r="F80" s="15">
        <f t="shared" si="14"/>
        <v>4.7076023391812862</v>
      </c>
      <c r="G80">
        <v>0.6045454545454545</v>
      </c>
      <c r="H80" s="23">
        <v>1.3725490196078431</v>
      </c>
      <c r="I80">
        <f t="shared" si="19"/>
        <v>0.45768025078369906</v>
      </c>
      <c r="J80">
        <f t="shared" si="15"/>
        <v>294</v>
      </c>
      <c r="K80">
        <f t="shared" si="16"/>
        <v>327</v>
      </c>
      <c r="L80">
        <f t="shared" si="17"/>
        <v>13</v>
      </c>
      <c r="M80" s="23">
        <f t="shared" si="18"/>
        <v>1.3304093567251463</v>
      </c>
    </row>
    <row r="81" spans="1:43" ht="15.75" customHeight="1" x14ac:dyDescent="0.25">
      <c r="A81" s="14">
        <v>19</v>
      </c>
      <c r="B81" s="14">
        <v>150</v>
      </c>
      <c r="C81" s="14">
        <v>297</v>
      </c>
      <c r="D81" s="14">
        <f t="shared" si="12"/>
        <v>0.96401028277634959</v>
      </c>
      <c r="E81" s="15">
        <f t="shared" si="13"/>
        <v>43</v>
      </c>
      <c r="F81" s="15">
        <f t="shared" si="14"/>
        <v>4.4005847953216373</v>
      </c>
      <c r="G81">
        <v>0.60606060606060608</v>
      </c>
      <c r="H81">
        <v>2.4019607843137254</v>
      </c>
      <c r="I81">
        <f t="shared" si="19"/>
        <v>0.47021943573667713</v>
      </c>
      <c r="J81">
        <f t="shared" si="15"/>
        <v>297</v>
      </c>
      <c r="K81">
        <f t="shared" si="16"/>
        <v>330</v>
      </c>
      <c r="L81">
        <f t="shared" si="17"/>
        <v>10</v>
      </c>
      <c r="M81">
        <f t="shared" si="18"/>
        <v>1.0233918128654971</v>
      </c>
      <c r="AK81" t="s">
        <v>67</v>
      </c>
      <c r="AL81" t="s">
        <v>68</v>
      </c>
      <c r="AP81" t="s">
        <v>67</v>
      </c>
      <c r="AQ81" t="s">
        <v>68</v>
      </c>
    </row>
    <row r="82" spans="1:43" x14ac:dyDescent="0.25">
      <c r="A82" s="14">
        <v>20</v>
      </c>
      <c r="B82" s="14">
        <v>149</v>
      </c>
      <c r="C82" s="14">
        <v>292</v>
      </c>
      <c r="D82" s="24">
        <f t="shared" si="12"/>
        <v>0.95758354755784059</v>
      </c>
      <c r="E82" s="15">
        <f t="shared" si="13"/>
        <v>48</v>
      </c>
      <c r="F82" s="15">
        <f t="shared" si="14"/>
        <v>4.9122807017543861</v>
      </c>
      <c r="G82">
        <v>0.62272727272727268</v>
      </c>
      <c r="H82" s="23">
        <v>1.2009803921568627</v>
      </c>
      <c r="I82">
        <f t="shared" si="19"/>
        <v>0.4670846394984326</v>
      </c>
      <c r="J82">
        <f t="shared" si="15"/>
        <v>292</v>
      </c>
      <c r="K82">
        <f t="shared" si="16"/>
        <v>325</v>
      </c>
      <c r="L82">
        <f t="shared" si="17"/>
        <v>15</v>
      </c>
      <c r="M82" s="23">
        <f t="shared" si="18"/>
        <v>1.5350877192982457</v>
      </c>
      <c r="AK82" s="11">
        <v>7.003100000000001E-2</v>
      </c>
      <c r="AL82">
        <v>0.25740000000000002</v>
      </c>
      <c r="AP82" s="11">
        <v>0.1199144</v>
      </c>
      <c r="AQ82">
        <v>0.45100000000000001</v>
      </c>
    </row>
    <row r="83" spans="1:43" x14ac:dyDescent="0.25">
      <c r="A83" s="14">
        <v>21</v>
      </c>
      <c r="B83" s="14">
        <v>160</v>
      </c>
      <c r="C83" s="14">
        <v>293</v>
      </c>
      <c r="D83" s="24">
        <f t="shared" si="12"/>
        <v>1.0282776349614395</v>
      </c>
      <c r="E83" s="15">
        <f t="shared" si="13"/>
        <v>47</v>
      </c>
      <c r="F83" s="15">
        <f t="shared" si="14"/>
        <v>4.8099415204678362</v>
      </c>
      <c r="G83">
        <v>0.65454545454545454</v>
      </c>
      <c r="H83" s="23">
        <v>0.80065359477124187</v>
      </c>
      <c r="I83">
        <f t="shared" si="19"/>
        <v>0.50156739811912221</v>
      </c>
      <c r="J83">
        <f t="shared" si="15"/>
        <v>293</v>
      </c>
      <c r="K83">
        <f t="shared" si="16"/>
        <v>326</v>
      </c>
      <c r="L83">
        <f t="shared" si="17"/>
        <v>14</v>
      </c>
      <c r="M83" s="23">
        <f t="shared" si="18"/>
        <v>1.432748538011696</v>
      </c>
      <c r="AK83" s="11">
        <v>0.10425</v>
      </c>
      <c r="AL83">
        <v>0.27060000000000001</v>
      </c>
      <c r="AP83" s="11">
        <v>0.13509399999999999</v>
      </c>
      <c r="AQ83">
        <v>0.44880000000000003</v>
      </c>
    </row>
    <row r="84" spans="1:43" ht="15.75" customHeight="1" x14ac:dyDescent="0.25">
      <c r="A84" s="14">
        <v>22</v>
      </c>
      <c r="B84" s="14">
        <v>158</v>
      </c>
      <c r="C84" s="14">
        <v>288</v>
      </c>
      <c r="D84" s="14">
        <f t="shared" si="12"/>
        <v>1.0154241645244215</v>
      </c>
      <c r="E84" s="15">
        <f t="shared" si="13"/>
        <v>52</v>
      </c>
      <c r="F84" s="15">
        <f t="shared" si="14"/>
        <v>5.3216374269005851</v>
      </c>
      <c r="G84">
        <v>0.66969696969696968</v>
      </c>
      <c r="H84">
        <v>1.1437908496732025</v>
      </c>
      <c r="I84">
        <f t="shared" si="19"/>
        <v>0.4952978056426332</v>
      </c>
      <c r="J84">
        <f t="shared" si="15"/>
        <v>288</v>
      </c>
      <c r="K84">
        <f t="shared" si="16"/>
        <v>321</v>
      </c>
      <c r="L84">
        <f t="shared" si="17"/>
        <v>19</v>
      </c>
      <c r="M84">
        <f t="shared" si="18"/>
        <v>1.9444444444444444</v>
      </c>
      <c r="AK84" s="11">
        <v>7.4967200000000012E-2</v>
      </c>
      <c r="AL84">
        <v>0.24640000000000004</v>
      </c>
      <c r="AP84" s="11">
        <v>0.1070868</v>
      </c>
      <c r="AQ84">
        <v>0.44660000000000005</v>
      </c>
    </row>
    <row r="85" spans="1:43" x14ac:dyDescent="0.25">
      <c r="A85" s="14">
        <v>23</v>
      </c>
      <c r="B85" s="14">
        <v>162</v>
      </c>
      <c r="C85" s="14">
        <v>282</v>
      </c>
      <c r="D85" s="24">
        <f t="shared" si="12"/>
        <v>1.0411311053984575</v>
      </c>
      <c r="E85" s="15">
        <f t="shared" si="13"/>
        <v>58</v>
      </c>
      <c r="F85" s="15">
        <f t="shared" si="14"/>
        <v>5.935672514619883</v>
      </c>
      <c r="G85">
        <v>0.67878787878787883</v>
      </c>
      <c r="H85" s="23">
        <v>1.7156862745098038</v>
      </c>
      <c r="I85">
        <f t="shared" si="19"/>
        <v>0.50783699059561127</v>
      </c>
      <c r="J85">
        <f t="shared" si="15"/>
        <v>282</v>
      </c>
      <c r="K85">
        <f t="shared" si="16"/>
        <v>315</v>
      </c>
      <c r="L85">
        <f t="shared" si="17"/>
        <v>25</v>
      </c>
      <c r="M85" s="23">
        <f t="shared" si="18"/>
        <v>2.5584795321637426</v>
      </c>
      <c r="AK85" s="11">
        <v>0.11959500000000001</v>
      </c>
      <c r="AL85">
        <v>0.35640000000000005</v>
      </c>
      <c r="AP85" s="11">
        <v>0.11593829999999999</v>
      </c>
      <c r="AQ85">
        <v>0.71060000000000012</v>
      </c>
    </row>
    <row r="86" spans="1:43" ht="15.75" customHeight="1" x14ac:dyDescent="0.25">
      <c r="A86" s="14">
        <v>24</v>
      </c>
      <c r="B86" s="14">
        <v>171</v>
      </c>
      <c r="C86" s="14">
        <v>290</v>
      </c>
      <c r="D86" s="14">
        <f t="shared" si="12"/>
        <v>1.0989717223650386</v>
      </c>
      <c r="E86" s="15">
        <f t="shared" si="13"/>
        <v>50</v>
      </c>
      <c r="F86" s="15">
        <f t="shared" si="14"/>
        <v>5.1169590643274852</v>
      </c>
      <c r="G86">
        <v>0.69696969696969702</v>
      </c>
      <c r="H86">
        <v>0.68627450980392157</v>
      </c>
      <c r="I86">
        <f t="shared" si="19"/>
        <v>0.53605015673981193</v>
      </c>
      <c r="J86">
        <f t="shared" si="15"/>
        <v>290</v>
      </c>
      <c r="K86">
        <f t="shared" si="16"/>
        <v>323</v>
      </c>
      <c r="L86">
        <f t="shared" si="17"/>
        <v>17</v>
      </c>
      <c r="M86">
        <f t="shared" si="18"/>
        <v>1.739766081871345</v>
      </c>
      <c r="AK86" s="11">
        <v>8.2852999999999996E-2</v>
      </c>
      <c r="AL86">
        <v>0.36520000000000002</v>
      </c>
      <c r="AP86" s="11">
        <v>0.14438499999999999</v>
      </c>
      <c r="AQ86">
        <v>0.74580000000000013</v>
      </c>
    </row>
    <row r="87" spans="1:43" x14ac:dyDescent="0.25">
      <c r="A87" s="14">
        <v>25</v>
      </c>
      <c r="B87" s="14">
        <v>173</v>
      </c>
      <c r="C87" s="14">
        <v>293</v>
      </c>
      <c r="D87" s="24">
        <f t="shared" si="12"/>
        <v>1.1118251928020566</v>
      </c>
      <c r="E87" s="15">
        <f t="shared" si="13"/>
        <v>47</v>
      </c>
      <c r="F87" s="15">
        <f t="shared" si="14"/>
        <v>4.8099415204678362</v>
      </c>
      <c r="G87">
        <v>0.71515151515151509</v>
      </c>
      <c r="H87" s="23">
        <v>1.5441176470588236</v>
      </c>
      <c r="I87">
        <f t="shared" si="19"/>
        <v>0.54231974921630099</v>
      </c>
      <c r="J87">
        <f t="shared" si="15"/>
        <v>293</v>
      </c>
      <c r="K87">
        <f t="shared" si="16"/>
        <v>326</v>
      </c>
      <c r="L87">
        <f t="shared" si="17"/>
        <v>14</v>
      </c>
      <c r="M87" s="23">
        <f t="shared" si="18"/>
        <v>1.432748538011696</v>
      </c>
      <c r="AK87" s="11">
        <v>6.2002299999999996E-2</v>
      </c>
      <c r="AL87">
        <v>0.35860000000000003</v>
      </c>
      <c r="AP87" s="11">
        <v>0.10575230000000001</v>
      </c>
      <c r="AQ87">
        <v>0.74360000000000015</v>
      </c>
    </row>
    <row r="88" spans="1:43" x14ac:dyDescent="0.25">
      <c r="A88" s="14">
        <v>26</v>
      </c>
      <c r="B88" s="14">
        <v>180</v>
      </c>
      <c r="C88" s="14">
        <v>288</v>
      </c>
      <c r="D88" s="24">
        <f t="shared" si="12"/>
        <v>1.1568123393316196</v>
      </c>
      <c r="E88" s="15">
        <f t="shared" si="13"/>
        <v>52</v>
      </c>
      <c r="F88" s="15">
        <f t="shared" si="14"/>
        <v>5.3216374269005851</v>
      </c>
      <c r="G88">
        <v>0.73181818181818181</v>
      </c>
      <c r="H88" s="23">
        <v>2.2875816993464051</v>
      </c>
      <c r="I88">
        <f t="shared" si="19"/>
        <v>0.5642633228840126</v>
      </c>
      <c r="J88">
        <f t="shared" si="15"/>
        <v>288</v>
      </c>
      <c r="K88">
        <f t="shared" si="16"/>
        <v>321</v>
      </c>
      <c r="L88">
        <f t="shared" si="17"/>
        <v>19</v>
      </c>
      <c r="M88" s="23">
        <f t="shared" si="18"/>
        <v>1.9444444444444444</v>
      </c>
      <c r="AK88" s="11">
        <v>6.58136E-2</v>
      </c>
      <c r="AL88">
        <v>0.34100000000000003</v>
      </c>
      <c r="AP88" s="11">
        <v>0.14163999999999999</v>
      </c>
      <c r="AQ88">
        <v>0.66439999999999999</v>
      </c>
    </row>
    <row r="89" spans="1:43" ht="15.75" customHeight="1" x14ac:dyDescent="0.25">
      <c r="A89" s="14">
        <v>27</v>
      </c>
      <c r="B89" s="14">
        <v>183</v>
      </c>
      <c r="C89" s="14">
        <v>294</v>
      </c>
      <c r="D89" s="14">
        <f t="shared" si="12"/>
        <v>1.1760925449871464</v>
      </c>
      <c r="E89" s="15">
        <f t="shared" si="13"/>
        <v>46</v>
      </c>
      <c r="F89" s="15">
        <f t="shared" si="14"/>
        <v>4.7076023391812862</v>
      </c>
      <c r="G89">
        <v>0.76363636363636356</v>
      </c>
      <c r="H89">
        <v>1.7156862745098038</v>
      </c>
      <c r="I89">
        <f t="shared" si="19"/>
        <v>0.57366771159874608</v>
      </c>
      <c r="J89">
        <f t="shared" si="15"/>
        <v>294</v>
      </c>
      <c r="K89">
        <f t="shared" si="16"/>
        <v>327</v>
      </c>
      <c r="L89">
        <f t="shared" si="17"/>
        <v>13</v>
      </c>
      <c r="M89">
        <f t="shared" si="18"/>
        <v>1.3304093567251463</v>
      </c>
      <c r="AK89" s="11">
        <v>8.0492000000000008E-2</v>
      </c>
      <c r="AL89">
        <v>0.34320000000000001</v>
      </c>
      <c r="AP89" s="11">
        <v>0.15177750000000001</v>
      </c>
      <c r="AQ89">
        <v>0.66220000000000001</v>
      </c>
    </row>
    <row r="90" spans="1:43" ht="15.75" customHeight="1" x14ac:dyDescent="0.25">
      <c r="A90" s="14">
        <v>28</v>
      </c>
      <c r="B90" s="14">
        <v>186</v>
      </c>
      <c r="C90" s="14">
        <v>289</v>
      </c>
      <c r="D90" s="14">
        <f t="shared" si="12"/>
        <v>1.1953727506426735</v>
      </c>
      <c r="E90" s="15">
        <f t="shared" si="13"/>
        <v>51</v>
      </c>
      <c r="F90" s="15">
        <f t="shared" si="14"/>
        <v>5.2192982456140351</v>
      </c>
      <c r="G90">
        <v>0.7787878787878787</v>
      </c>
      <c r="H90">
        <v>0.85784313725490191</v>
      </c>
      <c r="I90">
        <f t="shared" si="19"/>
        <v>0.58307210031347967</v>
      </c>
      <c r="J90">
        <f t="shared" si="15"/>
        <v>289</v>
      </c>
      <c r="K90">
        <f t="shared" si="16"/>
        <v>322</v>
      </c>
      <c r="L90">
        <f t="shared" si="17"/>
        <v>18</v>
      </c>
      <c r="M90">
        <f t="shared" si="18"/>
        <v>1.8421052631578947</v>
      </c>
      <c r="AK90" s="11">
        <v>9.3965999999999994E-2</v>
      </c>
      <c r="AL90">
        <v>0.33440000000000003</v>
      </c>
      <c r="AP90" s="11">
        <v>0.15415600000000002</v>
      </c>
      <c r="AQ90">
        <v>0.78100000000000003</v>
      </c>
    </row>
    <row r="91" spans="1:43" x14ac:dyDescent="0.25">
      <c r="A91" s="14">
        <v>29</v>
      </c>
      <c r="B91" s="14">
        <v>193</v>
      </c>
      <c r="C91" s="14">
        <v>293</v>
      </c>
      <c r="D91" s="24">
        <f t="shared" si="12"/>
        <v>1.2403598971722365</v>
      </c>
      <c r="E91" s="15">
        <f t="shared" si="13"/>
        <v>47</v>
      </c>
      <c r="F91" s="15">
        <f t="shared" si="14"/>
        <v>4.8099415204678362</v>
      </c>
      <c r="G91">
        <v>0.78787878787878785</v>
      </c>
      <c r="H91" s="23">
        <v>1.7156862745098038</v>
      </c>
      <c r="I91">
        <f t="shared" si="19"/>
        <v>0.60501567398119127</v>
      </c>
      <c r="J91">
        <f t="shared" si="15"/>
        <v>293</v>
      </c>
      <c r="K91">
        <f t="shared" si="16"/>
        <v>326</v>
      </c>
      <c r="L91">
        <f t="shared" si="17"/>
        <v>14</v>
      </c>
      <c r="M91" s="23">
        <f t="shared" si="18"/>
        <v>1.432748538011696</v>
      </c>
      <c r="AK91" s="11">
        <v>0.110773</v>
      </c>
      <c r="AL91">
        <v>0.34540000000000004</v>
      </c>
      <c r="AP91" s="11">
        <v>0.14673750000000002</v>
      </c>
      <c r="AQ91">
        <v>0.77</v>
      </c>
    </row>
    <row r="92" spans="1:43" x14ac:dyDescent="0.25">
      <c r="A92" s="14">
        <v>30</v>
      </c>
      <c r="B92" s="14">
        <v>192</v>
      </c>
      <c r="C92" s="14">
        <v>282</v>
      </c>
      <c r="D92" s="24">
        <f t="shared" si="12"/>
        <v>1.2339331619537275</v>
      </c>
      <c r="E92" s="15">
        <f t="shared" si="13"/>
        <v>58</v>
      </c>
      <c r="F92" s="15">
        <f t="shared" si="14"/>
        <v>5.935672514619883</v>
      </c>
      <c r="G92">
        <v>0.76818181818181819</v>
      </c>
      <c r="H92" s="23">
        <v>2.630718954248366</v>
      </c>
      <c r="I92">
        <f t="shared" si="19"/>
        <v>0.60188087774294674</v>
      </c>
      <c r="J92">
        <f t="shared" si="15"/>
        <v>282</v>
      </c>
      <c r="K92">
        <f t="shared" si="16"/>
        <v>315</v>
      </c>
      <c r="L92">
        <f t="shared" si="17"/>
        <v>25</v>
      </c>
      <c r="M92" s="23">
        <f t="shared" si="18"/>
        <v>2.5584795321637426</v>
      </c>
      <c r="AK92" s="11">
        <v>7.6975600000000005E-2</v>
      </c>
      <c r="AL92">
        <v>0.36300000000000004</v>
      </c>
      <c r="AP92" s="11">
        <v>0.14405999999999999</v>
      </c>
      <c r="AQ92">
        <v>0.77880000000000005</v>
      </c>
    </row>
    <row r="93" spans="1:43" x14ac:dyDescent="0.25">
      <c r="A93" s="14">
        <v>31</v>
      </c>
      <c r="B93" s="14">
        <v>198</v>
      </c>
      <c r="C93" s="14">
        <v>278</v>
      </c>
      <c r="D93" s="24">
        <f t="shared" si="12"/>
        <v>1.2724935732647815</v>
      </c>
      <c r="E93" s="15">
        <f t="shared" si="13"/>
        <v>62</v>
      </c>
      <c r="F93" s="15">
        <f t="shared" si="14"/>
        <v>6.3450292397660819</v>
      </c>
      <c r="G93">
        <v>0.76969696969696977</v>
      </c>
      <c r="H93" s="23">
        <v>3.5457516339869279</v>
      </c>
      <c r="I93">
        <f t="shared" si="19"/>
        <v>0.62068965517241381</v>
      </c>
      <c r="J93">
        <f t="shared" si="15"/>
        <v>278</v>
      </c>
      <c r="K93">
        <f t="shared" si="16"/>
        <v>311</v>
      </c>
      <c r="L93">
        <f t="shared" si="17"/>
        <v>29</v>
      </c>
      <c r="M93" s="23">
        <f t="shared" si="18"/>
        <v>2.9678362573099415</v>
      </c>
      <c r="AK93" s="11">
        <v>9.4342600000000013E-2</v>
      </c>
      <c r="AL93">
        <v>0.35640000000000005</v>
      </c>
      <c r="AP93" s="11">
        <v>0.104699</v>
      </c>
      <c r="AQ93">
        <v>0.58300000000000007</v>
      </c>
    </row>
    <row r="94" spans="1:43" x14ac:dyDescent="0.25">
      <c r="A94" s="14">
        <v>32</v>
      </c>
      <c r="B94" s="14">
        <v>198</v>
      </c>
      <c r="C94" s="14">
        <v>270</v>
      </c>
      <c r="D94" s="24">
        <f t="shared" si="12"/>
        <v>1.2724935732647815</v>
      </c>
      <c r="E94" s="15">
        <f t="shared" si="13"/>
        <v>70</v>
      </c>
      <c r="F94" s="15">
        <f t="shared" si="14"/>
        <v>7.1637426900584797</v>
      </c>
      <c r="G94">
        <v>0.75</v>
      </c>
      <c r="H94" s="23">
        <v>3.8888888888888888</v>
      </c>
      <c r="I94">
        <f t="shared" si="19"/>
        <v>0.62068965517241381</v>
      </c>
      <c r="J94">
        <f t="shared" si="15"/>
        <v>270</v>
      </c>
      <c r="K94">
        <f t="shared" si="16"/>
        <v>303</v>
      </c>
      <c r="L94">
        <f t="shared" si="17"/>
        <v>37</v>
      </c>
      <c r="M94" s="23">
        <f t="shared" si="18"/>
        <v>3.7865497076023393</v>
      </c>
      <c r="AP94" s="11">
        <v>0.12052700000000001</v>
      </c>
      <c r="AQ94">
        <v>0.58960000000000012</v>
      </c>
    </row>
    <row r="95" spans="1:43" ht="15.75" customHeight="1" x14ac:dyDescent="0.25">
      <c r="A95" s="14">
        <v>33</v>
      </c>
      <c r="B95" s="14">
        <v>211</v>
      </c>
      <c r="C95" s="14">
        <v>275</v>
      </c>
      <c r="D95" s="14">
        <f t="shared" si="12"/>
        <v>1.3560411311053984</v>
      </c>
      <c r="E95" s="15">
        <f t="shared" si="13"/>
        <v>65</v>
      </c>
      <c r="F95" s="15">
        <f t="shared" si="14"/>
        <v>6.6520467836257309</v>
      </c>
      <c r="G95">
        <v>0.82424242424242422</v>
      </c>
      <c r="H95">
        <v>1.0294117647058822</v>
      </c>
      <c r="I95">
        <f t="shared" si="19"/>
        <v>0.66144200626959249</v>
      </c>
      <c r="J95">
        <f t="shared" si="15"/>
        <v>275</v>
      </c>
      <c r="K95">
        <f t="shared" si="16"/>
        <v>308</v>
      </c>
      <c r="L95">
        <f t="shared" si="17"/>
        <v>32</v>
      </c>
      <c r="M95">
        <f t="shared" si="18"/>
        <v>3.2748538011695905</v>
      </c>
      <c r="AP95" s="11">
        <v>0.12848330000000002</v>
      </c>
      <c r="AQ95">
        <v>0.58520000000000005</v>
      </c>
    </row>
    <row r="96" spans="1:43" x14ac:dyDescent="0.25">
      <c r="A96" s="14">
        <v>34</v>
      </c>
      <c r="B96" s="14">
        <v>212</v>
      </c>
      <c r="C96" s="14">
        <v>282</v>
      </c>
      <c r="D96" s="24">
        <f t="shared" si="12"/>
        <v>1.3624678663239074</v>
      </c>
      <c r="E96" s="15">
        <f t="shared" si="13"/>
        <v>58</v>
      </c>
      <c r="F96" s="15">
        <f t="shared" si="14"/>
        <v>5.935672514619883</v>
      </c>
      <c r="G96">
        <v>0.80303030303030298</v>
      </c>
      <c r="H96" s="23">
        <v>1.9444444444444444</v>
      </c>
      <c r="I96">
        <f t="shared" si="19"/>
        <v>0.66457680250783702</v>
      </c>
      <c r="J96">
        <f t="shared" si="15"/>
        <v>282</v>
      </c>
      <c r="K96">
        <f t="shared" si="16"/>
        <v>315</v>
      </c>
      <c r="L96">
        <f t="shared" si="17"/>
        <v>25</v>
      </c>
      <c r="M96" s="23">
        <f t="shared" si="18"/>
        <v>2.5584795321637426</v>
      </c>
      <c r="AP96" s="11">
        <v>0.1554625</v>
      </c>
      <c r="AQ96">
        <v>0.82280000000000009</v>
      </c>
    </row>
    <row r="97" spans="1:43" x14ac:dyDescent="0.25">
      <c r="A97" s="14">
        <v>35</v>
      </c>
      <c r="B97" s="14">
        <v>216</v>
      </c>
      <c r="C97" s="14">
        <v>288</v>
      </c>
      <c r="D97" s="24">
        <f t="shared" si="12"/>
        <v>1.3881748071979434</v>
      </c>
      <c r="E97" s="15">
        <f t="shared" si="13"/>
        <v>52</v>
      </c>
      <c r="F97" s="15">
        <f t="shared" si="14"/>
        <v>5.3216374269005851</v>
      </c>
      <c r="G97">
        <v>0.85757575757575744</v>
      </c>
      <c r="H97" s="23">
        <v>2.2303921568627452</v>
      </c>
      <c r="I97">
        <f t="shared" si="19"/>
        <v>0.67711598746081503</v>
      </c>
      <c r="J97">
        <f t="shared" si="15"/>
        <v>288</v>
      </c>
      <c r="K97">
        <f t="shared" si="16"/>
        <v>321</v>
      </c>
      <c r="L97">
        <f t="shared" si="17"/>
        <v>19</v>
      </c>
      <c r="M97" s="23">
        <f t="shared" si="18"/>
        <v>1.9444444444444444</v>
      </c>
      <c r="AP97" s="11">
        <v>0.13077000000000003</v>
      </c>
      <c r="AQ97">
        <v>0.82500000000000007</v>
      </c>
    </row>
    <row r="98" spans="1:43" x14ac:dyDescent="0.25">
      <c r="A98" s="14">
        <v>36</v>
      </c>
      <c r="B98" s="14">
        <v>216</v>
      </c>
      <c r="C98" s="14">
        <v>280</v>
      </c>
      <c r="D98" s="24">
        <f t="shared" si="12"/>
        <v>1.3881748071979434</v>
      </c>
      <c r="E98" s="15">
        <f t="shared" si="13"/>
        <v>60</v>
      </c>
      <c r="F98" s="15">
        <f t="shared" si="14"/>
        <v>6.1403508771929829</v>
      </c>
      <c r="G98">
        <v>0.82272727272727275</v>
      </c>
      <c r="H98" s="23">
        <v>3.3169934640522878</v>
      </c>
      <c r="I98">
        <f t="shared" si="19"/>
        <v>0.67711598746081503</v>
      </c>
      <c r="J98">
        <f t="shared" si="15"/>
        <v>280</v>
      </c>
      <c r="K98">
        <f t="shared" si="16"/>
        <v>313</v>
      </c>
      <c r="L98">
        <f t="shared" si="17"/>
        <v>27</v>
      </c>
      <c r="M98" s="23">
        <f t="shared" si="18"/>
        <v>2.763157894736842</v>
      </c>
      <c r="AP98" s="11">
        <v>0.14972749999999999</v>
      </c>
      <c r="AQ98">
        <v>0.81840000000000002</v>
      </c>
    </row>
    <row r="99" spans="1:43" x14ac:dyDescent="0.25">
      <c r="A99" s="14">
        <v>37</v>
      </c>
      <c r="B99" s="14">
        <v>218</v>
      </c>
      <c r="C99" s="14">
        <v>270</v>
      </c>
      <c r="D99" s="24">
        <f t="shared" si="12"/>
        <v>1.4010282776349614</v>
      </c>
      <c r="E99" s="15">
        <f t="shared" si="13"/>
        <v>70</v>
      </c>
      <c r="F99" s="15">
        <f t="shared" si="14"/>
        <v>7.1637426900584797</v>
      </c>
      <c r="G99">
        <v>0.82424242424242422</v>
      </c>
      <c r="H99" s="23">
        <v>4.2320261437908497</v>
      </c>
      <c r="I99">
        <f t="shared" si="19"/>
        <v>0.68338557993730409</v>
      </c>
      <c r="J99">
        <f t="shared" si="15"/>
        <v>270</v>
      </c>
      <c r="K99">
        <f t="shared" si="16"/>
        <v>303</v>
      </c>
      <c r="L99">
        <f t="shared" si="17"/>
        <v>37</v>
      </c>
      <c r="M99" s="23">
        <f t="shared" si="18"/>
        <v>3.7865497076023393</v>
      </c>
      <c r="AP99" s="11">
        <v>0.1385033</v>
      </c>
      <c r="AQ99">
        <v>0.73260000000000014</v>
      </c>
    </row>
    <row r="100" spans="1:43" x14ac:dyDescent="0.25">
      <c r="A100" s="14">
        <v>38</v>
      </c>
      <c r="B100" s="14">
        <v>228</v>
      </c>
      <c r="C100" s="14">
        <v>269</v>
      </c>
      <c r="D100" s="24">
        <f t="shared" si="12"/>
        <v>1.4652956298200515</v>
      </c>
      <c r="E100" s="15">
        <f t="shared" si="13"/>
        <v>71</v>
      </c>
      <c r="F100" s="15">
        <f t="shared" si="14"/>
        <v>7.2660818713450288</v>
      </c>
      <c r="G100">
        <v>0.84999999999999987</v>
      </c>
      <c r="H100" s="23">
        <v>3.6601307189542482</v>
      </c>
      <c r="I100">
        <f t="shared" si="19"/>
        <v>0.71473354231974928</v>
      </c>
      <c r="J100">
        <f t="shared" si="15"/>
        <v>269</v>
      </c>
      <c r="K100">
        <f t="shared" si="16"/>
        <v>302</v>
      </c>
      <c r="L100">
        <f t="shared" si="17"/>
        <v>38</v>
      </c>
      <c r="M100" s="23">
        <f t="shared" si="18"/>
        <v>3.8888888888888888</v>
      </c>
      <c r="AP100" s="11">
        <v>0.12721670000000002</v>
      </c>
      <c r="AQ100">
        <v>0.7370000000000001</v>
      </c>
    </row>
    <row r="101" spans="1:43" x14ac:dyDescent="0.25">
      <c r="A101" s="14">
        <v>39</v>
      </c>
      <c r="B101" s="14">
        <v>236</v>
      </c>
      <c r="C101" s="14">
        <v>274</v>
      </c>
      <c r="D101" s="24">
        <f t="shared" si="12"/>
        <v>1.5167095115681235</v>
      </c>
      <c r="E101" s="15">
        <f t="shared" si="13"/>
        <v>66</v>
      </c>
      <c r="F101" s="15">
        <f t="shared" si="14"/>
        <v>6.7543859649122808</v>
      </c>
      <c r="G101">
        <v>0.88181818181818183</v>
      </c>
      <c r="H101" s="23">
        <v>3.5457516339869279</v>
      </c>
      <c r="I101">
        <f t="shared" si="19"/>
        <v>0.73981191222570541</v>
      </c>
      <c r="J101">
        <f t="shared" si="15"/>
        <v>274</v>
      </c>
      <c r="K101">
        <f t="shared" si="16"/>
        <v>307</v>
      </c>
      <c r="L101">
        <f t="shared" si="17"/>
        <v>33</v>
      </c>
      <c r="M101" s="23">
        <f t="shared" si="18"/>
        <v>3.3771929824561404</v>
      </c>
      <c r="AP101" s="11">
        <v>0.15728999999999999</v>
      </c>
      <c r="AQ101">
        <v>0.73480000000000012</v>
      </c>
    </row>
    <row r="102" spans="1:43" ht="15.75" customHeight="1" x14ac:dyDescent="0.25">
      <c r="A102" s="14">
        <v>40</v>
      </c>
      <c r="B102" s="14">
        <v>232</v>
      </c>
      <c r="C102" s="14">
        <v>280</v>
      </c>
      <c r="D102" s="14">
        <f t="shared" si="12"/>
        <v>1.4910025706940875</v>
      </c>
      <c r="E102" s="15">
        <f t="shared" si="13"/>
        <v>60</v>
      </c>
      <c r="F102" s="15">
        <f t="shared" si="14"/>
        <v>6.1403508771929829</v>
      </c>
      <c r="G102">
        <v>0.90303030303030296</v>
      </c>
      <c r="H102">
        <v>1.8300653594771241</v>
      </c>
      <c r="I102">
        <f t="shared" si="19"/>
        <v>0.7272727272727274</v>
      </c>
      <c r="J102">
        <f t="shared" si="15"/>
        <v>280</v>
      </c>
      <c r="K102">
        <f t="shared" si="16"/>
        <v>313</v>
      </c>
      <c r="L102">
        <f t="shared" si="17"/>
        <v>27</v>
      </c>
      <c r="M102">
        <f t="shared" si="18"/>
        <v>2.763157894736842</v>
      </c>
      <c r="AP102" s="11">
        <v>0.1336167</v>
      </c>
      <c r="AQ102">
        <v>0.66660000000000008</v>
      </c>
    </row>
    <row r="103" spans="1:43" ht="15.75" customHeight="1" x14ac:dyDescent="0.25">
      <c r="A103" s="14">
        <v>41</v>
      </c>
      <c r="B103" s="14">
        <v>235</v>
      </c>
      <c r="C103" s="14">
        <v>285</v>
      </c>
      <c r="D103" s="14">
        <f t="shared" si="12"/>
        <v>1.5102827763496145</v>
      </c>
      <c r="E103" s="15">
        <f t="shared" si="13"/>
        <v>55</v>
      </c>
      <c r="F103" s="15">
        <f t="shared" si="14"/>
        <v>5.628654970760234</v>
      </c>
      <c r="G103">
        <v>0.97878787878787865</v>
      </c>
      <c r="H103">
        <v>3.0882352941176472</v>
      </c>
      <c r="I103">
        <f t="shared" si="19"/>
        <v>0.73667711598746088</v>
      </c>
      <c r="J103">
        <f t="shared" si="15"/>
        <v>285</v>
      </c>
      <c r="K103">
        <f t="shared" si="16"/>
        <v>318</v>
      </c>
      <c r="L103">
        <f t="shared" si="17"/>
        <v>22</v>
      </c>
      <c r="M103">
        <f t="shared" si="18"/>
        <v>2.2514619883040936</v>
      </c>
      <c r="AP103" s="11">
        <v>0.134655</v>
      </c>
      <c r="AQ103">
        <v>0.6754</v>
      </c>
    </row>
    <row r="104" spans="1:43" x14ac:dyDescent="0.25">
      <c r="A104" s="14">
        <v>42</v>
      </c>
      <c r="B104" s="14">
        <v>241</v>
      </c>
      <c r="C104" s="14">
        <v>286</v>
      </c>
      <c r="D104" s="25">
        <f t="shared" si="12"/>
        <v>1.5488431876606683</v>
      </c>
      <c r="E104" s="15">
        <f t="shared" si="13"/>
        <v>54</v>
      </c>
      <c r="F104" s="15">
        <f t="shared" si="14"/>
        <v>5.5263157894736841</v>
      </c>
      <c r="G104">
        <v>0.91363636363636369</v>
      </c>
      <c r="H104" s="23">
        <v>3.7745098039215685</v>
      </c>
      <c r="I104">
        <f t="shared" si="19"/>
        <v>0.75548589341692796</v>
      </c>
      <c r="J104">
        <f t="shared" si="15"/>
        <v>286</v>
      </c>
      <c r="K104">
        <f t="shared" si="16"/>
        <v>319</v>
      </c>
      <c r="L104">
        <f t="shared" si="17"/>
        <v>21</v>
      </c>
      <c r="M104">
        <f t="shared" si="18"/>
        <v>2.1491228070175437</v>
      </c>
      <c r="AP104" s="11">
        <v>0.12835199999999999</v>
      </c>
      <c r="AQ104">
        <v>0.67320000000000002</v>
      </c>
    </row>
    <row r="105" spans="1:43" ht="15.75" customHeight="1" x14ac:dyDescent="0.25">
      <c r="A105" s="14">
        <v>43</v>
      </c>
      <c r="B105" s="14">
        <v>242</v>
      </c>
      <c r="C105" s="14">
        <v>274</v>
      </c>
      <c r="D105" s="24">
        <f t="shared" si="12"/>
        <v>1.5552699228791773</v>
      </c>
      <c r="E105" s="15">
        <f t="shared" si="13"/>
        <v>66</v>
      </c>
      <c r="F105" s="15">
        <f t="shared" si="14"/>
        <v>6.7543859649122808</v>
      </c>
      <c r="G105">
        <v>0.95</v>
      </c>
      <c r="H105" s="23">
        <v>4.632352941176471</v>
      </c>
      <c r="I105">
        <f t="shared" si="19"/>
        <v>0.75862068965517238</v>
      </c>
      <c r="J105">
        <f t="shared" si="15"/>
        <v>274</v>
      </c>
      <c r="K105">
        <f t="shared" si="16"/>
        <v>307</v>
      </c>
      <c r="L105">
        <f t="shared" si="17"/>
        <v>33</v>
      </c>
      <c r="M105" s="23">
        <f t="shared" si="18"/>
        <v>3.3771929824561404</v>
      </c>
    </row>
    <row r="106" spans="1:43" x14ac:dyDescent="0.25">
      <c r="A106" s="14">
        <v>44</v>
      </c>
      <c r="B106" s="14">
        <v>263</v>
      </c>
      <c r="C106" s="14">
        <v>264</v>
      </c>
      <c r="D106" s="25">
        <f t="shared" si="12"/>
        <v>1.6902313624678664</v>
      </c>
      <c r="E106" s="15">
        <f t="shared" si="13"/>
        <v>76</v>
      </c>
      <c r="F106" s="15">
        <f t="shared" si="14"/>
        <v>7.7777777777777777</v>
      </c>
      <c r="G106">
        <v>0.99545454545454548</v>
      </c>
      <c r="H106" s="23">
        <v>10.179738562091503</v>
      </c>
      <c r="I106">
        <f t="shared" si="19"/>
        <v>0.82445141065830729</v>
      </c>
      <c r="J106">
        <f t="shared" si="15"/>
        <v>264</v>
      </c>
      <c r="K106">
        <f t="shared" si="16"/>
        <v>297</v>
      </c>
      <c r="L106">
        <f t="shared" si="17"/>
        <v>43</v>
      </c>
      <c r="M106">
        <f t="shared" si="18"/>
        <v>4.4005847953216373</v>
      </c>
    </row>
    <row r="107" spans="1:43" ht="15.75" customHeight="1" x14ac:dyDescent="0.25">
      <c r="A107" s="14">
        <v>45</v>
      </c>
      <c r="B107" s="14">
        <v>260</v>
      </c>
      <c r="C107" s="14">
        <v>263</v>
      </c>
      <c r="D107" s="24">
        <f t="shared" si="12"/>
        <v>1.6709511568123394</v>
      </c>
      <c r="E107" s="15">
        <f t="shared" si="13"/>
        <v>77</v>
      </c>
      <c r="F107" s="15">
        <f t="shared" si="14"/>
        <v>7.8801169590643276</v>
      </c>
      <c r="G107">
        <v>0.99090909090909085</v>
      </c>
      <c r="H107" s="23">
        <v>12.524509803921569</v>
      </c>
      <c r="I107">
        <f t="shared" si="19"/>
        <v>0.8150470219435737</v>
      </c>
      <c r="J107">
        <f t="shared" si="15"/>
        <v>263</v>
      </c>
      <c r="K107">
        <f t="shared" si="16"/>
        <v>296</v>
      </c>
      <c r="L107">
        <f t="shared" si="17"/>
        <v>44</v>
      </c>
      <c r="M107" s="23">
        <f t="shared" si="18"/>
        <v>4.5029239766081872</v>
      </c>
    </row>
    <row r="108" spans="1:43" ht="15.75" customHeight="1" x14ac:dyDescent="0.25">
      <c r="A108" s="14">
        <v>46</v>
      </c>
      <c r="B108" s="14">
        <v>269</v>
      </c>
      <c r="C108" s="14">
        <v>266</v>
      </c>
      <c r="D108" s="14">
        <f t="shared" si="12"/>
        <v>1.7287917737789202</v>
      </c>
      <c r="E108" s="15">
        <f t="shared" si="13"/>
        <v>74</v>
      </c>
      <c r="F108" s="15">
        <f t="shared" si="14"/>
        <v>7.5730994152046787</v>
      </c>
      <c r="G108">
        <v>1.009090909090909</v>
      </c>
      <c r="H108">
        <v>12.81045751633987</v>
      </c>
      <c r="I108">
        <f t="shared" si="19"/>
        <v>0.84326018808777425</v>
      </c>
      <c r="J108">
        <f t="shared" si="15"/>
        <v>266</v>
      </c>
      <c r="K108">
        <f t="shared" si="16"/>
        <v>299</v>
      </c>
      <c r="L108">
        <f t="shared" si="17"/>
        <v>41</v>
      </c>
      <c r="M108">
        <f t="shared" si="18"/>
        <v>4.1959064327485383</v>
      </c>
    </row>
    <row r="109" spans="1:43" x14ac:dyDescent="0.25">
      <c r="A109" s="14">
        <v>47</v>
      </c>
      <c r="B109" s="14">
        <v>288</v>
      </c>
      <c r="C109" s="14">
        <v>277</v>
      </c>
      <c r="D109" s="25">
        <f t="shared" si="12"/>
        <v>1.8508997429305913</v>
      </c>
      <c r="E109" s="15">
        <f t="shared" si="13"/>
        <v>63</v>
      </c>
      <c r="F109" s="15">
        <f t="shared" si="14"/>
        <v>6.4473684210526319</v>
      </c>
      <c r="G109">
        <v>1.009090909090909</v>
      </c>
      <c r="H109" s="23">
        <v>14.411764705882353</v>
      </c>
      <c r="I109">
        <f t="shared" si="19"/>
        <v>0.90282131661442011</v>
      </c>
      <c r="J109">
        <f t="shared" si="15"/>
        <v>277</v>
      </c>
      <c r="K109">
        <f t="shared" si="16"/>
        <v>310</v>
      </c>
      <c r="L109">
        <f t="shared" si="17"/>
        <v>30</v>
      </c>
      <c r="M109">
        <f t="shared" si="18"/>
        <v>3.0701754385964914</v>
      </c>
    </row>
    <row r="110" spans="1:43" ht="15.75" customHeight="1" x14ac:dyDescent="0.25">
      <c r="A110" s="14">
        <v>48</v>
      </c>
      <c r="B110" s="14">
        <v>301</v>
      </c>
      <c r="C110" s="14">
        <v>217</v>
      </c>
      <c r="D110" s="25">
        <f t="shared" si="12"/>
        <v>1.9344473007712082</v>
      </c>
      <c r="E110" s="15">
        <f t="shared" si="13"/>
        <v>123</v>
      </c>
      <c r="F110" s="15">
        <f t="shared" si="14"/>
        <v>12.587719298245615</v>
      </c>
      <c r="G110">
        <v>0.9939393939393939</v>
      </c>
      <c r="H110" s="23">
        <v>15.326797385620916</v>
      </c>
      <c r="I110">
        <f t="shared" si="19"/>
        <v>0.94357366771159878</v>
      </c>
      <c r="J110">
        <f t="shared" si="15"/>
        <v>217</v>
      </c>
      <c r="K110">
        <f t="shared" si="16"/>
        <v>250</v>
      </c>
      <c r="L110">
        <f t="shared" si="17"/>
        <v>90</v>
      </c>
      <c r="M110">
        <f t="shared" si="18"/>
        <v>9.2105263157894743</v>
      </c>
    </row>
    <row r="111" spans="1:43" x14ac:dyDescent="0.25">
      <c r="A111" s="14">
        <v>49</v>
      </c>
      <c r="B111" s="14">
        <v>294</v>
      </c>
      <c r="C111" s="14">
        <v>195</v>
      </c>
      <c r="D111" s="24">
        <f t="shared" si="12"/>
        <v>1.8894601542416452</v>
      </c>
      <c r="E111" s="15">
        <f t="shared" si="13"/>
        <v>145</v>
      </c>
      <c r="F111" s="15">
        <f t="shared" si="14"/>
        <v>14.839181286549708</v>
      </c>
      <c r="G111">
        <v>0.95909090909090911</v>
      </c>
      <c r="H111" s="23">
        <v>16.928104575163399</v>
      </c>
      <c r="I111">
        <f t="shared" si="19"/>
        <v>0.92163009404388718</v>
      </c>
      <c r="J111">
        <f t="shared" si="15"/>
        <v>195</v>
      </c>
      <c r="K111">
        <f t="shared" si="16"/>
        <v>228</v>
      </c>
      <c r="L111">
        <f t="shared" si="17"/>
        <v>112</v>
      </c>
      <c r="M111" s="23">
        <f t="shared" si="18"/>
        <v>11.461988304093568</v>
      </c>
    </row>
    <row r="112" spans="1:43" ht="15.75" customHeight="1" x14ac:dyDescent="0.25">
      <c r="A112" s="14">
        <v>50</v>
      </c>
      <c r="B112" s="14">
        <v>309</v>
      </c>
      <c r="C112" s="14">
        <v>193</v>
      </c>
      <c r="D112" s="24">
        <f t="shared" si="12"/>
        <v>1.9858611825192802</v>
      </c>
      <c r="E112" s="15">
        <f t="shared" si="13"/>
        <v>147</v>
      </c>
      <c r="F112" s="15">
        <f t="shared" si="14"/>
        <v>15.043859649122806</v>
      </c>
      <c r="G112">
        <v>1.0060606060606061</v>
      </c>
      <c r="H112">
        <v>17.385620915032678</v>
      </c>
      <c r="I112">
        <f t="shared" si="19"/>
        <v>0.96865203761755492</v>
      </c>
      <c r="J112">
        <f t="shared" si="15"/>
        <v>193</v>
      </c>
      <c r="K112">
        <f t="shared" si="16"/>
        <v>226</v>
      </c>
      <c r="L112">
        <f t="shared" si="17"/>
        <v>114</v>
      </c>
      <c r="M112" s="23">
        <f t="shared" si="18"/>
        <v>11.666666666666666</v>
      </c>
    </row>
    <row r="113" spans="1:13" ht="15.75" customHeight="1" x14ac:dyDescent="0.25">
      <c r="A113" s="14">
        <v>51</v>
      </c>
      <c r="B113" s="14">
        <v>315</v>
      </c>
      <c r="C113" s="14">
        <v>179</v>
      </c>
      <c r="D113" s="25">
        <f t="shared" si="12"/>
        <v>2.024421593830334</v>
      </c>
      <c r="E113" s="15">
        <f t="shared" si="13"/>
        <v>161</v>
      </c>
      <c r="F113" s="15">
        <f t="shared" si="14"/>
        <v>16.476608187134502</v>
      </c>
      <c r="G113">
        <v>0.96363636363636351</v>
      </c>
      <c r="H113" s="23">
        <v>18.758169934640524</v>
      </c>
      <c r="I113">
        <f t="shared" si="19"/>
        <v>0.98746081504702188</v>
      </c>
      <c r="J113">
        <f t="shared" si="15"/>
        <v>179</v>
      </c>
      <c r="K113">
        <f t="shared" si="16"/>
        <v>212</v>
      </c>
      <c r="L113">
        <f t="shared" si="17"/>
        <v>128</v>
      </c>
      <c r="M113">
        <f t="shared" si="18"/>
        <v>13.099415204678362</v>
      </c>
    </row>
    <row r="114" spans="1:13" ht="15.75" customHeight="1" x14ac:dyDescent="0.25">
      <c r="A114" s="14">
        <v>52</v>
      </c>
      <c r="B114" s="14">
        <v>294</v>
      </c>
      <c r="C114" s="14">
        <v>168</v>
      </c>
      <c r="D114" s="24">
        <f t="shared" si="12"/>
        <v>1.8894601542416452</v>
      </c>
      <c r="E114" s="15">
        <f t="shared" si="13"/>
        <v>172</v>
      </c>
      <c r="F114" s="15">
        <f t="shared" si="14"/>
        <v>17.602339181286549</v>
      </c>
      <c r="G114">
        <v>1.0060606060606061</v>
      </c>
      <c r="H114">
        <v>19.101307189542485</v>
      </c>
      <c r="I114">
        <f t="shared" si="19"/>
        <v>0.92163009404388718</v>
      </c>
      <c r="J114">
        <f t="shared" si="15"/>
        <v>168</v>
      </c>
      <c r="K114">
        <f t="shared" si="16"/>
        <v>201</v>
      </c>
      <c r="L114">
        <f t="shared" si="17"/>
        <v>139</v>
      </c>
      <c r="M114" s="23">
        <f t="shared" si="18"/>
        <v>14.225146198830409</v>
      </c>
    </row>
    <row r="115" spans="1:13" ht="15.75" customHeight="1" x14ac:dyDescent="0.25">
      <c r="A115" s="14">
        <v>53</v>
      </c>
      <c r="B115" s="14">
        <v>295</v>
      </c>
      <c r="C115" s="14">
        <v>159</v>
      </c>
      <c r="D115" s="14">
        <f t="shared" si="12"/>
        <v>1.8958868894601542</v>
      </c>
      <c r="E115" s="15">
        <f t="shared" si="13"/>
        <v>181</v>
      </c>
      <c r="F115" s="15">
        <f t="shared" si="14"/>
        <v>18.523391812865498</v>
      </c>
      <c r="G115">
        <v>0.97575757575757571</v>
      </c>
      <c r="H115">
        <v>19.387254901960784</v>
      </c>
      <c r="I115">
        <f t="shared" si="19"/>
        <v>0.92476489028213171</v>
      </c>
      <c r="J115">
        <f t="shared" si="15"/>
        <v>159</v>
      </c>
      <c r="K115">
        <f t="shared" si="16"/>
        <v>192</v>
      </c>
      <c r="L115">
        <f t="shared" si="17"/>
        <v>148</v>
      </c>
      <c r="M115">
        <f t="shared" si="18"/>
        <v>15.146198830409357</v>
      </c>
    </row>
    <row r="116" spans="1:13" ht="15.75" customHeight="1" x14ac:dyDescent="0.25">
      <c r="A116" s="14">
        <v>54</v>
      </c>
      <c r="B116" s="14">
        <v>295</v>
      </c>
      <c r="C116" s="14">
        <v>173</v>
      </c>
      <c r="D116" s="14">
        <f t="shared" si="12"/>
        <v>1.8958868894601542</v>
      </c>
      <c r="E116" s="15">
        <f t="shared" si="13"/>
        <v>167</v>
      </c>
      <c r="F116" s="15">
        <f t="shared" si="14"/>
        <v>17.0906432748538</v>
      </c>
      <c r="G116">
        <v>1.0030303030303029</v>
      </c>
      <c r="H116">
        <v>20.245098039215687</v>
      </c>
      <c r="I116">
        <f t="shared" si="19"/>
        <v>0.92476489028213171</v>
      </c>
      <c r="J116">
        <f t="shared" si="15"/>
        <v>173</v>
      </c>
      <c r="K116">
        <f t="shared" si="16"/>
        <v>206</v>
      </c>
      <c r="L116">
        <f t="shared" si="17"/>
        <v>134</v>
      </c>
      <c r="M116">
        <f t="shared" si="18"/>
        <v>13.713450292397662</v>
      </c>
    </row>
    <row r="117" spans="1:13" x14ac:dyDescent="0.25">
      <c r="A117" s="14">
        <v>55</v>
      </c>
      <c r="B117" s="14">
        <v>315</v>
      </c>
      <c r="C117" s="14">
        <v>159</v>
      </c>
      <c r="D117" s="24">
        <f t="shared" si="12"/>
        <v>2.024421593830334</v>
      </c>
      <c r="E117" s="15">
        <f t="shared" si="13"/>
        <v>181</v>
      </c>
      <c r="F117" s="15">
        <f t="shared" si="14"/>
        <v>18.523391812865498</v>
      </c>
      <c r="G117">
        <v>0.97727272727272729</v>
      </c>
      <c r="H117" s="23">
        <v>20.702614379084967</v>
      </c>
      <c r="I117">
        <f t="shared" si="19"/>
        <v>0.98746081504702188</v>
      </c>
      <c r="J117">
        <f t="shared" si="15"/>
        <v>159</v>
      </c>
      <c r="K117">
        <f t="shared" si="16"/>
        <v>192</v>
      </c>
      <c r="L117">
        <f t="shared" si="17"/>
        <v>148</v>
      </c>
      <c r="M117" s="23">
        <f t="shared" si="18"/>
        <v>15.146198830409357</v>
      </c>
    </row>
    <row r="118" spans="1:13" ht="15.75" customHeight="1" x14ac:dyDescent="0.25">
      <c r="A118" s="14">
        <v>56</v>
      </c>
      <c r="B118" s="14">
        <v>319</v>
      </c>
      <c r="C118" s="14">
        <v>149</v>
      </c>
      <c r="D118" s="14">
        <f t="shared" si="12"/>
        <v>2.0501285347043701</v>
      </c>
      <c r="E118" s="15">
        <f t="shared" si="13"/>
        <v>191</v>
      </c>
      <c r="F118" s="15">
        <f t="shared" si="14"/>
        <v>19.546783625730995</v>
      </c>
      <c r="G118">
        <v>1.0121212121212122</v>
      </c>
      <c r="H118" s="23">
        <v>21.78921568627451</v>
      </c>
      <c r="I118">
        <f t="shared" si="19"/>
        <v>1</v>
      </c>
      <c r="J118">
        <f t="shared" si="15"/>
        <v>149</v>
      </c>
      <c r="K118">
        <f t="shared" si="16"/>
        <v>182</v>
      </c>
      <c r="L118">
        <f t="shared" si="17"/>
        <v>158</v>
      </c>
      <c r="M118">
        <f t="shared" si="18"/>
        <v>16.169590643274855</v>
      </c>
    </row>
    <row r="119" spans="1:13" ht="15.75" customHeight="1" x14ac:dyDescent="0.25">
      <c r="A119" s="14">
        <v>57</v>
      </c>
      <c r="B119" s="14">
        <v>296</v>
      </c>
      <c r="C119" s="14">
        <v>144</v>
      </c>
      <c r="D119" s="14">
        <f t="shared" si="12"/>
        <v>1.9023136246786632</v>
      </c>
      <c r="E119" s="15">
        <f t="shared" si="13"/>
        <v>196</v>
      </c>
      <c r="F119" s="15">
        <f t="shared" si="14"/>
        <v>20.058479532163744</v>
      </c>
      <c r="G119">
        <v>1.0030303030303029</v>
      </c>
      <c r="H119">
        <v>24.820261437908496</v>
      </c>
      <c r="I119">
        <f t="shared" si="19"/>
        <v>0.92789968652037624</v>
      </c>
      <c r="J119">
        <f t="shared" si="15"/>
        <v>144</v>
      </c>
      <c r="K119">
        <f t="shared" si="16"/>
        <v>177</v>
      </c>
      <c r="L119">
        <f t="shared" si="17"/>
        <v>163</v>
      </c>
      <c r="M119">
        <f t="shared" si="18"/>
        <v>16.681286549707604</v>
      </c>
    </row>
    <row r="120" spans="1:13" x14ac:dyDescent="0.25">
      <c r="A120" s="14">
        <v>58</v>
      </c>
      <c r="B120" s="14">
        <v>303</v>
      </c>
      <c r="C120" s="14">
        <v>142</v>
      </c>
      <c r="D120" s="24">
        <f t="shared" si="12"/>
        <v>1.9473007712082262</v>
      </c>
      <c r="E120" s="15">
        <f t="shared" si="13"/>
        <v>198</v>
      </c>
      <c r="F120" s="15">
        <f t="shared" si="14"/>
        <v>20.263157894736842</v>
      </c>
      <c r="G120">
        <v>1.0181818181818181</v>
      </c>
      <c r="H120" s="23">
        <v>29.852941176470587</v>
      </c>
      <c r="I120">
        <f t="shared" si="19"/>
        <v>0.94984326018808785</v>
      </c>
      <c r="J120">
        <f t="shared" si="15"/>
        <v>142</v>
      </c>
      <c r="K120">
        <f t="shared" si="16"/>
        <v>175</v>
      </c>
      <c r="L120">
        <f t="shared" si="17"/>
        <v>165</v>
      </c>
      <c r="M120" s="23">
        <f t="shared" si="18"/>
        <v>16.885964912280702</v>
      </c>
    </row>
    <row r="121" spans="1:13" ht="15.75" customHeight="1" x14ac:dyDescent="0.25">
      <c r="A121" s="14">
        <v>59</v>
      </c>
      <c r="B121" s="14">
        <v>304</v>
      </c>
      <c r="C121" s="14">
        <v>130</v>
      </c>
      <c r="D121" s="14">
        <f t="shared" si="12"/>
        <v>1.9537275064267352</v>
      </c>
      <c r="E121" s="15">
        <f t="shared" si="13"/>
        <v>210</v>
      </c>
      <c r="F121" s="15">
        <f t="shared" si="14"/>
        <v>21.491228070175438</v>
      </c>
      <c r="J121">
        <f t="shared" si="15"/>
        <v>130</v>
      </c>
      <c r="K121">
        <f t="shared" si="16"/>
        <v>163</v>
      </c>
      <c r="L121">
        <f t="shared" si="17"/>
        <v>177</v>
      </c>
      <c r="M121">
        <f t="shared" si="18"/>
        <v>18.114035087719298</v>
      </c>
    </row>
    <row r="122" spans="1:13" ht="15.75" customHeight="1" x14ac:dyDescent="0.25">
      <c r="A122" s="14">
        <v>60</v>
      </c>
      <c r="B122" s="14">
        <v>296</v>
      </c>
      <c r="C122" s="14">
        <v>136</v>
      </c>
      <c r="D122" s="14">
        <f t="shared" si="12"/>
        <v>1.9023136246786632</v>
      </c>
      <c r="E122" s="15">
        <f t="shared" si="13"/>
        <v>204</v>
      </c>
      <c r="F122" s="15">
        <f t="shared" si="14"/>
        <v>20.87719298245614</v>
      </c>
      <c r="J122">
        <f t="shared" si="15"/>
        <v>136</v>
      </c>
      <c r="K122">
        <f t="shared" si="16"/>
        <v>169</v>
      </c>
      <c r="L122">
        <f t="shared" si="17"/>
        <v>171</v>
      </c>
      <c r="M122">
        <f t="shared" si="18"/>
        <v>17.5</v>
      </c>
    </row>
    <row r="123" spans="1:13" ht="15.75" customHeight="1" x14ac:dyDescent="0.25">
      <c r="A123" s="14">
        <v>61</v>
      </c>
      <c r="B123" s="14">
        <v>293</v>
      </c>
      <c r="C123" s="14">
        <v>129</v>
      </c>
      <c r="D123" s="14">
        <f t="shared" si="12"/>
        <v>1.8830334190231361</v>
      </c>
      <c r="E123" s="15">
        <f t="shared" si="13"/>
        <v>211</v>
      </c>
      <c r="F123" s="15">
        <f>E123*$J$5/$I$5</f>
        <v>21.593567251461987</v>
      </c>
      <c r="J123">
        <f t="shared" si="15"/>
        <v>129</v>
      </c>
      <c r="K123">
        <f t="shared" si="16"/>
        <v>162</v>
      </c>
      <c r="L123">
        <f t="shared" si="17"/>
        <v>178</v>
      </c>
      <c r="M123">
        <f t="shared" si="18"/>
        <v>18.216374269005847</v>
      </c>
    </row>
    <row r="124" spans="1:13" ht="15.75" customHeight="1" x14ac:dyDescent="0.25">
      <c r="A124" s="14">
        <v>62</v>
      </c>
      <c r="B124" s="14">
        <v>307</v>
      </c>
      <c r="C124" s="14">
        <v>127</v>
      </c>
      <c r="D124" s="14">
        <f t="shared" si="12"/>
        <v>1.9730077120822622</v>
      </c>
      <c r="E124" s="15">
        <f t="shared" si="13"/>
        <v>213</v>
      </c>
      <c r="F124" s="15">
        <f t="shared" si="14"/>
        <v>21.798245614035089</v>
      </c>
      <c r="J124">
        <f t="shared" si="15"/>
        <v>127</v>
      </c>
      <c r="K124">
        <f t="shared" si="16"/>
        <v>160</v>
      </c>
      <c r="L124">
        <f t="shared" si="17"/>
        <v>180</v>
      </c>
      <c r="M124">
        <f t="shared" si="18"/>
        <v>18.421052631578949</v>
      </c>
    </row>
    <row r="125" spans="1:13" ht="15.75" customHeight="1" x14ac:dyDescent="0.25">
      <c r="A125" s="14">
        <v>63</v>
      </c>
      <c r="B125" s="14">
        <v>296</v>
      </c>
      <c r="C125" s="14">
        <v>127</v>
      </c>
      <c r="D125" s="24">
        <f t="shared" si="12"/>
        <v>1.9023136246786632</v>
      </c>
      <c r="E125" s="15">
        <f t="shared" si="13"/>
        <v>213</v>
      </c>
      <c r="F125" s="15">
        <f t="shared" si="14"/>
        <v>21.798245614035089</v>
      </c>
      <c r="J125">
        <f t="shared" si="15"/>
        <v>127</v>
      </c>
      <c r="K125">
        <f t="shared" si="16"/>
        <v>160</v>
      </c>
      <c r="L125">
        <f t="shared" si="17"/>
        <v>180</v>
      </c>
      <c r="M125" s="23">
        <f t="shared" si="18"/>
        <v>18.421052631578949</v>
      </c>
    </row>
    <row r="126" spans="1:13" ht="15.75" customHeight="1" x14ac:dyDescent="0.25">
      <c r="A126" s="14">
        <v>64</v>
      </c>
      <c r="B126" s="14">
        <v>316</v>
      </c>
      <c r="C126" s="14">
        <v>116</v>
      </c>
      <c r="D126" s="24">
        <f t="shared" si="12"/>
        <v>2.030848329048843</v>
      </c>
      <c r="E126" s="15">
        <f t="shared" si="13"/>
        <v>224</v>
      </c>
      <c r="F126" s="15">
        <f t="shared" si="14"/>
        <v>22.923976608187136</v>
      </c>
      <c r="J126">
        <f t="shared" si="15"/>
        <v>116</v>
      </c>
      <c r="K126">
        <f t="shared" si="16"/>
        <v>149</v>
      </c>
      <c r="L126">
        <f t="shared" si="17"/>
        <v>191</v>
      </c>
      <c r="M126" s="23">
        <f t="shared" si="18"/>
        <v>19.546783625730995</v>
      </c>
    </row>
    <row r="127" spans="1:13" ht="15.75" customHeight="1" x14ac:dyDescent="0.25">
      <c r="A127" s="14">
        <v>65</v>
      </c>
      <c r="B127" s="14">
        <v>315</v>
      </c>
      <c r="C127" s="14">
        <v>90</v>
      </c>
      <c r="D127" s="24">
        <f t="shared" si="12"/>
        <v>2.024421593830334</v>
      </c>
      <c r="E127" s="15">
        <f t="shared" si="13"/>
        <v>250</v>
      </c>
      <c r="F127" s="15">
        <f t="shared" si="14"/>
        <v>25.584795321637426</v>
      </c>
      <c r="J127">
        <f t="shared" si="15"/>
        <v>90</v>
      </c>
      <c r="K127">
        <f t="shared" si="16"/>
        <v>123</v>
      </c>
      <c r="L127">
        <f t="shared" si="17"/>
        <v>217</v>
      </c>
      <c r="M127" s="23">
        <f t="shared" si="18"/>
        <v>22.207602339181285</v>
      </c>
    </row>
    <row r="128" spans="1:13" ht="15.75" customHeight="1" x14ac:dyDescent="0.25">
      <c r="A128" s="14">
        <v>66</v>
      </c>
      <c r="B128" s="14">
        <v>318</v>
      </c>
      <c r="C128" s="14">
        <v>47</v>
      </c>
      <c r="D128" s="24">
        <f t="shared" ref="D128:D191" si="20">B128*$J$6/$I$6</f>
        <v>2.0437017994858611</v>
      </c>
      <c r="E128" s="15">
        <f t="shared" ref="E128:E191" si="21">340-C128</f>
        <v>293</v>
      </c>
      <c r="F128" s="15">
        <f t="shared" ref="F128:F191" si="22">E128*$J$5/$I$5</f>
        <v>29.985380116959064</v>
      </c>
      <c r="J128">
        <f t="shared" ref="J128" si="23">C128</f>
        <v>47</v>
      </c>
      <c r="K128">
        <f t="shared" ref="K128:K191" si="24">J128+33</f>
        <v>80</v>
      </c>
      <c r="L128">
        <f t="shared" ref="L128:L191" si="25">340-K128</f>
        <v>260</v>
      </c>
      <c r="M128" s="23">
        <f t="shared" ref="M128:M191" si="26">L128*$J$5/$I$5</f>
        <v>26.608187134502923</v>
      </c>
    </row>
    <row r="129" spans="1:13" ht="15.75" customHeight="1" x14ac:dyDescent="0.25">
      <c r="A129" s="2">
        <v>67</v>
      </c>
      <c r="D129" s="2">
        <f t="shared" si="20"/>
        <v>0</v>
      </c>
      <c r="E129">
        <f t="shared" si="21"/>
        <v>340</v>
      </c>
      <c r="F129">
        <f t="shared" si="22"/>
        <v>34.795321637426902</v>
      </c>
      <c r="K129">
        <f t="shared" si="24"/>
        <v>33</v>
      </c>
      <c r="L129">
        <f t="shared" si="25"/>
        <v>307</v>
      </c>
      <c r="M129">
        <f t="shared" si="26"/>
        <v>31.418128654970761</v>
      </c>
    </row>
    <row r="130" spans="1:13" ht="15.75" customHeight="1" x14ac:dyDescent="0.25">
      <c r="A130" s="2">
        <v>68</v>
      </c>
      <c r="D130" s="2">
        <f t="shared" si="20"/>
        <v>0</v>
      </c>
      <c r="E130">
        <f t="shared" si="21"/>
        <v>340</v>
      </c>
      <c r="F130">
        <f t="shared" si="22"/>
        <v>34.795321637426902</v>
      </c>
      <c r="K130">
        <f t="shared" si="24"/>
        <v>33</v>
      </c>
      <c r="L130">
        <f t="shared" si="25"/>
        <v>307</v>
      </c>
      <c r="M130">
        <f t="shared" si="26"/>
        <v>31.418128654970761</v>
      </c>
    </row>
    <row r="131" spans="1:13" ht="15.75" customHeight="1" x14ac:dyDescent="0.25">
      <c r="A131" s="2">
        <v>69</v>
      </c>
      <c r="D131" s="2">
        <f t="shared" si="20"/>
        <v>0</v>
      </c>
      <c r="E131">
        <f t="shared" si="21"/>
        <v>340</v>
      </c>
      <c r="F131">
        <f t="shared" si="22"/>
        <v>34.795321637426902</v>
      </c>
      <c r="K131">
        <f t="shared" si="24"/>
        <v>33</v>
      </c>
      <c r="L131">
        <f t="shared" si="25"/>
        <v>307</v>
      </c>
      <c r="M131">
        <f t="shared" si="26"/>
        <v>31.418128654970761</v>
      </c>
    </row>
    <row r="132" spans="1:13" ht="15.75" customHeight="1" x14ac:dyDescent="0.25">
      <c r="A132" s="2">
        <v>70</v>
      </c>
      <c r="D132" s="2">
        <f t="shared" si="20"/>
        <v>0</v>
      </c>
      <c r="E132">
        <f t="shared" si="21"/>
        <v>340</v>
      </c>
      <c r="F132">
        <f t="shared" si="22"/>
        <v>34.795321637426902</v>
      </c>
      <c r="K132">
        <f t="shared" si="24"/>
        <v>33</v>
      </c>
      <c r="L132">
        <f t="shared" si="25"/>
        <v>307</v>
      </c>
      <c r="M132">
        <f t="shared" si="26"/>
        <v>31.418128654970761</v>
      </c>
    </row>
    <row r="133" spans="1:13" ht="15.75" customHeight="1" x14ac:dyDescent="0.25">
      <c r="A133" s="2">
        <v>71</v>
      </c>
      <c r="D133" s="2">
        <f t="shared" si="20"/>
        <v>0</v>
      </c>
      <c r="E133">
        <f t="shared" si="21"/>
        <v>340</v>
      </c>
      <c r="F133">
        <f t="shared" si="22"/>
        <v>34.795321637426902</v>
      </c>
      <c r="K133">
        <f t="shared" si="24"/>
        <v>33</v>
      </c>
      <c r="L133">
        <f t="shared" si="25"/>
        <v>307</v>
      </c>
      <c r="M133">
        <f t="shared" si="26"/>
        <v>31.418128654970761</v>
      </c>
    </row>
    <row r="134" spans="1:13" ht="15.75" customHeight="1" x14ac:dyDescent="0.25">
      <c r="A134" s="2">
        <v>72</v>
      </c>
      <c r="D134" s="2">
        <f t="shared" si="20"/>
        <v>0</v>
      </c>
      <c r="E134">
        <f t="shared" si="21"/>
        <v>340</v>
      </c>
      <c r="F134">
        <f t="shared" si="22"/>
        <v>34.795321637426902</v>
      </c>
      <c r="K134">
        <f t="shared" si="24"/>
        <v>33</v>
      </c>
      <c r="L134">
        <f t="shared" si="25"/>
        <v>307</v>
      </c>
      <c r="M134">
        <f t="shared" si="26"/>
        <v>31.418128654970761</v>
      </c>
    </row>
    <row r="135" spans="1:13" ht="15.75" customHeight="1" x14ac:dyDescent="0.25">
      <c r="A135" s="2">
        <v>73</v>
      </c>
      <c r="D135" s="2">
        <f t="shared" si="20"/>
        <v>0</v>
      </c>
      <c r="E135">
        <f t="shared" si="21"/>
        <v>340</v>
      </c>
      <c r="F135">
        <f t="shared" si="22"/>
        <v>34.795321637426902</v>
      </c>
      <c r="K135">
        <f t="shared" si="24"/>
        <v>33</v>
      </c>
      <c r="L135">
        <f t="shared" si="25"/>
        <v>307</v>
      </c>
      <c r="M135">
        <f t="shared" si="26"/>
        <v>31.418128654970761</v>
      </c>
    </row>
    <row r="136" spans="1:13" ht="15.75" customHeight="1" x14ac:dyDescent="0.25">
      <c r="A136" s="2">
        <v>74</v>
      </c>
      <c r="D136" s="2">
        <f t="shared" si="20"/>
        <v>0</v>
      </c>
      <c r="E136">
        <f t="shared" si="21"/>
        <v>340</v>
      </c>
      <c r="F136">
        <f t="shared" si="22"/>
        <v>34.795321637426902</v>
      </c>
      <c r="K136">
        <f t="shared" si="24"/>
        <v>33</v>
      </c>
      <c r="L136">
        <f t="shared" si="25"/>
        <v>307</v>
      </c>
      <c r="M136">
        <f t="shared" si="26"/>
        <v>31.418128654970761</v>
      </c>
    </row>
    <row r="137" spans="1:13" ht="15.75" customHeight="1" x14ac:dyDescent="0.25">
      <c r="A137" s="2">
        <v>75</v>
      </c>
      <c r="D137" s="2">
        <f t="shared" si="20"/>
        <v>0</v>
      </c>
      <c r="E137">
        <f t="shared" si="21"/>
        <v>340</v>
      </c>
      <c r="F137">
        <f t="shared" si="22"/>
        <v>34.795321637426902</v>
      </c>
      <c r="K137">
        <f t="shared" si="24"/>
        <v>33</v>
      </c>
      <c r="L137">
        <f t="shared" si="25"/>
        <v>307</v>
      </c>
      <c r="M137">
        <f t="shared" si="26"/>
        <v>31.418128654970761</v>
      </c>
    </row>
    <row r="138" spans="1:13" ht="15.75" customHeight="1" x14ac:dyDescent="0.25">
      <c r="A138" s="2">
        <v>76</v>
      </c>
      <c r="D138" s="2">
        <f t="shared" si="20"/>
        <v>0</v>
      </c>
      <c r="E138">
        <f t="shared" si="21"/>
        <v>340</v>
      </c>
      <c r="F138">
        <f t="shared" si="22"/>
        <v>34.795321637426902</v>
      </c>
      <c r="K138">
        <f t="shared" si="24"/>
        <v>33</v>
      </c>
      <c r="L138">
        <f t="shared" si="25"/>
        <v>307</v>
      </c>
      <c r="M138">
        <f t="shared" si="26"/>
        <v>31.418128654970761</v>
      </c>
    </row>
    <row r="139" spans="1:13" ht="15.75" customHeight="1" x14ac:dyDescent="0.25">
      <c r="A139" s="2">
        <v>77</v>
      </c>
      <c r="D139" s="2">
        <f t="shared" si="20"/>
        <v>0</v>
      </c>
      <c r="E139">
        <f t="shared" si="21"/>
        <v>340</v>
      </c>
      <c r="F139">
        <f t="shared" si="22"/>
        <v>34.795321637426902</v>
      </c>
      <c r="K139">
        <f t="shared" si="24"/>
        <v>33</v>
      </c>
      <c r="L139">
        <f t="shared" si="25"/>
        <v>307</v>
      </c>
      <c r="M139">
        <f t="shared" si="26"/>
        <v>31.418128654970761</v>
      </c>
    </row>
    <row r="140" spans="1:13" ht="15.75" customHeight="1" x14ac:dyDescent="0.25">
      <c r="A140" s="2">
        <v>78</v>
      </c>
      <c r="D140" s="2">
        <f t="shared" si="20"/>
        <v>0</v>
      </c>
      <c r="E140">
        <f t="shared" si="21"/>
        <v>340</v>
      </c>
      <c r="F140">
        <f t="shared" si="22"/>
        <v>34.795321637426902</v>
      </c>
      <c r="K140">
        <f t="shared" si="24"/>
        <v>33</v>
      </c>
      <c r="L140">
        <f t="shared" si="25"/>
        <v>307</v>
      </c>
      <c r="M140">
        <f t="shared" si="26"/>
        <v>31.418128654970761</v>
      </c>
    </row>
    <row r="141" spans="1:13" ht="15.75" customHeight="1" x14ac:dyDescent="0.25">
      <c r="A141" s="2">
        <v>79</v>
      </c>
      <c r="D141" s="2">
        <f t="shared" si="20"/>
        <v>0</v>
      </c>
      <c r="E141">
        <f t="shared" si="21"/>
        <v>340</v>
      </c>
      <c r="F141">
        <f t="shared" si="22"/>
        <v>34.795321637426902</v>
      </c>
      <c r="K141">
        <f t="shared" si="24"/>
        <v>33</v>
      </c>
      <c r="L141">
        <f t="shared" si="25"/>
        <v>307</v>
      </c>
      <c r="M141">
        <f t="shared" si="26"/>
        <v>31.418128654970761</v>
      </c>
    </row>
    <row r="142" spans="1:13" ht="15.75" customHeight="1" x14ac:dyDescent="0.25">
      <c r="A142" s="2">
        <v>80</v>
      </c>
      <c r="D142" s="2">
        <f t="shared" si="20"/>
        <v>0</v>
      </c>
      <c r="E142">
        <f t="shared" si="21"/>
        <v>340</v>
      </c>
      <c r="F142">
        <f t="shared" si="22"/>
        <v>34.795321637426902</v>
      </c>
      <c r="K142">
        <f t="shared" si="24"/>
        <v>33</v>
      </c>
      <c r="L142">
        <f t="shared" si="25"/>
        <v>307</v>
      </c>
      <c r="M142">
        <f t="shared" si="26"/>
        <v>31.418128654970761</v>
      </c>
    </row>
    <row r="143" spans="1:13" ht="15.75" customHeight="1" x14ac:dyDescent="0.25">
      <c r="A143" s="2">
        <v>81</v>
      </c>
      <c r="D143" s="2">
        <f t="shared" si="20"/>
        <v>0</v>
      </c>
      <c r="E143">
        <f t="shared" si="21"/>
        <v>340</v>
      </c>
      <c r="F143">
        <f t="shared" si="22"/>
        <v>34.795321637426902</v>
      </c>
      <c r="K143">
        <f t="shared" si="24"/>
        <v>33</v>
      </c>
      <c r="L143">
        <f t="shared" si="25"/>
        <v>307</v>
      </c>
      <c r="M143">
        <f t="shared" si="26"/>
        <v>31.418128654970761</v>
      </c>
    </row>
    <row r="144" spans="1:13" ht="15.75" customHeight="1" x14ac:dyDescent="0.25">
      <c r="A144" s="2">
        <v>82</v>
      </c>
      <c r="D144" s="2">
        <f t="shared" si="20"/>
        <v>0</v>
      </c>
      <c r="E144">
        <f t="shared" si="21"/>
        <v>340</v>
      </c>
      <c r="F144">
        <f t="shared" si="22"/>
        <v>34.795321637426902</v>
      </c>
      <c r="K144">
        <f t="shared" si="24"/>
        <v>33</v>
      </c>
      <c r="L144">
        <f t="shared" si="25"/>
        <v>307</v>
      </c>
      <c r="M144">
        <f t="shared" si="26"/>
        <v>31.418128654970761</v>
      </c>
    </row>
    <row r="145" spans="1:13" ht="15.75" customHeight="1" x14ac:dyDescent="0.25">
      <c r="A145" s="2">
        <v>83</v>
      </c>
      <c r="D145" s="2">
        <f t="shared" si="20"/>
        <v>0</v>
      </c>
      <c r="E145">
        <f t="shared" si="21"/>
        <v>340</v>
      </c>
      <c r="F145">
        <f t="shared" si="22"/>
        <v>34.795321637426902</v>
      </c>
      <c r="K145">
        <f t="shared" si="24"/>
        <v>33</v>
      </c>
      <c r="L145">
        <f t="shared" si="25"/>
        <v>307</v>
      </c>
      <c r="M145">
        <f t="shared" si="26"/>
        <v>31.418128654970761</v>
      </c>
    </row>
    <row r="146" spans="1:13" ht="15.75" customHeight="1" x14ac:dyDescent="0.25">
      <c r="A146" s="2">
        <v>84</v>
      </c>
      <c r="D146" s="2">
        <f t="shared" si="20"/>
        <v>0</v>
      </c>
      <c r="E146">
        <f t="shared" si="21"/>
        <v>340</v>
      </c>
      <c r="F146">
        <f t="shared" si="22"/>
        <v>34.795321637426902</v>
      </c>
      <c r="K146">
        <f t="shared" si="24"/>
        <v>33</v>
      </c>
      <c r="L146">
        <f t="shared" si="25"/>
        <v>307</v>
      </c>
      <c r="M146">
        <f t="shared" si="26"/>
        <v>31.418128654970761</v>
      </c>
    </row>
    <row r="147" spans="1:13" ht="15.75" customHeight="1" x14ac:dyDescent="0.25">
      <c r="A147" s="2">
        <v>85</v>
      </c>
      <c r="D147" s="2">
        <f t="shared" si="20"/>
        <v>0</v>
      </c>
      <c r="E147">
        <f t="shared" si="21"/>
        <v>340</v>
      </c>
      <c r="F147">
        <f t="shared" si="22"/>
        <v>34.795321637426902</v>
      </c>
      <c r="K147">
        <f t="shared" si="24"/>
        <v>33</v>
      </c>
      <c r="L147">
        <f t="shared" si="25"/>
        <v>307</v>
      </c>
      <c r="M147">
        <f t="shared" si="26"/>
        <v>31.418128654970761</v>
      </c>
    </row>
    <row r="148" spans="1:13" ht="15.75" customHeight="1" x14ac:dyDescent="0.25">
      <c r="A148" s="2">
        <v>86</v>
      </c>
      <c r="D148" s="2">
        <f t="shared" si="20"/>
        <v>0</v>
      </c>
      <c r="E148">
        <f t="shared" si="21"/>
        <v>340</v>
      </c>
      <c r="F148">
        <f t="shared" si="22"/>
        <v>34.795321637426902</v>
      </c>
      <c r="K148">
        <f t="shared" si="24"/>
        <v>33</v>
      </c>
      <c r="L148">
        <f t="shared" si="25"/>
        <v>307</v>
      </c>
      <c r="M148">
        <f t="shared" si="26"/>
        <v>31.418128654970761</v>
      </c>
    </row>
    <row r="149" spans="1:13" ht="15.75" customHeight="1" x14ac:dyDescent="0.25">
      <c r="A149" s="2">
        <v>87</v>
      </c>
      <c r="D149" s="2">
        <f t="shared" si="20"/>
        <v>0</v>
      </c>
      <c r="E149">
        <f t="shared" si="21"/>
        <v>340</v>
      </c>
      <c r="F149">
        <f t="shared" si="22"/>
        <v>34.795321637426902</v>
      </c>
      <c r="K149">
        <f t="shared" si="24"/>
        <v>33</v>
      </c>
      <c r="L149">
        <f t="shared" si="25"/>
        <v>307</v>
      </c>
      <c r="M149">
        <f t="shared" si="26"/>
        <v>31.418128654970761</v>
      </c>
    </row>
    <row r="150" spans="1:13" ht="15.75" customHeight="1" x14ac:dyDescent="0.25">
      <c r="A150" s="2">
        <v>88</v>
      </c>
      <c r="D150" s="2">
        <f t="shared" si="20"/>
        <v>0</v>
      </c>
      <c r="E150">
        <f t="shared" si="21"/>
        <v>340</v>
      </c>
      <c r="F150">
        <f t="shared" si="22"/>
        <v>34.795321637426902</v>
      </c>
      <c r="K150">
        <f t="shared" si="24"/>
        <v>33</v>
      </c>
      <c r="L150">
        <f t="shared" si="25"/>
        <v>307</v>
      </c>
      <c r="M150">
        <f t="shared" si="26"/>
        <v>31.418128654970761</v>
      </c>
    </row>
    <row r="151" spans="1:13" ht="15.75" customHeight="1" x14ac:dyDescent="0.25">
      <c r="A151" s="2">
        <v>89</v>
      </c>
      <c r="D151" s="2">
        <f t="shared" si="20"/>
        <v>0</v>
      </c>
      <c r="E151">
        <f t="shared" si="21"/>
        <v>340</v>
      </c>
      <c r="F151">
        <f t="shared" si="22"/>
        <v>34.795321637426902</v>
      </c>
      <c r="K151">
        <f t="shared" si="24"/>
        <v>33</v>
      </c>
      <c r="L151">
        <f t="shared" si="25"/>
        <v>307</v>
      </c>
      <c r="M151">
        <f t="shared" si="26"/>
        <v>31.418128654970761</v>
      </c>
    </row>
    <row r="152" spans="1:13" ht="15.75" customHeight="1" x14ac:dyDescent="0.25">
      <c r="A152" s="2">
        <v>90</v>
      </c>
      <c r="D152" s="2">
        <f t="shared" si="20"/>
        <v>0</v>
      </c>
      <c r="E152">
        <f t="shared" si="21"/>
        <v>340</v>
      </c>
      <c r="F152">
        <f t="shared" si="22"/>
        <v>34.795321637426902</v>
      </c>
      <c r="K152">
        <f t="shared" si="24"/>
        <v>33</v>
      </c>
      <c r="L152">
        <f t="shared" si="25"/>
        <v>307</v>
      </c>
      <c r="M152">
        <f t="shared" si="26"/>
        <v>31.418128654970761</v>
      </c>
    </row>
    <row r="153" spans="1:13" ht="15.75" customHeight="1" x14ac:dyDescent="0.25">
      <c r="A153" s="2">
        <v>91</v>
      </c>
      <c r="D153" s="2">
        <f t="shared" si="20"/>
        <v>0</v>
      </c>
      <c r="E153">
        <f t="shared" si="21"/>
        <v>340</v>
      </c>
      <c r="F153">
        <f t="shared" si="22"/>
        <v>34.795321637426902</v>
      </c>
      <c r="K153">
        <f t="shared" si="24"/>
        <v>33</v>
      </c>
      <c r="L153">
        <f t="shared" si="25"/>
        <v>307</v>
      </c>
      <c r="M153">
        <f t="shared" si="26"/>
        <v>31.418128654970761</v>
      </c>
    </row>
    <row r="154" spans="1:13" ht="15.75" customHeight="1" x14ac:dyDescent="0.25">
      <c r="A154" s="2">
        <v>92</v>
      </c>
      <c r="D154" s="2">
        <f t="shared" si="20"/>
        <v>0</v>
      </c>
      <c r="E154">
        <f t="shared" si="21"/>
        <v>340</v>
      </c>
      <c r="F154">
        <f t="shared" si="22"/>
        <v>34.795321637426902</v>
      </c>
      <c r="K154">
        <f t="shared" si="24"/>
        <v>33</v>
      </c>
      <c r="L154">
        <f t="shared" si="25"/>
        <v>307</v>
      </c>
      <c r="M154">
        <f t="shared" si="26"/>
        <v>31.418128654970761</v>
      </c>
    </row>
    <row r="155" spans="1:13" ht="15.75" customHeight="1" x14ac:dyDescent="0.25">
      <c r="A155" s="2">
        <v>93</v>
      </c>
      <c r="D155" s="2">
        <f t="shared" si="20"/>
        <v>0</v>
      </c>
      <c r="E155">
        <f t="shared" si="21"/>
        <v>340</v>
      </c>
      <c r="F155">
        <f t="shared" si="22"/>
        <v>34.795321637426902</v>
      </c>
      <c r="K155">
        <f t="shared" si="24"/>
        <v>33</v>
      </c>
      <c r="L155">
        <f t="shared" si="25"/>
        <v>307</v>
      </c>
      <c r="M155">
        <f t="shared" si="26"/>
        <v>31.418128654970761</v>
      </c>
    </row>
    <row r="156" spans="1:13" ht="15.75" customHeight="1" x14ac:dyDescent="0.25">
      <c r="A156" s="2">
        <v>94</v>
      </c>
      <c r="D156" s="2">
        <f t="shared" si="20"/>
        <v>0</v>
      </c>
      <c r="E156">
        <f t="shared" si="21"/>
        <v>340</v>
      </c>
      <c r="F156">
        <f t="shared" si="22"/>
        <v>34.795321637426902</v>
      </c>
      <c r="K156">
        <f t="shared" si="24"/>
        <v>33</v>
      </c>
      <c r="L156">
        <f t="shared" si="25"/>
        <v>307</v>
      </c>
      <c r="M156">
        <f t="shared" si="26"/>
        <v>31.418128654970761</v>
      </c>
    </row>
    <row r="157" spans="1:13" ht="15.75" customHeight="1" x14ac:dyDescent="0.25">
      <c r="A157" s="2">
        <v>95</v>
      </c>
      <c r="D157" s="2">
        <f t="shared" si="20"/>
        <v>0</v>
      </c>
      <c r="E157">
        <f t="shared" si="21"/>
        <v>340</v>
      </c>
      <c r="F157">
        <f t="shared" si="22"/>
        <v>34.795321637426902</v>
      </c>
      <c r="K157">
        <f t="shared" si="24"/>
        <v>33</v>
      </c>
      <c r="L157">
        <f t="shared" si="25"/>
        <v>307</v>
      </c>
      <c r="M157">
        <f t="shared" si="26"/>
        <v>31.418128654970761</v>
      </c>
    </row>
    <row r="158" spans="1:13" ht="15.75" customHeight="1" x14ac:dyDescent="0.25">
      <c r="A158" s="2">
        <v>96</v>
      </c>
      <c r="D158" s="2">
        <f t="shared" si="20"/>
        <v>0</v>
      </c>
      <c r="E158">
        <f t="shared" si="21"/>
        <v>340</v>
      </c>
      <c r="F158">
        <f t="shared" si="22"/>
        <v>34.795321637426902</v>
      </c>
      <c r="K158">
        <f t="shared" si="24"/>
        <v>33</v>
      </c>
      <c r="L158">
        <f t="shared" si="25"/>
        <v>307</v>
      </c>
      <c r="M158">
        <f t="shared" si="26"/>
        <v>31.418128654970761</v>
      </c>
    </row>
    <row r="159" spans="1:13" ht="15.75" customHeight="1" x14ac:dyDescent="0.25">
      <c r="A159" s="2">
        <v>97</v>
      </c>
      <c r="D159" s="2">
        <f t="shared" si="20"/>
        <v>0</v>
      </c>
      <c r="E159">
        <f t="shared" si="21"/>
        <v>340</v>
      </c>
      <c r="F159">
        <f t="shared" si="22"/>
        <v>34.795321637426902</v>
      </c>
      <c r="K159">
        <f t="shared" si="24"/>
        <v>33</v>
      </c>
      <c r="L159">
        <f t="shared" si="25"/>
        <v>307</v>
      </c>
      <c r="M159">
        <f t="shared" si="26"/>
        <v>31.418128654970761</v>
      </c>
    </row>
    <row r="160" spans="1:13" ht="15.75" customHeight="1" x14ac:dyDescent="0.25">
      <c r="A160" s="2">
        <v>98</v>
      </c>
      <c r="D160" s="2">
        <f t="shared" si="20"/>
        <v>0</v>
      </c>
      <c r="E160">
        <f t="shared" si="21"/>
        <v>340</v>
      </c>
      <c r="F160">
        <f t="shared" si="22"/>
        <v>34.795321637426902</v>
      </c>
      <c r="K160">
        <f t="shared" si="24"/>
        <v>33</v>
      </c>
      <c r="L160">
        <f t="shared" si="25"/>
        <v>307</v>
      </c>
      <c r="M160">
        <f t="shared" si="26"/>
        <v>31.418128654970761</v>
      </c>
    </row>
    <row r="161" spans="1:13" ht="15.75" customHeight="1" x14ac:dyDescent="0.25">
      <c r="A161" s="2">
        <v>99</v>
      </c>
      <c r="D161" s="2">
        <f t="shared" si="20"/>
        <v>0</v>
      </c>
      <c r="E161">
        <f t="shared" si="21"/>
        <v>340</v>
      </c>
      <c r="F161">
        <f t="shared" si="22"/>
        <v>34.795321637426902</v>
      </c>
      <c r="K161">
        <f t="shared" si="24"/>
        <v>33</v>
      </c>
      <c r="L161">
        <f t="shared" si="25"/>
        <v>307</v>
      </c>
      <c r="M161">
        <f t="shared" si="26"/>
        <v>31.418128654970761</v>
      </c>
    </row>
    <row r="162" spans="1:13" ht="15.75" customHeight="1" x14ac:dyDescent="0.25">
      <c r="A162" s="2">
        <v>100</v>
      </c>
      <c r="D162" s="2">
        <f t="shared" si="20"/>
        <v>0</v>
      </c>
      <c r="E162">
        <f t="shared" si="21"/>
        <v>340</v>
      </c>
      <c r="F162">
        <f t="shared" si="22"/>
        <v>34.795321637426902</v>
      </c>
      <c r="K162">
        <f t="shared" si="24"/>
        <v>33</v>
      </c>
      <c r="L162">
        <f t="shared" si="25"/>
        <v>307</v>
      </c>
      <c r="M162">
        <f t="shared" si="26"/>
        <v>31.418128654970761</v>
      </c>
    </row>
    <row r="163" spans="1:13" ht="15.75" customHeight="1" x14ac:dyDescent="0.25">
      <c r="A163" s="2">
        <v>101</v>
      </c>
      <c r="D163" s="2">
        <f t="shared" si="20"/>
        <v>0</v>
      </c>
      <c r="E163">
        <f t="shared" si="21"/>
        <v>340</v>
      </c>
      <c r="F163">
        <f t="shared" si="22"/>
        <v>34.795321637426902</v>
      </c>
      <c r="K163">
        <f t="shared" si="24"/>
        <v>33</v>
      </c>
      <c r="L163">
        <f t="shared" si="25"/>
        <v>307</v>
      </c>
      <c r="M163">
        <f t="shared" si="26"/>
        <v>31.418128654970761</v>
      </c>
    </row>
    <row r="164" spans="1:13" ht="15.75" customHeight="1" x14ac:dyDescent="0.25">
      <c r="A164" s="2">
        <v>102</v>
      </c>
      <c r="D164" s="2">
        <f t="shared" si="20"/>
        <v>0</v>
      </c>
      <c r="E164">
        <f t="shared" si="21"/>
        <v>340</v>
      </c>
      <c r="F164">
        <f t="shared" si="22"/>
        <v>34.795321637426902</v>
      </c>
      <c r="K164">
        <f t="shared" si="24"/>
        <v>33</v>
      </c>
      <c r="L164">
        <f t="shared" si="25"/>
        <v>307</v>
      </c>
      <c r="M164">
        <f t="shared" si="26"/>
        <v>31.418128654970761</v>
      </c>
    </row>
    <row r="165" spans="1:13" ht="15.75" customHeight="1" x14ac:dyDescent="0.25">
      <c r="A165" s="2">
        <v>103</v>
      </c>
      <c r="D165" s="2">
        <f t="shared" si="20"/>
        <v>0</v>
      </c>
      <c r="E165">
        <f t="shared" si="21"/>
        <v>340</v>
      </c>
      <c r="F165">
        <f t="shared" si="22"/>
        <v>34.795321637426902</v>
      </c>
      <c r="K165">
        <f t="shared" si="24"/>
        <v>33</v>
      </c>
      <c r="L165">
        <f t="shared" si="25"/>
        <v>307</v>
      </c>
      <c r="M165">
        <f t="shared" si="26"/>
        <v>31.418128654970761</v>
      </c>
    </row>
    <row r="166" spans="1:13" ht="15.75" customHeight="1" x14ac:dyDescent="0.25">
      <c r="A166" s="2">
        <v>104</v>
      </c>
      <c r="D166" s="2">
        <f t="shared" si="20"/>
        <v>0</v>
      </c>
      <c r="E166">
        <f t="shared" si="21"/>
        <v>340</v>
      </c>
      <c r="F166">
        <f t="shared" si="22"/>
        <v>34.795321637426902</v>
      </c>
      <c r="K166">
        <f t="shared" si="24"/>
        <v>33</v>
      </c>
      <c r="L166">
        <f t="shared" si="25"/>
        <v>307</v>
      </c>
      <c r="M166">
        <f t="shared" si="26"/>
        <v>31.418128654970761</v>
      </c>
    </row>
    <row r="167" spans="1:13" ht="15.75" customHeight="1" x14ac:dyDescent="0.25">
      <c r="A167" s="2">
        <v>105</v>
      </c>
      <c r="D167" s="2">
        <f t="shared" si="20"/>
        <v>0</v>
      </c>
      <c r="E167">
        <f t="shared" si="21"/>
        <v>340</v>
      </c>
      <c r="F167">
        <f t="shared" si="22"/>
        <v>34.795321637426902</v>
      </c>
      <c r="K167">
        <f t="shared" si="24"/>
        <v>33</v>
      </c>
      <c r="L167">
        <f t="shared" si="25"/>
        <v>307</v>
      </c>
      <c r="M167">
        <f t="shared" si="26"/>
        <v>31.418128654970761</v>
      </c>
    </row>
    <row r="168" spans="1:13" ht="15.75" customHeight="1" x14ac:dyDescent="0.25">
      <c r="A168" s="2">
        <v>106</v>
      </c>
      <c r="D168" s="2">
        <f t="shared" si="20"/>
        <v>0</v>
      </c>
      <c r="E168">
        <f t="shared" si="21"/>
        <v>340</v>
      </c>
      <c r="F168">
        <f t="shared" si="22"/>
        <v>34.795321637426902</v>
      </c>
      <c r="K168">
        <f t="shared" si="24"/>
        <v>33</v>
      </c>
      <c r="L168">
        <f t="shared" si="25"/>
        <v>307</v>
      </c>
      <c r="M168">
        <f t="shared" si="26"/>
        <v>31.418128654970761</v>
      </c>
    </row>
    <row r="169" spans="1:13" ht="15.75" customHeight="1" x14ac:dyDescent="0.25">
      <c r="A169" s="2">
        <v>107</v>
      </c>
      <c r="D169" s="2">
        <f t="shared" si="20"/>
        <v>0</v>
      </c>
      <c r="E169">
        <f t="shared" si="21"/>
        <v>340</v>
      </c>
      <c r="F169">
        <f t="shared" si="22"/>
        <v>34.795321637426902</v>
      </c>
      <c r="K169">
        <f t="shared" si="24"/>
        <v>33</v>
      </c>
      <c r="L169">
        <f t="shared" si="25"/>
        <v>307</v>
      </c>
      <c r="M169">
        <f t="shared" si="26"/>
        <v>31.418128654970761</v>
      </c>
    </row>
    <row r="170" spans="1:13" ht="15.75" customHeight="1" x14ac:dyDescent="0.25">
      <c r="A170" s="2">
        <v>108</v>
      </c>
      <c r="D170" s="2">
        <f t="shared" si="20"/>
        <v>0</v>
      </c>
      <c r="E170">
        <f t="shared" si="21"/>
        <v>340</v>
      </c>
      <c r="F170">
        <f t="shared" si="22"/>
        <v>34.795321637426902</v>
      </c>
      <c r="K170">
        <f t="shared" si="24"/>
        <v>33</v>
      </c>
      <c r="L170">
        <f t="shared" si="25"/>
        <v>307</v>
      </c>
      <c r="M170">
        <f t="shared" si="26"/>
        <v>31.418128654970761</v>
      </c>
    </row>
    <row r="171" spans="1:13" ht="15.75" customHeight="1" x14ac:dyDescent="0.25">
      <c r="A171" s="2">
        <v>109</v>
      </c>
      <c r="D171" s="2">
        <f t="shared" si="20"/>
        <v>0</v>
      </c>
      <c r="E171">
        <f t="shared" si="21"/>
        <v>340</v>
      </c>
      <c r="F171">
        <f t="shared" si="22"/>
        <v>34.795321637426902</v>
      </c>
      <c r="K171">
        <f t="shared" si="24"/>
        <v>33</v>
      </c>
      <c r="L171">
        <f t="shared" si="25"/>
        <v>307</v>
      </c>
      <c r="M171">
        <f t="shared" si="26"/>
        <v>31.418128654970761</v>
      </c>
    </row>
    <row r="172" spans="1:13" ht="15.75" customHeight="1" x14ac:dyDescent="0.25">
      <c r="A172" s="2">
        <v>110</v>
      </c>
      <c r="D172" s="2">
        <f t="shared" si="20"/>
        <v>0</v>
      </c>
      <c r="E172">
        <f t="shared" si="21"/>
        <v>340</v>
      </c>
      <c r="F172">
        <f t="shared" si="22"/>
        <v>34.795321637426902</v>
      </c>
      <c r="K172">
        <f t="shared" si="24"/>
        <v>33</v>
      </c>
      <c r="L172">
        <f t="shared" si="25"/>
        <v>307</v>
      </c>
      <c r="M172">
        <f t="shared" si="26"/>
        <v>31.418128654970761</v>
      </c>
    </row>
    <row r="173" spans="1:13" ht="15.75" customHeight="1" x14ac:dyDescent="0.25">
      <c r="A173" s="2">
        <v>111</v>
      </c>
      <c r="D173" s="2">
        <f t="shared" si="20"/>
        <v>0</v>
      </c>
      <c r="E173">
        <f t="shared" si="21"/>
        <v>340</v>
      </c>
      <c r="F173">
        <f t="shared" si="22"/>
        <v>34.795321637426902</v>
      </c>
      <c r="K173">
        <f t="shared" si="24"/>
        <v>33</v>
      </c>
      <c r="L173">
        <f t="shared" si="25"/>
        <v>307</v>
      </c>
      <c r="M173">
        <f t="shared" si="26"/>
        <v>31.418128654970761</v>
      </c>
    </row>
    <row r="174" spans="1:13" ht="15.75" customHeight="1" x14ac:dyDescent="0.25">
      <c r="A174" s="2">
        <v>112</v>
      </c>
      <c r="D174" s="2">
        <f t="shared" si="20"/>
        <v>0</v>
      </c>
      <c r="E174">
        <f t="shared" si="21"/>
        <v>340</v>
      </c>
      <c r="F174">
        <f t="shared" si="22"/>
        <v>34.795321637426902</v>
      </c>
      <c r="K174">
        <f t="shared" si="24"/>
        <v>33</v>
      </c>
      <c r="L174">
        <f t="shared" si="25"/>
        <v>307</v>
      </c>
      <c r="M174">
        <f t="shared" si="26"/>
        <v>31.418128654970761</v>
      </c>
    </row>
    <row r="175" spans="1:13" ht="15.75" customHeight="1" x14ac:dyDescent="0.25">
      <c r="A175" s="2">
        <v>113</v>
      </c>
      <c r="D175" s="2">
        <f t="shared" si="20"/>
        <v>0</v>
      </c>
      <c r="E175">
        <f t="shared" si="21"/>
        <v>340</v>
      </c>
      <c r="F175">
        <f t="shared" si="22"/>
        <v>34.795321637426902</v>
      </c>
      <c r="K175">
        <f t="shared" si="24"/>
        <v>33</v>
      </c>
      <c r="L175">
        <f t="shared" si="25"/>
        <v>307</v>
      </c>
      <c r="M175">
        <f t="shared" si="26"/>
        <v>31.418128654970761</v>
      </c>
    </row>
    <row r="176" spans="1:13" ht="15.75" customHeight="1" x14ac:dyDescent="0.25">
      <c r="A176" s="2">
        <v>114</v>
      </c>
      <c r="D176" s="2">
        <f t="shared" si="20"/>
        <v>0</v>
      </c>
      <c r="E176">
        <f t="shared" si="21"/>
        <v>340</v>
      </c>
      <c r="F176">
        <f t="shared" si="22"/>
        <v>34.795321637426902</v>
      </c>
      <c r="K176">
        <f t="shared" si="24"/>
        <v>33</v>
      </c>
      <c r="L176">
        <f t="shared" si="25"/>
        <v>307</v>
      </c>
      <c r="M176">
        <f t="shared" si="26"/>
        <v>31.418128654970761</v>
      </c>
    </row>
    <row r="177" spans="1:13" ht="15.75" customHeight="1" x14ac:dyDescent="0.25">
      <c r="A177" s="2">
        <v>115</v>
      </c>
      <c r="D177" s="2">
        <f t="shared" si="20"/>
        <v>0</v>
      </c>
      <c r="E177">
        <f t="shared" si="21"/>
        <v>340</v>
      </c>
      <c r="F177">
        <f t="shared" si="22"/>
        <v>34.795321637426902</v>
      </c>
      <c r="K177">
        <f t="shared" si="24"/>
        <v>33</v>
      </c>
      <c r="L177">
        <f t="shared" si="25"/>
        <v>307</v>
      </c>
      <c r="M177">
        <f t="shared" si="26"/>
        <v>31.418128654970761</v>
      </c>
    </row>
    <row r="178" spans="1:13" ht="15.75" customHeight="1" x14ac:dyDescent="0.25">
      <c r="A178" s="2">
        <v>116</v>
      </c>
      <c r="D178" s="2">
        <f t="shared" si="20"/>
        <v>0</v>
      </c>
      <c r="E178">
        <f t="shared" si="21"/>
        <v>340</v>
      </c>
      <c r="F178">
        <f t="shared" si="22"/>
        <v>34.795321637426902</v>
      </c>
      <c r="K178">
        <f t="shared" si="24"/>
        <v>33</v>
      </c>
      <c r="L178">
        <f t="shared" si="25"/>
        <v>307</v>
      </c>
      <c r="M178">
        <f t="shared" si="26"/>
        <v>31.418128654970761</v>
      </c>
    </row>
    <row r="179" spans="1:13" ht="15.75" customHeight="1" x14ac:dyDescent="0.25">
      <c r="A179" s="2">
        <v>117</v>
      </c>
      <c r="D179" s="2">
        <f t="shared" si="20"/>
        <v>0</v>
      </c>
      <c r="E179">
        <f t="shared" si="21"/>
        <v>340</v>
      </c>
      <c r="F179">
        <f t="shared" si="22"/>
        <v>34.795321637426902</v>
      </c>
      <c r="K179">
        <f t="shared" si="24"/>
        <v>33</v>
      </c>
      <c r="L179">
        <f t="shared" si="25"/>
        <v>307</v>
      </c>
      <c r="M179">
        <f t="shared" si="26"/>
        <v>31.418128654970761</v>
      </c>
    </row>
    <row r="180" spans="1:13" ht="15.75" customHeight="1" x14ac:dyDescent="0.25">
      <c r="A180" s="2">
        <v>118</v>
      </c>
      <c r="D180" s="2">
        <f t="shared" si="20"/>
        <v>0</v>
      </c>
      <c r="E180">
        <f t="shared" si="21"/>
        <v>340</v>
      </c>
      <c r="F180">
        <f t="shared" si="22"/>
        <v>34.795321637426902</v>
      </c>
      <c r="K180">
        <f t="shared" si="24"/>
        <v>33</v>
      </c>
      <c r="L180">
        <f t="shared" si="25"/>
        <v>307</v>
      </c>
      <c r="M180">
        <f t="shared" si="26"/>
        <v>31.418128654970761</v>
      </c>
    </row>
    <row r="181" spans="1:13" ht="15.75" customHeight="1" x14ac:dyDescent="0.25">
      <c r="A181" s="2">
        <v>119</v>
      </c>
      <c r="D181" s="2">
        <f t="shared" si="20"/>
        <v>0</v>
      </c>
      <c r="E181">
        <f t="shared" si="21"/>
        <v>340</v>
      </c>
      <c r="F181">
        <f t="shared" si="22"/>
        <v>34.795321637426902</v>
      </c>
      <c r="K181">
        <f t="shared" si="24"/>
        <v>33</v>
      </c>
      <c r="L181">
        <f t="shared" si="25"/>
        <v>307</v>
      </c>
      <c r="M181">
        <f t="shared" si="26"/>
        <v>31.418128654970761</v>
      </c>
    </row>
    <row r="182" spans="1:13" ht="15.75" customHeight="1" x14ac:dyDescent="0.25">
      <c r="A182" s="2">
        <v>120</v>
      </c>
      <c r="D182" s="2">
        <f t="shared" si="20"/>
        <v>0</v>
      </c>
      <c r="E182">
        <f t="shared" si="21"/>
        <v>340</v>
      </c>
      <c r="F182">
        <f t="shared" si="22"/>
        <v>34.795321637426902</v>
      </c>
      <c r="K182">
        <f t="shared" si="24"/>
        <v>33</v>
      </c>
      <c r="L182">
        <f t="shared" si="25"/>
        <v>307</v>
      </c>
      <c r="M182">
        <f t="shared" si="26"/>
        <v>31.418128654970761</v>
      </c>
    </row>
    <row r="183" spans="1:13" ht="15.75" customHeight="1" x14ac:dyDescent="0.25">
      <c r="A183" s="2">
        <v>121</v>
      </c>
      <c r="D183" s="2">
        <f t="shared" si="20"/>
        <v>0</v>
      </c>
      <c r="E183">
        <f t="shared" si="21"/>
        <v>340</v>
      </c>
      <c r="F183">
        <f t="shared" si="22"/>
        <v>34.795321637426902</v>
      </c>
      <c r="K183">
        <f t="shared" si="24"/>
        <v>33</v>
      </c>
      <c r="L183">
        <f t="shared" si="25"/>
        <v>307</v>
      </c>
      <c r="M183">
        <f t="shared" si="26"/>
        <v>31.418128654970761</v>
      </c>
    </row>
    <row r="184" spans="1:13" ht="15.75" customHeight="1" x14ac:dyDescent="0.25">
      <c r="A184" s="2">
        <v>122</v>
      </c>
      <c r="D184" s="2">
        <f t="shared" si="20"/>
        <v>0</v>
      </c>
      <c r="E184">
        <f t="shared" si="21"/>
        <v>340</v>
      </c>
      <c r="F184">
        <f t="shared" si="22"/>
        <v>34.795321637426902</v>
      </c>
      <c r="K184">
        <f t="shared" si="24"/>
        <v>33</v>
      </c>
      <c r="L184">
        <f t="shared" si="25"/>
        <v>307</v>
      </c>
      <c r="M184">
        <f t="shared" si="26"/>
        <v>31.418128654970761</v>
      </c>
    </row>
    <row r="185" spans="1:13" ht="15.75" customHeight="1" x14ac:dyDescent="0.25">
      <c r="A185" s="2">
        <v>123</v>
      </c>
      <c r="D185" s="2">
        <f t="shared" si="20"/>
        <v>0</v>
      </c>
      <c r="E185">
        <f t="shared" si="21"/>
        <v>340</v>
      </c>
      <c r="F185">
        <f t="shared" si="22"/>
        <v>34.795321637426902</v>
      </c>
      <c r="K185">
        <f t="shared" si="24"/>
        <v>33</v>
      </c>
      <c r="L185">
        <f t="shared" si="25"/>
        <v>307</v>
      </c>
      <c r="M185">
        <f t="shared" si="26"/>
        <v>31.418128654970761</v>
      </c>
    </row>
    <row r="186" spans="1:13" ht="15.75" customHeight="1" x14ac:dyDescent="0.25">
      <c r="A186" s="2">
        <v>124</v>
      </c>
      <c r="D186" s="2">
        <f t="shared" si="20"/>
        <v>0</v>
      </c>
      <c r="E186">
        <f t="shared" si="21"/>
        <v>340</v>
      </c>
      <c r="F186">
        <f t="shared" si="22"/>
        <v>34.795321637426902</v>
      </c>
      <c r="K186">
        <f t="shared" si="24"/>
        <v>33</v>
      </c>
      <c r="L186">
        <f t="shared" si="25"/>
        <v>307</v>
      </c>
      <c r="M186">
        <f t="shared" si="26"/>
        <v>31.418128654970761</v>
      </c>
    </row>
    <row r="187" spans="1:13" ht="15.75" customHeight="1" x14ac:dyDescent="0.25">
      <c r="A187" s="2">
        <v>125</v>
      </c>
      <c r="D187" s="2">
        <f t="shared" si="20"/>
        <v>0</v>
      </c>
      <c r="E187">
        <f t="shared" si="21"/>
        <v>340</v>
      </c>
      <c r="F187">
        <f t="shared" si="22"/>
        <v>34.795321637426902</v>
      </c>
      <c r="K187">
        <f t="shared" si="24"/>
        <v>33</v>
      </c>
      <c r="L187">
        <f t="shared" si="25"/>
        <v>307</v>
      </c>
      <c r="M187">
        <f t="shared" si="26"/>
        <v>31.418128654970761</v>
      </c>
    </row>
    <row r="188" spans="1:13" ht="15.75" customHeight="1" x14ac:dyDescent="0.25">
      <c r="A188" s="2">
        <v>126</v>
      </c>
      <c r="D188" s="2">
        <f t="shared" si="20"/>
        <v>0</v>
      </c>
      <c r="E188">
        <f t="shared" si="21"/>
        <v>340</v>
      </c>
      <c r="F188">
        <f t="shared" si="22"/>
        <v>34.795321637426902</v>
      </c>
      <c r="K188">
        <f t="shared" si="24"/>
        <v>33</v>
      </c>
      <c r="L188">
        <f t="shared" si="25"/>
        <v>307</v>
      </c>
      <c r="M188">
        <f t="shared" si="26"/>
        <v>31.418128654970761</v>
      </c>
    </row>
    <row r="189" spans="1:13" ht="15.75" customHeight="1" x14ac:dyDescent="0.25">
      <c r="A189" s="2">
        <v>127</v>
      </c>
      <c r="D189" s="2">
        <f t="shared" si="20"/>
        <v>0</v>
      </c>
      <c r="E189">
        <f t="shared" si="21"/>
        <v>340</v>
      </c>
      <c r="F189">
        <f t="shared" si="22"/>
        <v>34.795321637426902</v>
      </c>
      <c r="K189">
        <f t="shared" si="24"/>
        <v>33</v>
      </c>
      <c r="L189">
        <f t="shared" si="25"/>
        <v>307</v>
      </c>
      <c r="M189">
        <f t="shared" si="26"/>
        <v>31.418128654970761</v>
      </c>
    </row>
    <row r="190" spans="1:13" ht="15.75" customHeight="1" x14ac:dyDescent="0.25">
      <c r="A190" s="2">
        <v>128</v>
      </c>
      <c r="D190" s="2">
        <f t="shared" si="20"/>
        <v>0</v>
      </c>
      <c r="E190">
        <f t="shared" si="21"/>
        <v>340</v>
      </c>
      <c r="F190">
        <f t="shared" si="22"/>
        <v>34.795321637426902</v>
      </c>
      <c r="K190">
        <f t="shared" si="24"/>
        <v>33</v>
      </c>
      <c r="L190">
        <f t="shared" si="25"/>
        <v>307</v>
      </c>
      <c r="M190">
        <f t="shared" si="26"/>
        <v>31.418128654970761</v>
      </c>
    </row>
    <row r="191" spans="1:13" ht="15.75" customHeight="1" x14ac:dyDescent="0.25">
      <c r="A191" s="2">
        <v>129</v>
      </c>
      <c r="D191" s="2">
        <f t="shared" si="20"/>
        <v>0</v>
      </c>
      <c r="E191">
        <f t="shared" si="21"/>
        <v>340</v>
      </c>
      <c r="F191">
        <f t="shared" si="22"/>
        <v>34.795321637426902</v>
      </c>
      <c r="K191">
        <f t="shared" si="24"/>
        <v>33</v>
      </c>
      <c r="L191">
        <f t="shared" si="25"/>
        <v>307</v>
      </c>
      <c r="M191">
        <f t="shared" si="26"/>
        <v>31.418128654970761</v>
      </c>
    </row>
    <row r="192" spans="1:13" ht="15.75" customHeight="1" x14ac:dyDescent="0.25">
      <c r="A192" s="2">
        <v>130</v>
      </c>
      <c r="D192" s="2">
        <f t="shared" ref="D192:D196" si="27">B192*$J$6/$I$6</f>
        <v>0</v>
      </c>
      <c r="E192">
        <f t="shared" ref="E192:E196" si="28">340-C192</f>
        <v>340</v>
      </c>
      <c r="F192">
        <f t="shared" ref="F192:F196" si="29">E192*$J$5/$I$5</f>
        <v>34.795321637426902</v>
      </c>
      <c r="K192">
        <f t="shared" ref="K192:K196" si="30">J192+33</f>
        <v>33</v>
      </c>
      <c r="L192">
        <f t="shared" ref="L192:L196" si="31">340-K192</f>
        <v>307</v>
      </c>
      <c r="M192">
        <f t="shared" ref="M192:M196" si="32">L192*$J$5/$I$5</f>
        <v>31.418128654970761</v>
      </c>
    </row>
    <row r="193" spans="1:13" ht="15.75" customHeight="1" x14ac:dyDescent="0.25">
      <c r="A193" s="2">
        <v>131</v>
      </c>
      <c r="D193" s="2">
        <f t="shared" si="27"/>
        <v>0</v>
      </c>
      <c r="E193">
        <f t="shared" si="28"/>
        <v>340</v>
      </c>
      <c r="F193">
        <f t="shared" si="29"/>
        <v>34.795321637426902</v>
      </c>
      <c r="K193">
        <f t="shared" si="30"/>
        <v>33</v>
      </c>
      <c r="L193">
        <f t="shared" si="31"/>
        <v>307</v>
      </c>
      <c r="M193">
        <f t="shared" si="32"/>
        <v>31.418128654970761</v>
      </c>
    </row>
    <row r="194" spans="1:13" ht="15.75" customHeight="1" x14ac:dyDescent="0.25">
      <c r="A194" s="2">
        <v>132</v>
      </c>
      <c r="D194" s="2">
        <f t="shared" si="27"/>
        <v>0</v>
      </c>
      <c r="E194">
        <f t="shared" si="28"/>
        <v>340</v>
      </c>
      <c r="F194">
        <f t="shared" si="29"/>
        <v>34.795321637426902</v>
      </c>
      <c r="K194">
        <f t="shared" si="30"/>
        <v>33</v>
      </c>
      <c r="L194">
        <f t="shared" si="31"/>
        <v>307</v>
      </c>
      <c r="M194">
        <f t="shared" si="32"/>
        <v>31.418128654970761</v>
      </c>
    </row>
    <row r="195" spans="1:13" ht="15.75" customHeight="1" x14ac:dyDescent="0.25">
      <c r="A195" s="2">
        <v>133</v>
      </c>
      <c r="D195" s="2">
        <f t="shared" si="27"/>
        <v>0</v>
      </c>
      <c r="E195">
        <f t="shared" si="28"/>
        <v>340</v>
      </c>
      <c r="F195">
        <f t="shared" si="29"/>
        <v>34.795321637426902</v>
      </c>
      <c r="K195">
        <f t="shared" si="30"/>
        <v>33</v>
      </c>
      <c r="L195">
        <f t="shared" si="31"/>
        <v>307</v>
      </c>
      <c r="M195">
        <f t="shared" si="32"/>
        <v>31.418128654970761</v>
      </c>
    </row>
    <row r="196" spans="1:13" ht="15.75" customHeight="1" x14ac:dyDescent="0.25">
      <c r="A196" s="2">
        <v>134</v>
      </c>
      <c r="D196" s="2">
        <f t="shared" si="27"/>
        <v>0</v>
      </c>
      <c r="E196">
        <f t="shared" si="28"/>
        <v>340</v>
      </c>
      <c r="F196">
        <f t="shared" si="29"/>
        <v>34.795321637426902</v>
      </c>
      <c r="K196">
        <f t="shared" si="30"/>
        <v>33</v>
      </c>
      <c r="L196">
        <f t="shared" si="31"/>
        <v>307</v>
      </c>
      <c r="M196">
        <f t="shared" si="32"/>
        <v>31.418128654970761</v>
      </c>
    </row>
    <row r="199" spans="1:13" x14ac:dyDescent="0.25">
      <c r="H199" t="s">
        <v>0</v>
      </c>
      <c r="I199" t="s">
        <v>70</v>
      </c>
      <c r="J199" t="s">
        <v>71</v>
      </c>
    </row>
    <row r="200" spans="1:13" x14ac:dyDescent="0.25">
      <c r="H200">
        <v>0.34848484848484851</v>
      </c>
      <c r="I200" s="24">
        <v>0.4820051413881748</v>
      </c>
      <c r="J200" s="23">
        <v>1.5350877192982457</v>
      </c>
    </row>
    <row r="201" spans="1:13" x14ac:dyDescent="0.25">
      <c r="H201">
        <v>0.37575757575757573</v>
      </c>
      <c r="I201" s="24">
        <v>0.62982005141388175</v>
      </c>
      <c r="J201" s="23">
        <v>0.81871345029239762</v>
      </c>
    </row>
    <row r="202" spans="1:13" x14ac:dyDescent="0.25">
      <c r="H202">
        <v>0.44545454545454549</v>
      </c>
      <c r="I202" s="24">
        <v>0.71979434447300772</v>
      </c>
      <c r="J202" s="23">
        <v>0.92105263157894735</v>
      </c>
    </row>
    <row r="203" spans="1:13" x14ac:dyDescent="0.25">
      <c r="H203">
        <v>0.53181818181818186</v>
      </c>
      <c r="I203" s="24">
        <v>0.86118251928020562</v>
      </c>
      <c r="J203" s="23">
        <v>1.6374269005847952</v>
      </c>
    </row>
    <row r="204" spans="1:13" x14ac:dyDescent="0.25">
      <c r="H204">
        <v>0.56818181818181823</v>
      </c>
      <c r="I204" s="24">
        <v>0.89331619537275064</v>
      </c>
      <c r="J204" s="23">
        <v>1.3304093567251463</v>
      </c>
    </row>
    <row r="205" spans="1:13" x14ac:dyDescent="0.25">
      <c r="H205">
        <v>0.6045454545454545</v>
      </c>
      <c r="I205" s="24">
        <v>0.93830334190231357</v>
      </c>
      <c r="J205" s="23">
        <v>1.3304093567251463</v>
      </c>
    </row>
    <row r="206" spans="1:13" x14ac:dyDescent="0.25">
      <c r="H206">
        <v>0.62272727272727268</v>
      </c>
      <c r="I206" s="24">
        <v>0.95758354755784059</v>
      </c>
      <c r="J206" s="23">
        <v>1.5350877192982457</v>
      </c>
    </row>
    <row r="207" spans="1:13" x14ac:dyDescent="0.25">
      <c r="H207">
        <v>0.65454545454545454</v>
      </c>
      <c r="I207" s="24">
        <v>1.0282776349614395</v>
      </c>
      <c r="J207" s="23">
        <v>1.432748538011696</v>
      </c>
    </row>
    <row r="208" spans="1:13" x14ac:dyDescent="0.25">
      <c r="H208">
        <v>0.67878787878787883</v>
      </c>
      <c r="I208" s="24">
        <v>1.0411311053984575</v>
      </c>
      <c r="J208" s="23">
        <v>2.5584795321637426</v>
      </c>
    </row>
    <row r="209" spans="8:10" x14ac:dyDescent="0.25">
      <c r="H209">
        <v>0.71515151515151509</v>
      </c>
      <c r="I209" s="24">
        <v>1.1118251928020566</v>
      </c>
      <c r="J209" s="23">
        <v>1.432748538011696</v>
      </c>
    </row>
    <row r="210" spans="8:10" x14ac:dyDescent="0.25">
      <c r="H210">
        <v>0.73181818181818181</v>
      </c>
      <c r="I210" s="24">
        <v>1.1568123393316196</v>
      </c>
      <c r="J210" s="23">
        <v>1.9444444444444444</v>
      </c>
    </row>
    <row r="211" spans="8:10" x14ac:dyDescent="0.25">
      <c r="H211">
        <v>0.78787878787878785</v>
      </c>
      <c r="I211" s="24">
        <v>1.2403598971722365</v>
      </c>
      <c r="J211" s="23">
        <v>1.432748538011696</v>
      </c>
    </row>
    <row r="212" spans="8:10" x14ac:dyDescent="0.25">
      <c r="H212">
        <v>0.76818181818181819</v>
      </c>
      <c r="I212" s="24">
        <v>1.2339331619537275</v>
      </c>
      <c r="J212" s="23">
        <v>2.5584795321637426</v>
      </c>
    </row>
    <row r="213" spans="8:10" x14ac:dyDescent="0.25">
      <c r="H213">
        <v>0.76969696969696977</v>
      </c>
      <c r="I213" s="24">
        <v>1.2724935732647815</v>
      </c>
      <c r="J213" s="23">
        <v>2.9678362573099415</v>
      </c>
    </row>
    <row r="214" spans="8:10" x14ac:dyDescent="0.25">
      <c r="H214">
        <v>0.75</v>
      </c>
      <c r="I214" s="24">
        <v>1.2724935732647815</v>
      </c>
      <c r="J214" s="23">
        <v>3.7865497076023393</v>
      </c>
    </row>
    <row r="215" spans="8:10" x14ac:dyDescent="0.25">
      <c r="H215">
        <v>0.80303030303030298</v>
      </c>
      <c r="I215" s="24">
        <v>1.3624678663239074</v>
      </c>
      <c r="J215" s="23">
        <v>2.5584795321637426</v>
      </c>
    </row>
    <row r="216" spans="8:10" x14ac:dyDescent="0.25">
      <c r="H216">
        <v>0.85757575757575744</v>
      </c>
      <c r="I216" s="24">
        <v>1.3881748071979434</v>
      </c>
      <c r="J216" s="23">
        <v>1.9444444444444444</v>
      </c>
    </row>
    <row r="217" spans="8:10" x14ac:dyDescent="0.25">
      <c r="H217">
        <v>0.82272727272727275</v>
      </c>
      <c r="I217" s="24">
        <v>1.3881748071979434</v>
      </c>
      <c r="J217" s="23">
        <v>2.763157894736842</v>
      </c>
    </row>
    <row r="218" spans="8:10" x14ac:dyDescent="0.25">
      <c r="H218">
        <v>0.82424242424242422</v>
      </c>
      <c r="I218" s="24">
        <v>1.4010282776349614</v>
      </c>
      <c r="J218" s="23">
        <v>3.7865497076023393</v>
      </c>
    </row>
    <row r="219" spans="8:10" x14ac:dyDescent="0.25">
      <c r="H219">
        <v>0.84999999999999987</v>
      </c>
      <c r="I219" s="24">
        <v>1.4652956298200515</v>
      </c>
      <c r="J219" s="23">
        <v>3.8888888888888888</v>
      </c>
    </row>
    <row r="220" spans="8:10" x14ac:dyDescent="0.25">
      <c r="H220">
        <v>0.88181818181818183</v>
      </c>
      <c r="I220" s="24">
        <v>1.5167095115681235</v>
      </c>
      <c r="J220" s="23">
        <v>3.3771929824561404</v>
      </c>
    </row>
    <row r="221" spans="8:10" x14ac:dyDescent="0.25">
      <c r="H221">
        <v>0.91363636363636369</v>
      </c>
      <c r="I221" s="24">
        <v>1.5552699228791773</v>
      </c>
      <c r="J221" s="23">
        <v>3.3771929824561404</v>
      </c>
    </row>
    <row r="222" spans="8:10" x14ac:dyDescent="0.25">
      <c r="H222">
        <v>0.95</v>
      </c>
      <c r="I222" s="24">
        <v>1.6709511568123394</v>
      </c>
      <c r="J222" s="23">
        <v>4.5029239766081872</v>
      </c>
    </row>
    <row r="223" spans="8:10" x14ac:dyDescent="0.25">
      <c r="H223">
        <v>0.99545454545454548</v>
      </c>
      <c r="I223" s="24">
        <v>1.8894601542416452</v>
      </c>
      <c r="J223" s="23">
        <v>11.461988304093568</v>
      </c>
    </row>
    <row r="224" spans="8:10" x14ac:dyDescent="0.25">
      <c r="H224">
        <v>0.99090909090909085</v>
      </c>
      <c r="I224" s="24">
        <v>1.9858611825192802</v>
      </c>
      <c r="J224" s="23">
        <v>11.666666666666666</v>
      </c>
    </row>
    <row r="225" spans="8:10" x14ac:dyDescent="0.25">
      <c r="H225">
        <v>1.009090909090909</v>
      </c>
      <c r="I225" s="24">
        <v>1.8894601542416452</v>
      </c>
      <c r="J225" s="23">
        <v>14.225146198830409</v>
      </c>
    </row>
    <row r="226" spans="8:10" x14ac:dyDescent="0.25">
      <c r="H226">
        <v>0.9939393939393939</v>
      </c>
      <c r="I226" s="24">
        <v>2.024421593830334</v>
      </c>
      <c r="J226" s="23">
        <v>15.146198830409357</v>
      </c>
    </row>
    <row r="227" spans="8:10" x14ac:dyDescent="0.25">
      <c r="H227">
        <v>0.95909090909090911</v>
      </c>
      <c r="I227" s="24">
        <v>1.9473007712082262</v>
      </c>
      <c r="J227" s="23">
        <v>16.885964912280702</v>
      </c>
    </row>
    <row r="228" spans="8:10" x14ac:dyDescent="0.25">
      <c r="H228">
        <v>0.96363636363636351</v>
      </c>
      <c r="I228" s="24">
        <v>1.9023136246786632</v>
      </c>
      <c r="J228" s="23">
        <v>18.421052631578949</v>
      </c>
    </row>
    <row r="229" spans="8:10" x14ac:dyDescent="0.25">
      <c r="H229">
        <v>0.97727272727272729</v>
      </c>
      <c r="I229" s="24">
        <v>2.030848329048843</v>
      </c>
      <c r="J229" s="23">
        <v>19.546783625730995</v>
      </c>
    </row>
    <row r="230" spans="8:10" x14ac:dyDescent="0.25">
      <c r="H230">
        <v>1.0121212121212122</v>
      </c>
      <c r="I230" s="24">
        <v>2.024421593830334</v>
      </c>
      <c r="J230" s="23">
        <v>22.207602339181285</v>
      </c>
    </row>
    <row r="231" spans="8:10" x14ac:dyDescent="0.25">
      <c r="H231">
        <v>1.0181818181818181</v>
      </c>
      <c r="I231" s="24">
        <v>2.0437017994858611</v>
      </c>
      <c r="J231" s="23">
        <v>26.608187134502923</v>
      </c>
    </row>
  </sheetData>
  <autoFilter ref="Z1:AI36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22" workbookViewId="0">
      <selection activeCell="D28" sqref="D28:D30"/>
    </sheetView>
  </sheetViews>
  <sheetFormatPr defaultRowHeight="15.75" x14ac:dyDescent="0.25"/>
  <sheetData>
    <row r="1" spans="1:19" ht="110.25" x14ac:dyDescent="0.25">
      <c r="A1" t="s">
        <v>72</v>
      </c>
      <c r="B1" s="6" t="s">
        <v>9</v>
      </c>
      <c r="C1" s="7" t="s">
        <v>0</v>
      </c>
      <c r="D1" s="8" t="s">
        <v>24</v>
      </c>
      <c r="E1" s="9" t="s">
        <v>10</v>
      </c>
      <c r="F1" s="10" t="s">
        <v>11</v>
      </c>
      <c r="G1" s="12" t="s">
        <v>25</v>
      </c>
      <c r="H1" s="20" t="s">
        <v>55</v>
      </c>
      <c r="I1" s="21" t="s">
        <v>56</v>
      </c>
      <c r="K1" t="s">
        <v>72</v>
      </c>
      <c r="L1" s="6" t="s">
        <v>9</v>
      </c>
      <c r="M1" s="7" t="s">
        <v>0</v>
      </c>
      <c r="N1" s="8" t="s">
        <v>24</v>
      </c>
      <c r="O1" s="9" t="s">
        <v>10</v>
      </c>
      <c r="P1" s="10" t="s">
        <v>11</v>
      </c>
      <c r="Q1" s="12" t="s">
        <v>25</v>
      </c>
      <c r="R1" s="20" t="s">
        <v>55</v>
      </c>
      <c r="S1" s="21" t="s">
        <v>56</v>
      </c>
    </row>
    <row r="2" spans="1:19" ht="31.5" x14ac:dyDescent="0.25">
      <c r="A2">
        <v>0.83799999999999997</v>
      </c>
      <c r="B2" s="11">
        <v>0.11959500000000001</v>
      </c>
      <c r="C2" s="11">
        <v>0.16200000000000001</v>
      </c>
      <c r="D2" s="2">
        <v>3.3132000000000001E-3</v>
      </c>
      <c r="E2" s="11" t="s">
        <v>17</v>
      </c>
      <c r="F2" s="11">
        <v>1</v>
      </c>
      <c r="G2" s="12">
        <v>3.3132000000000001</v>
      </c>
      <c r="H2" s="22">
        <v>1</v>
      </c>
      <c r="I2" s="2">
        <v>0.37443060000000006</v>
      </c>
      <c r="K2">
        <v>0.67700000000000005</v>
      </c>
      <c r="L2" s="11">
        <v>0.11593829999999999</v>
      </c>
      <c r="M2" s="11">
        <v>0.32300000000000001</v>
      </c>
      <c r="N2" s="2">
        <v>1.29271E-2</v>
      </c>
      <c r="O2" s="11" t="s">
        <v>13</v>
      </c>
      <c r="P2" s="11">
        <v>1</v>
      </c>
      <c r="Q2" s="12">
        <v>12.927099999999999</v>
      </c>
      <c r="R2" s="22">
        <v>2</v>
      </c>
      <c r="S2" s="2">
        <v>0.7465499000000001</v>
      </c>
    </row>
    <row r="3" spans="1:19" ht="31.5" x14ac:dyDescent="0.25">
      <c r="A3">
        <v>0.83399999999999996</v>
      </c>
      <c r="B3" s="11">
        <v>8.2852999999999996E-2</v>
      </c>
      <c r="C3" s="11">
        <v>0.16600000000000001</v>
      </c>
      <c r="D3" s="2">
        <v>2.9108000000000003E-3</v>
      </c>
      <c r="E3" s="11" t="s">
        <v>17</v>
      </c>
      <c r="F3" s="11">
        <v>2</v>
      </c>
      <c r="G3" s="12">
        <v>2.9108000000000001</v>
      </c>
      <c r="H3" s="22">
        <v>2</v>
      </c>
      <c r="I3" s="2">
        <v>0.38367580000000007</v>
      </c>
      <c r="K3">
        <v>0.67300000000000004</v>
      </c>
      <c r="L3" s="11">
        <v>0.14438499999999999</v>
      </c>
      <c r="M3" s="11">
        <v>0.32700000000000001</v>
      </c>
      <c r="N3" s="2">
        <v>6.1291000000000002E-3</v>
      </c>
      <c r="O3" s="11" t="s">
        <v>13</v>
      </c>
      <c r="P3" s="11">
        <v>2</v>
      </c>
      <c r="Q3" s="12">
        <v>6.1291000000000002</v>
      </c>
      <c r="R3" s="22">
        <v>1</v>
      </c>
      <c r="S3" s="2">
        <v>0.75579510000000005</v>
      </c>
    </row>
    <row r="4" spans="1:19" ht="31.5" x14ac:dyDescent="0.25">
      <c r="A4">
        <v>0.83699999999999997</v>
      </c>
      <c r="B4" s="11">
        <v>6.2002299999999996E-2</v>
      </c>
      <c r="C4" s="11">
        <v>0.16300000000000001</v>
      </c>
      <c r="D4" s="2">
        <v>4.9484000000000004E-3</v>
      </c>
      <c r="E4" s="11" t="s">
        <v>17</v>
      </c>
      <c r="F4" s="11">
        <v>3</v>
      </c>
      <c r="G4" s="12">
        <v>4.9484000000000004</v>
      </c>
      <c r="H4" s="22">
        <v>3</v>
      </c>
      <c r="I4" s="2">
        <v>0.37674190000000002</v>
      </c>
      <c r="K4">
        <v>0.67199999999999993</v>
      </c>
      <c r="L4" s="11">
        <v>0.10575230000000001</v>
      </c>
      <c r="M4" s="11">
        <v>0.32800000000000001</v>
      </c>
      <c r="N4" s="2">
        <v>9.6501E-3</v>
      </c>
      <c r="O4" s="11" t="s">
        <v>13</v>
      </c>
      <c r="P4" s="11">
        <v>3</v>
      </c>
      <c r="Q4" s="12">
        <v>9.6501000000000001</v>
      </c>
      <c r="R4" s="22">
        <v>3</v>
      </c>
      <c r="S4" s="2">
        <v>0.75810640000000007</v>
      </c>
    </row>
    <row r="5" spans="1:19" ht="31.5" x14ac:dyDescent="0.25">
      <c r="A5">
        <v>0.84499999999999997</v>
      </c>
      <c r="B5" s="11">
        <v>6.58136E-2</v>
      </c>
      <c r="C5" s="11">
        <v>0.155</v>
      </c>
      <c r="D5" s="2">
        <v>4.6601999999999998E-3</v>
      </c>
      <c r="E5" s="11" t="s">
        <v>20</v>
      </c>
      <c r="F5" s="11">
        <v>1</v>
      </c>
      <c r="G5" s="12">
        <v>4.6601999999999997</v>
      </c>
      <c r="H5" s="22">
        <v>3</v>
      </c>
      <c r="I5" s="2">
        <v>0.3582515</v>
      </c>
      <c r="K5">
        <v>0.64500000000000002</v>
      </c>
      <c r="L5" s="11">
        <v>0.15415600000000002</v>
      </c>
      <c r="M5" s="11">
        <v>0.35499999999999998</v>
      </c>
      <c r="N5" s="2">
        <v>7.1643999999999996E-3</v>
      </c>
      <c r="O5" s="11" t="s">
        <v>16</v>
      </c>
      <c r="P5" s="11">
        <v>1</v>
      </c>
      <c r="Q5" s="12">
        <v>7.1643999999999997</v>
      </c>
      <c r="R5" s="22">
        <v>1</v>
      </c>
      <c r="S5" s="2">
        <v>0.82051150000000006</v>
      </c>
    </row>
    <row r="6" spans="1:19" ht="31.5" x14ac:dyDescent="0.25">
      <c r="A6">
        <v>0.84399999999999997</v>
      </c>
      <c r="B6" s="11">
        <v>8.0492000000000008E-2</v>
      </c>
      <c r="C6" s="11">
        <v>0.156</v>
      </c>
      <c r="D6" s="2">
        <v>7.8902999999999994E-3</v>
      </c>
      <c r="E6" s="11" t="s">
        <v>20</v>
      </c>
      <c r="F6" s="11">
        <v>2</v>
      </c>
      <c r="G6" s="12">
        <v>7.8902999999999999</v>
      </c>
      <c r="H6" s="22">
        <v>2</v>
      </c>
      <c r="I6" s="2">
        <v>0.36056280000000002</v>
      </c>
      <c r="K6">
        <v>0.65</v>
      </c>
      <c r="L6" s="11">
        <v>0.14673750000000002</v>
      </c>
      <c r="M6" s="11">
        <v>0.35</v>
      </c>
      <c r="N6" s="2">
        <v>3.1227999999999998E-3</v>
      </c>
      <c r="O6" s="11" t="s">
        <v>16</v>
      </c>
      <c r="P6" s="11">
        <v>2</v>
      </c>
      <c r="Q6" s="12">
        <v>3.1227999999999998</v>
      </c>
      <c r="R6" s="22">
        <v>2</v>
      </c>
      <c r="S6" s="2">
        <v>0.80895499999999998</v>
      </c>
    </row>
    <row r="7" spans="1:19" ht="31.5" x14ac:dyDescent="0.25">
      <c r="A7">
        <v>0.84799999999999998</v>
      </c>
      <c r="B7" s="11">
        <v>9.3965999999999994E-2</v>
      </c>
      <c r="C7" s="11">
        <v>0.152</v>
      </c>
      <c r="D7" s="2">
        <v>1.7384599999999998E-3</v>
      </c>
      <c r="E7" s="11" t="s">
        <v>20</v>
      </c>
      <c r="F7" s="11">
        <v>3</v>
      </c>
      <c r="G7" s="12">
        <v>1.7384599999999999</v>
      </c>
      <c r="H7" s="22">
        <v>1</v>
      </c>
      <c r="I7" s="2">
        <v>0.35131760000000001</v>
      </c>
      <c r="K7">
        <v>0.64600000000000002</v>
      </c>
      <c r="L7" s="11">
        <v>0.14405999999999999</v>
      </c>
      <c r="M7" s="11">
        <v>0.35399999999999998</v>
      </c>
      <c r="N7" s="2">
        <v>2.6619E-3</v>
      </c>
      <c r="O7" s="11" t="s">
        <v>16</v>
      </c>
      <c r="P7" s="11">
        <v>3</v>
      </c>
      <c r="Q7" s="12">
        <v>2.6619000000000002</v>
      </c>
      <c r="R7" s="22">
        <v>3</v>
      </c>
      <c r="S7" s="2">
        <v>0.81820020000000004</v>
      </c>
    </row>
    <row r="8" spans="1:19" x14ac:dyDescent="0.25">
      <c r="A8">
        <v>0.84299999999999997</v>
      </c>
      <c r="B8" s="11">
        <v>0.110773</v>
      </c>
      <c r="C8" s="11">
        <v>0.157</v>
      </c>
      <c r="D8" s="2">
        <v>1.16977E-2</v>
      </c>
      <c r="E8" s="11" t="s">
        <v>23</v>
      </c>
      <c r="F8" s="11">
        <v>1</v>
      </c>
      <c r="G8" s="12">
        <v>11.697699999999999</v>
      </c>
      <c r="H8" s="22">
        <v>1</v>
      </c>
      <c r="I8" s="2">
        <v>0.36287410000000003</v>
      </c>
      <c r="K8">
        <v>0.73499999999999999</v>
      </c>
      <c r="L8" s="11">
        <v>0.104699</v>
      </c>
      <c r="M8" s="11">
        <v>0.26500000000000001</v>
      </c>
      <c r="N8" s="2">
        <v>7.2104000000000005E-3</v>
      </c>
      <c r="O8" s="11" t="s">
        <v>18</v>
      </c>
      <c r="P8" s="11">
        <v>1</v>
      </c>
      <c r="Q8" s="12">
        <v>7.2103999999999999</v>
      </c>
      <c r="R8" s="22">
        <v>3</v>
      </c>
      <c r="S8" s="2">
        <v>0.61249450000000005</v>
      </c>
    </row>
    <row r="9" spans="1:19" x14ac:dyDescent="0.25">
      <c r="A9">
        <v>0.83499999999999996</v>
      </c>
      <c r="B9" s="11">
        <v>7.6975600000000005E-2</v>
      </c>
      <c r="C9" s="11">
        <v>0.16500000000000001</v>
      </c>
      <c r="D9" s="2">
        <v>1.4992699999999999E-2</v>
      </c>
      <c r="E9" s="11" t="s">
        <v>23</v>
      </c>
      <c r="F9" s="11">
        <v>2</v>
      </c>
      <c r="G9" s="12">
        <v>14.992699999999999</v>
      </c>
      <c r="H9" s="22">
        <v>3</v>
      </c>
      <c r="I9" s="2">
        <v>0.38136450000000005</v>
      </c>
      <c r="K9">
        <v>0.73299999999999998</v>
      </c>
      <c r="L9" s="11">
        <v>0.12052700000000001</v>
      </c>
      <c r="M9" s="11">
        <v>0.26700000000000002</v>
      </c>
      <c r="N9" s="2">
        <v>1.0219000000000001E-3</v>
      </c>
      <c r="O9" s="11" t="s">
        <v>18</v>
      </c>
      <c r="P9" s="11">
        <v>2</v>
      </c>
      <c r="Q9" s="12">
        <v>1.0219</v>
      </c>
      <c r="R9" s="22">
        <v>2</v>
      </c>
      <c r="S9" s="2">
        <v>0.61711710000000009</v>
      </c>
    </row>
    <row r="10" spans="1:19" x14ac:dyDescent="0.25">
      <c r="A10">
        <v>0.83799999999999997</v>
      </c>
      <c r="B10" s="11">
        <v>9.4342600000000013E-2</v>
      </c>
      <c r="C10" s="11">
        <v>0.16200000000000001</v>
      </c>
      <c r="D10" s="2">
        <v>1.5706990000000001E-2</v>
      </c>
      <c r="E10" s="11" t="s">
        <v>23</v>
      </c>
      <c r="F10" s="11">
        <v>3</v>
      </c>
      <c r="G10" s="12">
        <v>15.706989999999999</v>
      </c>
      <c r="H10" s="22">
        <v>2</v>
      </c>
      <c r="I10" s="2">
        <v>0.37443060000000006</v>
      </c>
      <c r="K10">
        <v>0.73399999999999999</v>
      </c>
      <c r="L10" s="11">
        <v>0.12848330000000002</v>
      </c>
      <c r="M10" s="11">
        <v>0.26600000000000001</v>
      </c>
      <c r="N10" s="2">
        <v>8.238500000000001E-3</v>
      </c>
      <c r="O10" s="11" t="s">
        <v>18</v>
      </c>
      <c r="P10" s="11">
        <v>3</v>
      </c>
      <c r="Q10" s="12">
        <v>8.2385000000000002</v>
      </c>
      <c r="R10" s="22">
        <v>1</v>
      </c>
      <c r="S10" s="2">
        <v>0.61480580000000007</v>
      </c>
    </row>
    <row r="11" spans="1:19" x14ac:dyDescent="0.25">
      <c r="K11">
        <v>0.626</v>
      </c>
      <c r="L11" s="11">
        <v>0.1554625</v>
      </c>
      <c r="M11" s="11">
        <v>0.374</v>
      </c>
      <c r="N11" s="2">
        <v>4.8127000000000005E-3</v>
      </c>
      <c r="O11" s="11" t="s">
        <v>19</v>
      </c>
      <c r="P11" s="11">
        <v>1</v>
      </c>
      <c r="Q11" s="12">
        <v>4.8127000000000004</v>
      </c>
      <c r="R11" s="22">
        <v>1</v>
      </c>
      <c r="S11" s="2">
        <v>0.86442620000000003</v>
      </c>
    </row>
    <row r="12" spans="1:19" x14ac:dyDescent="0.25">
      <c r="K12">
        <v>0.625</v>
      </c>
      <c r="L12" s="11">
        <v>0.13077000000000003</v>
      </c>
      <c r="M12" s="11">
        <v>0.375</v>
      </c>
      <c r="N12" s="2">
        <v>2.1063000000000002E-3</v>
      </c>
      <c r="O12" s="11" t="s">
        <v>19</v>
      </c>
      <c r="P12" s="11">
        <v>2</v>
      </c>
      <c r="Q12" s="12">
        <v>2.1063000000000001</v>
      </c>
      <c r="R12" s="22">
        <v>3</v>
      </c>
      <c r="S12" s="2">
        <v>0.86673750000000005</v>
      </c>
    </row>
    <row r="13" spans="1:19" x14ac:dyDescent="0.25">
      <c r="K13">
        <v>0.627</v>
      </c>
      <c r="L13" s="11">
        <v>0.14972749999999999</v>
      </c>
      <c r="M13" s="11">
        <v>0.373</v>
      </c>
      <c r="N13" s="2">
        <v>6.0113000000000007E-3</v>
      </c>
      <c r="O13" s="11" t="s">
        <v>19</v>
      </c>
      <c r="P13" s="11">
        <v>3</v>
      </c>
      <c r="Q13" s="12">
        <v>6.0113000000000003</v>
      </c>
      <c r="R13" s="22">
        <v>2</v>
      </c>
      <c r="S13" s="2">
        <v>0.86211490000000002</v>
      </c>
    </row>
    <row r="14" spans="1:19" x14ac:dyDescent="0.25">
      <c r="K14">
        <v>0.66700000000000004</v>
      </c>
      <c r="L14" s="11">
        <v>0.1385033</v>
      </c>
      <c r="M14" s="11">
        <v>0.33300000000000002</v>
      </c>
      <c r="N14" s="2">
        <v>9.7704999999999997E-3</v>
      </c>
      <c r="O14" s="11" t="s">
        <v>21</v>
      </c>
      <c r="P14" s="11">
        <v>1</v>
      </c>
      <c r="Q14" s="12">
        <v>9.7705000000000002</v>
      </c>
      <c r="R14" s="22">
        <v>2</v>
      </c>
      <c r="S14" s="2">
        <v>0.76966290000000004</v>
      </c>
    </row>
    <row r="15" spans="1:19" x14ac:dyDescent="0.25">
      <c r="K15">
        <v>0.66500000000000004</v>
      </c>
      <c r="L15" s="11">
        <v>0.12721670000000002</v>
      </c>
      <c r="M15" s="11">
        <v>0.33500000000000002</v>
      </c>
      <c r="N15" s="2">
        <v>4.8891000000000004E-3</v>
      </c>
      <c r="O15" s="11" t="s">
        <v>21</v>
      </c>
      <c r="P15" s="11">
        <v>2</v>
      </c>
      <c r="Q15" s="12">
        <v>4.8891</v>
      </c>
      <c r="R15" s="22">
        <v>3</v>
      </c>
      <c r="S15" s="2">
        <v>0.77428550000000007</v>
      </c>
    </row>
    <row r="16" spans="1:19" x14ac:dyDescent="0.25">
      <c r="K16">
        <v>0.66399999999999992</v>
      </c>
      <c r="L16" s="11">
        <v>0.15728999999999999</v>
      </c>
      <c r="M16" s="11">
        <v>0.33600000000000002</v>
      </c>
      <c r="N16" s="2">
        <v>3.2041000000000001E-3</v>
      </c>
      <c r="O16" s="11" t="s">
        <v>21</v>
      </c>
      <c r="P16" s="11">
        <v>3</v>
      </c>
      <c r="Q16" s="12">
        <v>3.2040999999999999</v>
      </c>
      <c r="R16" s="22">
        <v>1</v>
      </c>
      <c r="S16" s="2">
        <v>0.77659680000000009</v>
      </c>
    </row>
    <row r="17" spans="1:19" x14ac:dyDescent="0.25">
      <c r="K17">
        <v>0.69700000000000006</v>
      </c>
      <c r="L17" s="11">
        <v>0.1336167</v>
      </c>
      <c r="M17" s="11">
        <v>0.30299999999999999</v>
      </c>
      <c r="N17" s="2">
        <v>6.7698999999999997E-3</v>
      </c>
      <c r="O17" s="11" t="s">
        <v>22</v>
      </c>
      <c r="P17" s="11">
        <v>1</v>
      </c>
      <c r="Q17" s="12">
        <v>6.7698999999999998</v>
      </c>
      <c r="R17" s="22">
        <v>2</v>
      </c>
      <c r="S17" s="2">
        <v>0.7003239</v>
      </c>
    </row>
    <row r="18" spans="1:19" x14ac:dyDescent="0.25">
      <c r="K18">
        <v>0.69300000000000006</v>
      </c>
      <c r="L18" s="11">
        <v>0.134655</v>
      </c>
      <c r="M18" s="11">
        <v>0.307</v>
      </c>
      <c r="N18" s="2">
        <v>7.6550000000000003E-3</v>
      </c>
      <c r="O18" s="11" t="s">
        <v>22</v>
      </c>
      <c r="P18" s="11">
        <v>2</v>
      </c>
      <c r="Q18" s="12">
        <v>7.6550000000000002</v>
      </c>
      <c r="R18" s="22">
        <v>1</v>
      </c>
      <c r="S18" s="2">
        <v>0.70956910000000006</v>
      </c>
    </row>
    <row r="19" spans="1:19" x14ac:dyDescent="0.25">
      <c r="K19">
        <v>0.69399999999999995</v>
      </c>
      <c r="L19" s="11">
        <v>0.12835199999999999</v>
      </c>
      <c r="M19" s="11">
        <v>0.30599999999999999</v>
      </c>
      <c r="N19" s="2">
        <v>1.45474E-2</v>
      </c>
      <c r="O19" s="11" t="s">
        <v>22</v>
      </c>
      <c r="P19" s="11">
        <v>3</v>
      </c>
      <c r="Q19" s="12">
        <v>14.5474</v>
      </c>
      <c r="R19" s="22">
        <v>3</v>
      </c>
      <c r="S19" s="2">
        <v>0.70725780000000005</v>
      </c>
    </row>
    <row r="21" spans="1:19" ht="110.25" x14ac:dyDescent="0.25">
      <c r="A21" t="s">
        <v>72</v>
      </c>
      <c r="B21" s="6" t="s">
        <v>9</v>
      </c>
      <c r="C21" s="7" t="s">
        <v>0</v>
      </c>
      <c r="D21" s="8" t="s">
        <v>24</v>
      </c>
      <c r="E21" s="9" t="s">
        <v>10</v>
      </c>
      <c r="F21" s="10" t="s">
        <v>11</v>
      </c>
      <c r="G21" s="12" t="s">
        <v>25</v>
      </c>
      <c r="H21" s="20" t="s">
        <v>55</v>
      </c>
      <c r="I21" s="21" t="s">
        <v>56</v>
      </c>
      <c r="K21" t="s">
        <v>72</v>
      </c>
      <c r="L21" s="6" t="s">
        <v>9</v>
      </c>
      <c r="M21" s="7" t="s">
        <v>0</v>
      </c>
      <c r="N21" s="8" t="s">
        <v>24</v>
      </c>
      <c r="O21" s="9" t="s">
        <v>10</v>
      </c>
      <c r="P21" s="10" t="s">
        <v>11</v>
      </c>
      <c r="Q21" s="12" t="s">
        <v>25</v>
      </c>
      <c r="R21" s="20" t="s">
        <v>55</v>
      </c>
      <c r="S21" s="21" t="s">
        <v>56</v>
      </c>
    </row>
    <row r="22" spans="1:19" ht="31.5" x14ac:dyDescent="0.25">
      <c r="A22">
        <v>0.69799999999999995</v>
      </c>
      <c r="B22" s="11">
        <v>0.14163999999999999</v>
      </c>
      <c r="C22" s="11">
        <v>0.30199999999999999</v>
      </c>
      <c r="D22" s="2">
        <v>8.6663E-3</v>
      </c>
      <c r="E22" s="11" t="s">
        <v>15</v>
      </c>
      <c r="F22" s="11">
        <v>2</v>
      </c>
      <c r="G22" s="12">
        <v>8.6662999999999997</v>
      </c>
      <c r="H22" s="22">
        <v>2</v>
      </c>
      <c r="I22" s="2">
        <v>0.69801259999999998</v>
      </c>
      <c r="K22">
        <v>0.88300000000000001</v>
      </c>
      <c r="L22" s="11">
        <v>7.003100000000001E-2</v>
      </c>
      <c r="M22" s="11">
        <v>0.11700000000000001</v>
      </c>
      <c r="N22" s="2">
        <v>8.8190000000000004E-3</v>
      </c>
      <c r="O22" s="11" t="s">
        <v>14</v>
      </c>
      <c r="P22" s="11">
        <v>1</v>
      </c>
      <c r="Q22" s="12">
        <v>8.8190000000000008</v>
      </c>
      <c r="R22" s="22">
        <v>3</v>
      </c>
      <c r="S22" s="2">
        <v>0.27042210000000005</v>
      </c>
    </row>
    <row r="23" spans="1:19" ht="31.5" x14ac:dyDescent="0.25">
      <c r="A23">
        <v>0.69900000000000007</v>
      </c>
      <c r="B23" s="11">
        <v>0.15177750000000001</v>
      </c>
      <c r="C23" s="11">
        <v>0.30099999999999999</v>
      </c>
      <c r="D23" s="2">
        <v>8.4776000000000001E-3</v>
      </c>
      <c r="E23" s="11" t="s">
        <v>15</v>
      </c>
      <c r="F23" s="11">
        <v>3</v>
      </c>
      <c r="G23" s="12">
        <v>8.4776000000000007</v>
      </c>
      <c r="H23" s="22">
        <v>1</v>
      </c>
      <c r="I23" s="2">
        <v>0.69570129999999997</v>
      </c>
      <c r="K23">
        <v>0.877</v>
      </c>
      <c r="L23" s="11">
        <v>0.10425</v>
      </c>
      <c r="M23" s="11">
        <v>0.123</v>
      </c>
      <c r="N23" s="2">
        <v>2.3295E-3</v>
      </c>
      <c r="O23" s="11" t="s">
        <v>14</v>
      </c>
      <c r="P23" s="11">
        <v>2</v>
      </c>
      <c r="Q23" s="12">
        <v>2.3294999999999999</v>
      </c>
      <c r="R23" s="22">
        <v>1</v>
      </c>
      <c r="S23" s="2">
        <v>0.28428990000000004</v>
      </c>
    </row>
    <row r="24" spans="1:19" ht="31.5" x14ac:dyDescent="0.25">
      <c r="K24">
        <v>0.88800000000000001</v>
      </c>
      <c r="L24" s="11">
        <v>7.4967200000000012E-2</v>
      </c>
      <c r="M24" s="11">
        <v>0.112</v>
      </c>
      <c r="N24" s="2">
        <v>6.9801999999999998E-3</v>
      </c>
      <c r="O24" s="11" t="s">
        <v>14</v>
      </c>
      <c r="P24" s="11">
        <v>3</v>
      </c>
      <c r="Q24" s="12">
        <v>6.9802</v>
      </c>
      <c r="R24" s="22">
        <v>2</v>
      </c>
      <c r="S24" s="2">
        <v>0.25886560000000003</v>
      </c>
    </row>
    <row r="27" spans="1:19" ht="110.25" x14ac:dyDescent="0.25">
      <c r="A27" t="s">
        <v>72</v>
      </c>
      <c r="B27" s="6" t="s">
        <v>9</v>
      </c>
      <c r="C27" s="7" t="s">
        <v>0</v>
      </c>
      <c r="D27" s="8" t="s">
        <v>24</v>
      </c>
      <c r="E27" s="9" t="s">
        <v>10</v>
      </c>
      <c r="F27" s="10" t="s">
        <v>11</v>
      </c>
      <c r="G27" s="12" t="s">
        <v>25</v>
      </c>
      <c r="H27" s="20" t="s">
        <v>55</v>
      </c>
      <c r="I27" s="21" t="s">
        <v>56</v>
      </c>
    </row>
    <row r="28" spans="1:19" ht="31.5" x14ac:dyDescent="0.25">
      <c r="A28">
        <f>1-C28</f>
        <v>0.79500000000000004</v>
      </c>
      <c r="B28" s="11">
        <v>0.1199144</v>
      </c>
      <c r="C28" s="11">
        <v>0.20499999999999999</v>
      </c>
      <c r="D28" s="2">
        <f t="shared" ref="D28:D30" si="0">G28*10^(-3)</f>
        <v>2.02769E-2</v>
      </c>
      <c r="E28" s="11" t="s">
        <v>12</v>
      </c>
      <c r="F28" s="11">
        <v>1</v>
      </c>
      <c r="G28" s="12">
        <f>20.2769</f>
        <v>20.276900000000001</v>
      </c>
      <c r="H28" s="22">
        <v>2</v>
      </c>
      <c r="I28" s="2">
        <f>2.3113*C28</f>
        <v>0.47381649999999997</v>
      </c>
    </row>
    <row r="29" spans="1:19" ht="31.5" x14ac:dyDescent="0.25">
      <c r="A29">
        <f t="shared" ref="A29:A30" si="1">1-C29</f>
        <v>0.79600000000000004</v>
      </c>
      <c r="B29" s="11">
        <v>0.13509399999999999</v>
      </c>
      <c r="C29" s="11">
        <v>0.20399999999999999</v>
      </c>
      <c r="D29" s="2">
        <f t="shared" si="0"/>
        <v>2.0483100000000001E-2</v>
      </c>
      <c r="E29" s="11" t="s">
        <v>12</v>
      </c>
      <c r="F29" s="11">
        <v>2</v>
      </c>
      <c r="G29" s="12">
        <v>20.4831</v>
      </c>
      <c r="H29" s="22">
        <v>1</v>
      </c>
      <c r="I29" s="2">
        <f t="shared" ref="I29:I30" si="2">2.3113*C29</f>
        <v>0.47150520000000001</v>
      </c>
    </row>
    <row r="30" spans="1:19" ht="31.5" x14ac:dyDescent="0.25">
      <c r="A30">
        <f t="shared" si="1"/>
        <v>0.79699999999999993</v>
      </c>
      <c r="B30" s="11">
        <v>0.1070868</v>
      </c>
      <c r="C30" s="11">
        <v>0.20300000000000001</v>
      </c>
      <c r="D30" s="2">
        <f t="shared" si="0"/>
        <v>1.9372500000000001E-2</v>
      </c>
      <c r="E30" s="11" t="s">
        <v>12</v>
      </c>
      <c r="F30" s="11">
        <v>3</v>
      </c>
      <c r="G30" s="12">
        <v>19.372499999999999</v>
      </c>
      <c r="H30" s="22">
        <v>3</v>
      </c>
      <c r="I30" s="2">
        <f t="shared" si="2"/>
        <v>0.46919390000000005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7" sqref="N7"/>
    </sheetView>
  </sheetViews>
  <sheetFormatPr defaultRowHeight="15.75" x14ac:dyDescent="0.25"/>
  <cols>
    <col min="6" max="6" width="11.75" customWidth="1"/>
  </cols>
  <sheetData>
    <row r="1" spans="1:8" ht="31.5" x14ac:dyDescent="0.25">
      <c r="A1" s="16" t="s">
        <v>32</v>
      </c>
      <c r="B1" s="16" t="s">
        <v>33</v>
      </c>
      <c r="C1" s="16" t="s">
        <v>34</v>
      </c>
      <c r="D1" s="16"/>
      <c r="E1" s="16"/>
      <c r="F1" s="26" t="s">
        <v>53</v>
      </c>
      <c r="G1" s="26"/>
      <c r="H1" s="16" t="s">
        <v>54</v>
      </c>
    </row>
    <row r="2" spans="1:8" ht="47.25" x14ac:dyDescent="0.25">
      <c r="A2" s="16"/>
      <c r="B2" s="16"/>
      <c r="C2" s="16" t="s">
        <v>35</v>
      </c>
      <c r="D2" s="16" t="s">
        <v>36</v>
      </c>
      <c r="E2" s="16" t="s">
        <v>37</v>
      </c>
      <c r="F2" s="16" t="s">
        <v>38</v>
      </c>
      <c r="G2" s="16" t="s">
        <v>39</v>
      </c>
      <c r="H2" s="16"/>
    </row>
    <row r="3" spans="1:8" x14ac:dyDescent="0.25">
      <c r="A3" s="16" t="s">
        <v>40</v>
      </c>
      <c r="B3" s="16"/>
      <c r="C3" s="16"/>
      <c r="D3" s="16"/>
      <c r="E3" s="16"/>
      <c r="F3" s="16"/>
      <c r="G3" s="16"/>
      <c r="H3" s="16"/>
    </row>
    <row r="4" spans="1:8" x14ac:dyDescent="0.25">
      <c r="A4" s="16"/>
      <c r="B4" s="16">
        <v>0.18</v>
      </c>
      <c r="C4" s="16">
        <v>4730</v>
      </c>
      <c r="D4" s="16">
        <v>1.56</v>
      </c>
      <c r="E4" s="16">
        <v>0.73</v>
      </c>
      <c r="F4" s="16">
        <v>79</v>
      </c>
      <c r="G4" s="16">
        <v>127</v>
      </c>
      <c r="H4" s="17">
        <f>C4*B4^D4</f>
        <v>325.90141695731114</v>
      </c>
    </row>
    <row r="5" spans="1:8" ht="31.5" x14ac:dyDescent="0.25">
      <c r="A5" s="16"/>
      <c r="B5" s="16" t="s">
        <v>41</v>
      </c>
      <c r="C5" s="16" t="s">
        <v>45</v>
      </c>
      <c r="D5" s="16" t="s">
        <v>46</v>
      </c>
      <c r="E5" s="16"/>
      <c r="F5" s="18">
        <f>F4/H4</f>
        <v>0.24240459197005571</v>
      </c>
      <c r="G5" s="18">
        <f>G4/H4</f>
        <v>0.38968839468603894</v>
      </c>
      <c r="H5" s="16"/>
    </row>
    <row r="6" spans="1:8" x14ac:dyDescent="0.25">
      <c r="A6" s="16" t="s">
        <v>42</v>
      </c>
      <c r="B6" s="16">
        <v>0.23</v>
      </c>
      <c r="C6" s="16">
        <v>15520</v>
      </c>
      <c r="D6" s="16">
        <v>1.93</v>
      </c>
      <c r="E6" s="16">
        <v>0.84</v>
      </c>
      <c r="F6" s="16">
        <v>328</v>
      </c>
      <c r="G6" s="16">
        <v>540</v>
      </c>
      <c r="H6" s="17">
        <f>C6*B6^D6</f>
        <v>909.96867107072569</v>
      </c>
    </row>
    <row r="7" spans="1:8" ht="31.5" x14ac:dyDescent="0.25">
      <c r="A7" s="16"/>
      <c r="B7" s="16" t="s">
        <v>44</v>
      </c>
      <c r="C7" s="16" t="s">
        <v>47</v>
      </c>
      <c r="D7" s="16" t="s">
        <v>48</v>
      </c>
      <c r="E7" s="16"/>
      <c r="F7" s="18">
        <f>F6/H6</f>
        <v>0.36045196986183581</v>
      </c>
      <c r="G7" s="18">
        <f>G6/H6</f>
        <v>0.59342702355302235</v>
      </c>
      <c r="H7" s="16"/>
    </row>
    <row r="8" spans="1:8" ht="47.25" x14ac:dyDescent="0.25">
      <c r="A8" s="16" t="s">
        <v>43</v>
      </c>
      <c r="B8" s="16">
        <v>0.22</v>
      </c>
      <c r="C8" s="16">
        <v>15010</v>
      </c>
      <c r="D8" s="16">
        <v>2.1800000000000002</v>
      </c>
      <c r="E8" s="16">
        <v>0.82</v>
      </c>
      <c r="F8" s="16">
        <v>164</v>
      </c>
      <c r="G8" s="16">
        <v>165</v>
      </c>
      <c r="H8" s="17">
        <f>C8*B8^D8</f>
        <v>553.17448020249708</v>
      </c>
    </row>
    <row r="9" spans="1:8" ht="31.5" x14ac:dyDescent="0.25">
      <c r="A9" s="16"/>
      <c r="B9" s="16" t="s">
        <v>49</v>
      </c>
      <c r="C9" s="16" t="s">
        <v>50</v>
      </c>
      <c r="D9" s="16" t="s">
        <v>51</v>
      </c>
      <c r="E9" s="16"/>
      <c r="F9" s="18">
        <f>F8/H8</f>
        <v>0.29647065414146645</v>
      </c>
      <c r="G9" s="18">
        <f>G8/H8</f>
        <v>0.29827840203257294</v>
      </c>
      <c r="H9" s="16"/>
    </row>
    <row r="10" spans="1:8" ht="47.25" x14ac:dyDescent="0.25">
      <c r="A10" s="16" t="s">
        <v>52</v>
      </c>
      <c r="B10" s="16">
        <v>0.56000000000000005</v>
      </c>
      <c r="C10" s="16">
        <v>6850</v>
      </c>
      <c r="D10" s="16">
        <v>1.49</v>
      </c>
      <c r="E10" s="16">
        <v>0.85</v>
      </c>
      <c r="F10" s="16">
        <v>443</v>
      </c>
      <c r="G10" s="16">
        <v>616</v>
      </c>
      <c r="H10" s="17">
        <f>C10*B10^D10</f>
        <v>2887.2921608972147</v>
      </c>
    </row>
    <row r="11" spans="1:8" x14ac:dyDescent="0.25">
      <c r="A11" s="16"/>
      <c r="B11" s="16"/>
      <c r="C11" s="16"/>
      <c r="D11" s="16"/>
      <c r="E11" s="16"/>
      <c r="F11" s="18">
        <f>F10/H10</f>
        <v>0.15343095721298239</v>
      </c>
      <c r="G11" s="18">
        <f>G10/H10</f>
        <v>0.21334868993949696</v>
      </c>
      <c r="H11" s="1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D1" workbookViewId="0">
      <selection activeCell="J2" sqref="J2:J10"/>
    </sheetView>
  </sheetViews>
  <sheetFormatPr defaultRowHeight="15.75" x14ac:dyDescent="0.25"/>
  <sheetData>
    <row r="1" spans="1:21" ht="110.25" x14ac:dyDescent="0.25">
      <c r="A1" t="s">
        <v>72</v>
      </c>
      <c r="B1" s="6" t="s">
        <v>9</v>
      </c>
      <c r="C1" s="7" t="s">
        <v>0</v>
      </c>
      <c r="D1" s="8" t="s">
        <v>24</v>
      </c>
      <c r="E1" s="9" t="s">
        <v>10</v>
      </c>
      <c r="F1" s="10" t="s">
        <v>11</v>
      </c>
      <c r="G1" s="12" t="s">
        <v>25</v>
      </c>
      <c r="H1" s="20" t="s">
        <v>55</v>
      </c>
      <c r="I1" s="21" t="s">
        <v>56</v>
      </c>
      <c r="K1" t="s">
        <v>72</v>
      </c>
      <c r="L1" s="6" t="s">
        <v>9</v>
      </c>
      <c r="M1" s="7" t="s">
        <v>0</v>
      </c>
      <c r="N1" s="8" t="s">
        <v>24</v>
      </c>
      <c r="O1" s="9" t="s">
        <v>10</v>
      </c>
      <c r="P1" s="10" t="s">
        <v>11</v>
      </c>
      <c r="Q1" s="12" t="s">
        <v>25</v>
      </c>
      <c r="R1" s="20" t="s">
        <v>55</v>
      </c>
      <c r="S1" s="21" t="s">
        <v>56</v>
      </c>
      <c r="T1" t="s">
        <v>69</v>
      </c>
      <c r="U1" t="s">
        <v>73</v>
      </c>
    </row>
    <row r="2" spans="1:21" x14ac:dyDescent="0.25">
      <c r="A2">
        <f>1-C2</f>
        <v>0.66700000000000004</v>
      </c>
      <c r="B2" s="11">
        <v>0.1385033</v>
      </c>
      <c r="C2" s="11">
        <v>0.33300000000000002</v>
      </c>
      <c r="D2" s="2">
        <f t="shared" ref="D2:D10" si="0">G2*10^(-3)</f>
        <v>9.7704999999999997E-3</v>
      </c>
      <c r="E2" s="11" t="s">
        <v>21</v>
      </c>
      <c r="F2" s="11">
        <v>1</v>
      </c>
      <c r="G2" s="12">
        <v>9.7705000000000002</v>
      </c>
      <c r="H2" s="22">
        <v>2</v>
      </c>
      <c r="I2" s="2">
        <f t="shared" ref="I2:I10" si="1">2.3113*C2</f>
        <v>0.76966290000000004</v>
      </c>
      <c r="J2" s="22">
        <v>6</v>
      </c>
      <c r="K2">
        <v>0.73499999999999999</v>
      </c>
      <c r="L2" s="11">
        <v>0.104699</v>
      </c>
      <c r="M2" s="11">
        <v>0.26500000000000001</v>
      </c>
      <c r="N2" s="2">
        <v>7.2104000000000005E-3</v>
      </c>
      <c r="O2" s="11" t="s">
        <v>18</v>
      </c>
      <c r="P2" s="11">
        <v>1</v>
      </c>
      <c r="Q2" s="12">
        <v>7.2103999999999999</v>
      </c>
      <c r="R2" s="22">
        <v>3</v>
      </c>
      <c r="S2" s="2">
        <v>0.61249450000000005</v>
      </c>
      <c r="T2">
        <v>0.58300000000000007</v>
      </c>
      <c r="U2">
        <v>8</v>
      </c>
    </row>
    <row r="3" spans="1:21" x14ac:dyDescent="0.25">
      <c r="A3">
        <f t="shared" ref="A3:A10" si="2">1-C3</f>
        <v>0.66500000000000004</v>
      </c>
      <c r="B3" s="11">
        <v>0.12721670000000002</v>
      </c>
      <c r="C3" s="11">
        <v>0.33500000000000002</v>
      </c>
      <c r="D3" s="2">
        <f t="shared" si="0"/>
        <v>4.8891000000000004E-3</v>
      </c>
      <c r="E3" s="11" t="s">
        <v>21</v>
      </c>
      <c r="F3" s="11">
        <v>2</v>
      </c>
      <c r="G3" s="12">
        <v>4.8891</v>
      </c>
      <c r="H3" s="22">
        <v>3</v>
      </c>
      <c r="I3" s="2">
        <f t="shared" si="1"/>
        <v>0.77428550000000007</v>
      </c>
      <c r="J3" s="22">
        <v>6</v>
      </c>
      <c r="K3">
        <v>0.73299999999999998</v>
      </c>
      <c r="L3" s="11">
        <v>0.12052700000000001</v>
      </c>
      <c r="M3" s="11">
        <v>0.26700000000000002</v>
      </c>
      <c r="N3" s="2">
        <v>1.0219000000000001E-3</v>
      </c>
      <c r="O3" s="11" t="s">
        <v>18</v>
      </c>
      <c r="P3" s="11">
        <v>2</v>
      </c>
      <c r="Q3" s="12">
        <v>1.0219</v>
      </c>
      <c r="R3" s="22">
        <v>2</v>
      </c>
      <c r="S3" s="2">
        <v>0.61711710000000009</v>
      </c>
      <c r="T3">
        <v>0.58960000000000012</v>
      </c>
      <c r="U3">
        <v>8</v>
      </c>
    </row>
    <row r="4" spans="1:21" x14ac:dyDescent="0.25">
      <c r="A4">
        <f t="shared" si="2"/>
        <v>0.66399999999999992</v>
      </c>
      <c r="B4" s="11">
        <v>0.15728999999999999</v>
      </c>
      <c r="C4" s="11">
        <v>0.33600000000000002</v>
      </c>
      <c r="D4" s="2">
        <f t="shared" si="0"/>
        <v>3.2041000000000001E-3</v>
      </c>
      <c r="E4" s="11" t="s">
        <v>21</v>
      </c>
      <c r="F4" s="11">
        <v>3</v>
      </c>
      <c r="G4" s="12">
        <v>3.2040999999999999</v>
      </c>
      <c r="H4" s="22">
        <v>1</v>
      </c>
      <c r="I4" s="2">
        <f t="shared" si="1"/>
        <v>0.77659680000000009</v>
      </c>
      <c r="J4" s="22">
        <v>6</v>
      </c>
      <c r="K4">
        <v>0.73399999999999999</v>
      </c>
      <c r="L4" s="11">
        <v>0.12848330000000002</v>
      </c>
      <c r="M4" s="11">
        <v>0.26600000000000001</v>
      </c>
      <c r="N4" s="2">
        <v>8.238500000000001E-3</v>
      </c>
      <c r="O4" s="11" t="s">
        <v>18</v>
      </c>
      <c r="P4" s="11">
        <v>3</v>
      </c>
      <c r="Q4" s="12">
        <v>8.2385000000000002</v>
      </c>
      <c r="R4" s="22">
        <v>1</v>
      </c>
      <c r="S4" s="2">
        <v>0.61480580000000007</v>
      </c>
      <c r="T4">
        <v>0.58520000000000005</v>
      </c>
      <c r="U4">
        <v>8</v>
      </c>
    </row>
    <row r="5" spans="1:21" x14ac:dyDescent="0.25">
      <c r="A5">
        <f t="shared" si="2"/>
        <v>0.69700000000000006</v>
      </c>
      <c r="B5" s="11">
        <v>0.1336167</v>
      </c>
      <c r="C5" s="11">
        <v>0.30299999999999999</v>
      </c>
      <c r="D5" s="2">
        <f t="shared" si="0"/>
        <v>6.7698999999999997E-3</v>
      </c>
      <c r="E5" s="11" t="s">
        <v>22</v>
      </c>
      <c r="F5" s="11">
        <v>1</v>
      </c>
      <c r="G5" s="12">
        <v>6.7698999999999998</v>
      </c>
      <c r="H5" s="22">
        <v>2</v>
      </c>
      <c r="I5" s="2">
        <f t="shared" si="1"/>
        <v>0.7003239</v>
      </c>
      <c r="J5" s="22">
        <v>6</v>
      </c>
      <c r="K5">
        <v>0.626</v>
      </c>
      <c r="L5" s="11">
        <v>0.1554625</v>
      </c>
      <c r="M5" s="11">
        <v>0.374</v>
      </c>
      <c r="N5" s="2">
        <v>4.8127000000000005E-3</v>
      </c>
      <c r="O5" s="11" t="s">
        <v>19</v>
      </c>
      <c r="P5" s="11">
        <v>1</v>
      </c>
      <c r="Q5" s="12">
        <v>4.8127000000000004</v>
      </c>
      <c r="R5" s="22">
        <v>1</v>
      </c>
      <c r="S5" s="2">
        <v>0.86442620000000003</v>
      </c>
      <c r="T5">
        <v>0.82280000000000009</v>
      </c>
      <c r="U5">
        <v>8</v>
      </c>
    </row>
    <row r="6" spans="1:21" x14ac:dyDescent="0.25">
      <c r="A6">
        <f t="shared" si="2"/>
        <v>0.69300000000000006</v>
      </c>
      <c r="B6" s="11">
        <v>0.134655</v>
      </c>
      <c r="C6" s="11">
        <v>0.307</v>
      </c>
      <c r="D6" s="2">
        <f t="shared" si="0"/>
        <v>7.6550000000000003E-3</v>
      </c>
      <c r="E6" s="11" t="s">
        <v>22</v>
      </c>
      <c r="F6" s="11">
        <v>2</v>
      </c>
      <c r="G6" s="12">
        <v>7.6550000000000002</v>
      </c>
      <c r="H6" s="22">
        <v>1</v>
      </c>
      <c r="I6" s="2">
        <f t="shared" si="1"/>
        <v>0.70956910000000006</v>
      </c>
      <c r="J6" s="22">
        <v>6</v>
      </c>
      <c r="K6">
        <v>0.625</v>
      </c>
      <c r="L6" s="11">
        <v>0.13077000000000003</v>
      </c>
      <c r="M6" s="11">
        <v>0.375</v>
      </c>
      <c r="N6" s="2">
        <v>2.1063000000000002E-3</v>
      </c>
      <c r="O6" s="11" t="s">
        <v>19</v>
      </c>
      <c r="P6" s="11">
        <v>2</v>
      </c>
      <c r="Q6" s="12">
        <v>2.1063000000000001</v>
      </c>
      <c r="R6" s="22">
        <v>3</v>
      </c>
      <c r="S6" s="2">
        <v>0.86673750000000005</v>
      </c>
      <c r="T6">
        <v>0.82500000000000007</v>
      </c>
      <c r="U6">
        <v>8</v>
      </c>
    </row>
    <row r="7" spans="1:21" x14ac:dyDescent="0.25">
      <c r="A7">
        <f t="shared" si="2"/>
        <v>0.69399999999999995</v>
      </c>
      <c r="B7" s="11">
        <v>0.12835199999999999</v>
      </c>
      <c r="C7" s="11">
        <v>0.30599999999999999</v>
      </c>
      <c r="D7" s="2">
        <f t="shared" si="0"/>
        <v>1.45474E-2</v>
      </c>
      <c r="E7" s="11" t="s">
        <v>22</v>
      </c>
      <c r="F7" s="11">
        <v>3</v>
      </c>
      <c r="G7" s="12">
        <v>14.5474</v>
      </c>
      <c r="H7" s="22">
        <v>3</v>
      </c>
      <c r="I7" s="2">
        <f t="shared" si="1"/>
        <v>0.70725780000000005</v>
      </c>
      <c r="J7" s="22">
        <v>6</v>
      </c>
      <c r="K7">
        <v>0.627</v>
      </c>
      <c r="L7" s="11">
        <v>0.14972749999999999</v>
      </c>
      <c r="M7" s="11">
        <v>0.373</v>
      </c>
      <c r="N7" s="2">
        <v>6.0113000000000007E-3</v>
      </c>
      <c r="O7" s="11" t="s">
        <v>19</v>
      </c>
      <c r="P7" s="11">
        <v>3</v>
      </c>
      <c r="Q7" s="12">
        <v>6.0113000000000003</v>
      </c>
      <c r="R7" s="22">
        <v>2</v>
      </c>
      <c r="S7" s="2">
        <v>0.86211490000000002</v>
      </c>
      <c r="T7">
        <v>0.81840000000000002</v>
      </c>
      <c r="U7">
        <v>8</v>
      </c>
    </row>
    <row r="8" spans="1:21" x14ac:dyDescent="0.25">
      <c r="A8">
        <f t="shared" si="2"/>
        <v>0.84299999999999997</v>
      </c>
      <c r="B8" s="11">
        <v>0.110773</v>
      </c>
      <c r="C8" s="11">
        <v>0.157</v>
      </c>
      <c r="D8" s="2">
        <f t="shared" si="0"/>
        <v>1.16977E-2</v>
      </c>
      <c r="E8" s="11" t="s">
        <v>23</v>
      </c>
      <c r="F8" s="11">
        <v>1</v>
      </c>
      <c r="G8" s="12">
        <v>11.697699999999999</v>
      </c>
      <c r="H8" s="22">
        <v>1</v>
      </c>
      <c r="I8" s="2">
        <f t="shared" si="1"/>
        <v>0.36287410000000003</v>
      </c>
      <c r="J8" s="22">
        <v>6</v>
      </c>
      <c r="K8">
        <v>0.84499999999999997</v>
      </c>
      <c r="L8" s="11">
        <v>6.58136E-2</v>
      </c>
      <c r="M8" s="11">
        <v>0.155</v>
      </c>
      <c r="N8" s="2">
        <v>4.6601999999999998E-3</v>
      </c>
      <c r="O8" s="11" t="s">
        <v>20</v>
      </c>
      <c r="P8" s="11">
        <v>1</v>
      </c>
      <c r="Q8" s="12">
        <v>4.6601999999999997</v>
      </c>
      <c r="R8" s="22">
        <v>3</v>
      </c>
      <c r="S8" s="2">
        <v>0.3582515</v>
      </c>
      <c r="T8">
        <v>0.34100000000000003</v>
      </c>
      <c r="U8">
        <v>8</v>
      </c>
    </row>
    <row r="9" spans="1:21" x14ac:dyDescent="0.25">
      <c r="A9">
        <f t="shared" si="2"/>
        <v>0.83499999999999996</v>
      </c>
      <c r="B9" s="11">
        <v>7.6975600000000005E-2</v>
      </c>
      <c r="C9" s="11">
        <v>0.16500000000000001</v>
      </c>
      <c r="D9" s="2">
        <f t="shared" si="0"/>
        <v>1.4992699999999999E-2</v>
      </c>
      <c r="E9" s="11" t="s">
        <v>23</v>
      </c>
      <c r="F9" s="11">
        <v>2</v>
      </c>
      <c r="G9" s="12">
        <v>14.992699999999999</v>
      </c>
      <c r="H9" s="22">
        <v>3</v>
      </c>
      <c r="I9" s="2">
        <f t="shared" si="1"/>
        <v>0.38136450000000005</v>
      </c>
      <c r="J9" s="22">
        <v>6</v>
      </c>
      <c r="K9">
        <v>0.84399999999999997</v>
      </c>
      <c r="L9" s="11">
        <v>8.0492000000000008E-2</v>
      </c>
      <c r="M9" s="11">
        <v>0.156</v>
      </c>
      <c r="N9" s="2">
        <v>7.8902999999999994E-3</v>
      </c>
      <c r="O9" s="11" t="s">
        <v>20</v>
      </c>
      <c r="P9" s="11">
        <v>2</v>
      </c>
      <c r="Q9" s="12">
        <v>7.8902999999999999</v>
      </c>
      <c r="R9" s="22">
        <v>2</v>
      </c>
      <c r="S9" s="2">
        <v>0.36056280000000002</v>
      </c>
      <c r="T9">
        <v>0.34320000000000001</v>
      </c>
      <c r="U9">
        <v>8</v>
      </c>
    </row>
    <row r="10" spans="1:21" x14ac:dyDescent="0.25">
      <c r="A10">
        <f t="shared" si="2"/>
        <v>0.83799999999999997</v>
      </c>
      <c r="B10" s="11">
        <v>9.4342600000000013E-2</v>
      </c>
      <c r="C10" s="11">
        <v>0.16200000000000001</v>
      </c>
      <c r="D10" s="2">
        <f t="shared" si="0"/>
        <v>1.5706990000000001E-2</v>
      </c>
      <c r="E10" s="11" t="s">
        <v>23</v>
      </c>
      <c r="F10" s="11">
        <v>3</v>
      </c>
      <c r="G10" s="12">
        <v>15.706989999999999</v>
      </c>
      <c r="H10" s="22">
        <v>2</v>
      </c>
      <c r="I10" s="2">
        <f t="shared" si="1"/>
        <v>0.37443060000000006</v>
      </c>
      <c r="J10" s="22">
        <v>6</v>
      </c>
      <c r="K10">
        <v>0.84799999999999998</v>
      </c>
      <c r="L10" s="11">
        <v>9.3965999999999994E-2</v>
      </c>
      <c r="M10" s="11">
        <v>0.152</v>
      </c>
      <c r="N10" s="2">
        <v>1.7384599999999998E-3</v>
      </c>
      <c r="O10" s="11" t="s">
        <v>20</v>
      </c>
      <c r="P10" s="11">
        <v>3</v>
      </c>
      <c r="Q10" s="12">
        <v>1.7384599999999999</v>
      </c>
      <c r="R10" s="22">
        <v>1</v>
      </c>
      <c r="S10" s="2">
        <v>0.35131760000000001</v>
      </c>
      <c r="T10">
        <v>0.33440000000000003</v>
      </c>
      <c r="U10">
        <v>8</v>
      </c>
    </row>
    <row r="13" spans="1:21" ht="110.25" x14ac:dyDescent="0.25">
      <c r="A13" t="s">
        <v>72</v>
      </c>
      <c r="B13" s="6" t="s">
        <v>9</v>
      </c>
      <c r="C13" s="7" t="s">
        <v>0</v>
      </c>
      <c r="D13" s="8" t="s">
        <v>24</v>
      </c>
      <c r="E13" s="9" t="s">
        <v>10</v>
      </c>
      <c r="F13" s="10" t="s">
        <v>11</v>
      </c>
      <c r="G13" s="12" t="s">
        <v>25</v>
      </c>
      <c r="H13" s="20" t="s">
        <v>55</v>
      </c>
      <c r="I13" s="21" t="s">
        <v>56</v>
      </c>
      <c r="K13" t="s">
        <v>72</v>
      </c>
      <c r="L13" s="6" t="s">
        <v>9</v>
      </c>
      <c r="M13" s="7" t="s">
        <v>0</v>
      </c>
      <c r="N13" s="8" t="s">
        <v>24</v>
      </c>
      <c r="O13" s="9" t="s">
        <v>10</v>
      </c>
      <c r="P13" s="10" t="s">
        <v>11</v>
      </c>
      <c r="Q13" s="12" t="s">
        <v>25</v>
      </c>
      <c r="R13" s="20" t="s">
        <v>55</v>
      </c>
      <c r="S13" s="21" t="s">
        <v>56</v>
      </c>
    </row>
    <row r="14" spans="1:21" ht="31.5" x14ac:dyDescent="0.25">
      <c r="A14">
        <v>0.69799999999999995</v>
      </c>
      <c r="B14" s="11">
        <v>0.14163999999999999</v>
      </c>
      <c r="C14" s="11">
        <v>0.30199999999999999</v>
      </c>
      <c r="D14" s="2">
        <v>8.6663E-3</v>
      </c>
      <c r="E14" s="11" t="s">
        <v>15</v>
      </c>
      <c r="F14" s="11">
        <v>2</v>
      </c>
      <c r="G14" s="12">
        <v>8.6662999999999997</v>
      </c>
      <c r="H14" s="22">
        <v>2</v>
      </c>
      <c r="I14" s="2">
        <v>0.69801259999999998</v>
      </c>
      <c r="J14" s="22">
        <v>5</v>
      </c>
      <c r="K14">
        <f>1-M14</f>
        <v>0.79500000000000004</v>
      </c>
      <c r="L14" s="11">
        <v>0.1199144</v>
      </c>
      <c r="M14" s="11">
        <v>0.20499999999999999</v>
      </c>
      <c r="N14" s="2">
        <f t="shared" ref="N14:N22" si="3">Q14*10^(-3)</f>
        <v>2.02769E-2</v>
      </c>
      <c r="O14" s="11" t="s">
        <v>12</v>
      </c>
      <c r="P14" s="11">
        <v>1</v>
      </c>
      <c r="Q14" s="12">
        <f>20.2769</f>
        <v>20.276900000000001</v>
      </c>
      <c r="R14" s="22">
        <v>2</v>
      </c>
      <c r="S14" s="2">
        <f>2.3113*M14</f>
        <v>0.47381649999999997</v>
      </c>
      <c r="T14">
        <v>1.5</v>
      </c>
    </row>
    <row r="15" spans="1:21" ht="31.5" x14ac:dyDescent="0.25">
      <c r="A15">
        <v>0.69900000000000007</v>
      </c>
      <c r="B15" s="11">
        <v>0.15177750000000001</v>
      </c>
      <c r="C15" s="11">
        <v>0.30099999999999999</v>
      </c>
      <c r="D15" s="2">
        <v>8.4776000000000001E-3</v>
      </c>
      <c r="E15" s="11" t="s">
        <v>15</v>
      </c>
      <c r="F15" s="11">
        <v>3</v>
      </c>
      <c r="G15" s="12">
        <v>8.4776000000000007</v>
      </c>
      <c r="H15" s="22">
        <v>1</v>
      </c>
      <c r="I15" s="2">
        <v>0.69570129999999997</v>
      </c>
      <c r="J15" s="22">
        <v>5</v>
      </c>
      <c r="K15">
        <f t="shared" ref="K15:K16" si="4">1-M15</f>
        <v>0.79600000000000004</v>
      </c>
      <c r="L15" s="11">
        <v>0.13509399999999999</v>
      </c>
      <c r="M15" s="11">
        <v>0.20399999999999999</v>
      </c>
      <c r="N15" s="2">
        <f t="shared" si="3"/>
        <v>2.0483100000000001E-2</v>
      </c>
      <c r="O15" s="11" t="s">
        <v>12</v>
      </c>
      <c r="P15" s="11">
        <v>2</v>
      </c>
      <c r="Q15" s="12">
        <v>20.4831</v>
      </c>
      <c r="R15" s="22">
        <v>1</v>
      </c>
      <c r="S15" s="2">
        <f t="shared" ref="S15:S22" si="5">2.3113*M15</f>
        <v>0.47150520000000001</v>
      </c>
      <c r="T15">
        <v>1.5</v>
      </c>
    </row>
    <row r="16" spans="1:21" ht="31.5" x14ac:dyDescent="0.25">
      <c r="A16">
        <v>0.64500000000000002</v>
      </c>
      <c r="B16" s="11">
        <v>0.15415600000000002</v>
      </c>
      <c r="C16" s="11">
        <v>0.35499999999999998</v>
      </c>
      <c r="D16" s="2">
        <v>7.1643999999999996E-3</v>
      </c>
      <c r="E16" s="11" t="s">
        <v>16</v>
      </c>
      <c r="F16" s="11">
        <v>1</v>
      </c>
      <c r="G16" s="12">
        <v>7.1643999999999997</v>
      </c>
      <c r="H16" s="22">
        <v>1</v>
      </c>
      <c r="I16" s="2">
        <v>0.82051150000000006</v>
      </c>
      <c r="J16" s="22">
        <v>5</v>
      </c>
      <c r="K16">
        <f t="shared" si="4"/>
        <v>0.79699999999999993</v>
      </c>
      <c r="L16" s="11">
        <v>0.1070868</v>
      </c>
      <c r="M16" s="11">
        <v>0.20300000000000001</v>
      </c>
      <c r="N16" s="2">
        <f t="shared" si="3"/>
        <v>1.9372500000000001E-2</v>
      </c>
      <c r="O16" s="11" t="s">
        <v>12</v>
      </c>
      <c r="P16" s="11">
        <v>3</v>
      </c>
      <c r="Q16" s="12">
        <v>19.372499999999999</v>
      </c>
      <c r="R16" s="22">
        <v>3</v>
      </c>
      <c r="S16" s="2">
        <f t="shared" si="5"/>
        <v>0.46919390000000005</v>
      </c>
      <c r="T16">
        <v>1.5</v>
      </c>
    </row>
    <row r="17" spans="1:20" ht="31.5" x14ac:dyDescent="0.25">
      <c r="A17">
        <v>0.65</v>
      </c>
      <c r="B17" s="11">
        <v>0.14673750000000002</v>
      </c>
      <c r="C17" s="11">
        <v>0.35</v>
      </c>
      <c r="D17" s="2">
        <v>3.1227999999999998E-3</v>
      </c>
      <c r="E17" s="11" t="s">
        <v>16</v>
      </c>
      <c r="F17" s="11">
        <v>2</v>
      </c>
      <c r="G17" s="12">
        <v>3.1227999999999998</v>
      </c>
      <c r="H17" s="22">
        <v>2</v>
      </c>
      <c r="I17" s="2">
        <v>0.80895499999999998</v>
      </c>
      <c r="J17" s="22">
        <v>5</v>
      </c>
      <c r="K17">
        <f>1-M17</f>
        <v>0.67700000000000005</v>
      </c>
      <c r="L17" s="11">
        <v>0.11593829999999999</v>
      </c>
      <c r="M17" s="11">
        <v>0.32300000000000001</v>
      </c>
      <c r="N17" s="2">
        <f t="shared" si="3"/>
        <v>1.29271E-2</v>
      </c>
      <c r="O17" s="11" t="s">
        <v>13</v>
      </c>
      <c r="P17" s="11">
        <v>1</v>
      </c>
      <c r="Q17" s="12">
        <v>12.927099999999999</v>
      </c>
      <c r="R17" s="22">
        <v>2</v>
      </c>
      <c r="S17" s="2">
        <f t="shared" si="5"/>
        <v>0.7465499000000001</v>
      </c>
      <c r="T17">
        <v>1.5</v>
      </c>
    </row>
    <row r="18" spans="1:20" ht="31.5" x14ac:dyDescent="0.25">
      <c r="A18">
        <v>0.64600000000000002</v>
      </c>
      <c r="B18" s="11">
        <v>0.14405999999999999</v>
      </c>
      <c r="C18" s="11">
        <v>0.35399999999999998</v>
      </c>
      <c r="D18" s="2">
        <v>2.6619E-3</v>
      </c>
      <c r="E18" s="11" t="s">
        <v>16</v>
      </c>
      <c r="F18" s="11">
        <v>3</v>
      </c>
      <c r="G18" s="12">
        <v>2.6619000000000002</v>
      </c>
      <c r="H18" s="22">
        <v>3</v>
      </c>
      <c r="I18" s="2">
        <v>0.81820020000000004</v>
      </c>
      <c r="J18" s="22">
        <v>5</v>
      </c>
      <c r="K18">
        <f t="shared" ref="K18:K22" si="6">1-M18</f>
        <v>0.67300000000000004</v>
      </c>
      <c r="L18" s="11">
        <v>0.14438499999999999</v>
      </c>
      <c r="M18" s="11">
        <v>0.32700000000000001</v>
      </c>
      <c r="N18" s="2">
        <f t="shared" si="3"/>
        <v>6.1291000000000002E-3</v>
      </c>
      <c r="O18" s="11" t="s">
        <v>13</v>
      </c>
      <c r="P18" s="11">
        <v>2</v>
      </c>
      <c r="Q18" s="12">
        <v>6.1291000000000002</v>
      </c>
      <c r="R18" s="22">
        <v>1</v>
      </c>
      <c r="S18" s="2">
        <f t="shared" si="5"/>
        <v>0.75579510000000005</v>
      </c>
      <c r="T18">
        <v>1.5</v>
      </c>
    </row>
    <row r="19" spans="1:20" ht="31.5" x14ac:dyDescent="0.25">
      <c r="A19">
        <v>0.83799999999999997</v>
      </c>
      <c r="B19" s="11">
        <v>0.11959500000000001</v>
      </c>
      <c r="C19" s="11">
        <v>0.16200000000000001</v>
      </c>
      <c r="D19" s="2">
        <v>3.3132000000000001E-3</v>
      </c>
      <c r="E19" s="11" t="s">
        <v>17</v>
      </c>
      <c r="F19" s="11">
        <v>1</v>
      </c>
      <c r="G19" s="12">
        <v>3.3132000000000001</v>
      </c>
      <c r="H19" s="22">
        <v>1</v>
      </c>
      <c r="I19" s="2">
        <v>0.37443060000000006</v>
      </c>
      <c r="J19" s="22">
        <v>5</v>
      </c>
      <c r="K19">
        <f t="shared" si="6"/>
        <v>0.67199999999999993</v>
      </c>
      <c r="L19" s="11">
        <v>0.10575230000000001</v>
      </c>
      <c r="M19" s="11">
        <v>0.32800000000000001</v>
      </c>
      <c r="N19" s="2">
        <f t="shared" si="3"/>
        <v>9.6501E-3</v>
      </c>
      <c r="O19" s="11" t="s">
        <v>13</v>
      </c>
      <c r="P19" s="11">
        <v>3</v>
      </c>
      <c r="Q19" s="12">
        <v>9.6501000000000001</v>
      </c>
      <c r="R19" s="22">
        <v>3</v>
      </c>
      <c r="S19" s="2">
        <f t="shared" si="5"/>
        <v>0.75810640000000007</v>
      </c>
      <c r="T19">
        <v>1.5</v>
      </c>
    </row>
    <row r="20" spans="1:20" ht="31.5" x14ac:dyDescent="0.25">
      <c r="A20">
        <v>0.83399999999999996</v>
      </c>
      <c r="B20" s="11">
        <v>8.2852999999999996E-2</v>
      </c>
      <c r="C20" s="11">
        <v>0.16600000000000001</v>
      </c>
      <c r="D20" s="2">
        <v>2.9108000000000003E-3</v>
      </c>
      <c r="E20" s="11" t="s">
        <v>17</v>
      </c>
      <c r="F20" s="11">
        <v>2</v>
      </c>
      <c r="G20" s="12">
        <v>2.9108000000000001</v>
      </c>
      <c r="H20" s="22">
        <v>2</v>
      </c>
      <c r="I20" s="2">
        <v>0.38367580000000007</v>
      </c>
      <c r="J20" s="22">
        <v>5</v>
      </c>
      <c r="K20">
        <f t="shared" si="6"/>
        <v>0.88300000000000001</v>
      </c>
      <c r="L20" s="11">
        <v>7.003100000000001E-2</v>
      </c>
      <c r="M20" s="11">
        <v>0.11700000000000001</v>
      </c>
      <c r="N20" s="2">
        <f t="shared" si="3"/>
        <v>8.8190000000000004E-3</v>
      </c>
      <c r="O20" s="11" t="s">
        <v>14</v>
      </c>
      <c r="P20" s="11">
        <v>1</v>
      </c>
      <c r="Q20" s="12">
        <v>8.8190000000000008</v>
      </c>
      <c r="R20" s="22">
        <v>3</v>
      </c>
      <c r="S20" s="2">
        <f t="shared" si="5"/>
        <v>0.27042210000000005</v>
      </c>
      <c r="T20">
        <v>1.5</v>
      </c>
    </row>
    <row r="21" spans="1:20" ht="31.5" x14ac:dyDescent="0.25">
      <c r="A21">
        <v>0.83699999999999997</v>
      </c>
      <c r="B21" s="11">
        <v>6.2002299999999996E-2</v>
      </c>
      <c r="C21" s="11">
        <v>0.16300000000000001</v>
      </c>
      <c r="D21" s="2">
        <v>4.9484000000000004E-3</v>
      </c>
      <c r="E21" s="11" t="s">
        <v>17</v>
      </c>
      <c r="F21" s="11">
        <v>3</v>
      </c>
      <c r="G21" s="12">
        <v>4.9484000000000004</v>
      </c>
      <c r="H21" s="22">
        <v>3</v>
      </c>
      <c r="I21" s="2">
        <v>0.37674190000000002</v>
      </c>
      <c r="J21" s="22">
        <v>5</v>
      </c>
      <c r="K21">
        <f t="shared" si="6"/>
        <v>0.877</v>
      </c>
      <c r="L21" s="11">
        <v>0.10425</v>
      </c>
      <c r="M21" s="11">
        <v>0.123</v>
      </c>
      <c r="N21" s="2">
        <f t="shared" si="3"/>
        <v>2.3295E-3</v>
      </c>
      <c r="O21" s="11" t="s">
        <v>14</v>
      </c>
      <c r="P21" s="11">
        <v>2</v>
      </c>
      <c r="Q21" s="12">
        <v>2.3294999999999999</v>
      </c>
      <c r="R21" s="22">
        <v>1</v>
      </c>
      <c r="S21" s="2">
        <f t="shared" si="5"/>
        <v>0.28428990000000004</v>
      </c>
      <c r="T21">
        <v>1.5</v>
      </c>
    </row>
    <row r="22" spans="1:20" ht="31.5" x14ac:dyDescent="0.25">
      <c r="K22">
        <f t="shared" si="6"/>
        <v>0.88800000000000001</v>
      </c>
      <c r="L22" s="11">
        <v>7.4967200000000012E-2</v>
      </c>
      <c r="M22" s="11">
        <v>0.112</v>
      </c>
      <c r="N22" s="2">
        <f t="shared" si="3"/>
        <v>6.9801999999999998E-3</v>
      </c>
      <c r="O22" s="11" t="s">
        <v>14</v>
      </c>
      <c r="P22" s="11">
        <v>3</v>
      </c>
      <c r="Q22" s="12">
        <v>6.9802</v>
      </c>
      <c r="R22" s="22">
        <v>2</v>
      </c>
      <c r="S22" s="2">
        <f t="shared" si="5"/>
        <v>0.25886560000000003</v>
      </c>
      <c r="T22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2015-01-11T05:51:54Z</dcterms:modified>
</cp:coreProperties>
</file>