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New folder\"/>
    </mc:Choice>
  </mc:AlternateContent>
  <bookViews>
    <workbookView xWindow="0" yWindow="600" windowWidth="16815" windowHeight="774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M1" i="3" l="1"/>
  <c r="Q7" i="3"/>
  <c r="Q8" i="3"/>
  <c r="Q9" i="3"/>
  <c r="Q10" i="3"/>
  <c r="Q11" i="3"/>
  <c r="Q12" i="3"/>
  <c r="Q13" i="3"/>
  <c r="Q14" i="3"/>
  <c r="Q1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  <c r="AM3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U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  <c r="AD2" i="2" l="1"/>
  <c r="AE2" i="2"/>
  <c r="AC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<sst xmlns="http://schemas.openxmlformats.org/spreadsheetml/2006/main" count="33" uniqueCount="32">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</sst>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969648"/>
        <c:axId val="-845966384"/>
      </c:scatterChart>
      <c:valAx>
        <c:axId val="-84596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966384"/>
        <c:crosses val="autoZero"/>
        <c:crossBetween val="midCat"/>
      </c:valAx>
      <c:valAx>
        <c:axId val="-845966384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96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Własne wyniki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Anendschein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tx>
            <c:v>Carter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tx>
            <c:v>Ciarelli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tx>
            <c:v>Knaus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tx>
            <c:v>Lotz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965296"/>
        <c:axId val="-845964752"/>
      </c:scatterChart>
      <c:valAx>
        <c:axId val="-8459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45964752"/>
        <c:crosses val="autoZero"/>
        <c:crossBetween val="midCat"/>
      </c:valAx>
      <c:valAx>
        <c:axId val="-8459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4596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kości według różnych publikacji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Lotz [90]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Arkusz2!$X$2:$X$74</c:f>
              <c:numCache>
                <c:formatCode>General</c:formatCode>
                <c:ptCount val="7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0.12343609267998991</c:v>
                </c:pt>
                <c:pt idx="7">
                  <c:v>0.16400630663639501</c:v>
                </c:pt>
                <c:pt idx="8">
                  <c:v>0.12958998058912319</c:v>
                </c:pt>
                <c:pt idx="9">
                  <c:v>0.20414512623236009</c:v>
                </c:pt>
                <c:pt idx="10">
                  <c:v>0.21447808738508831</c:v>
                </c:pt>
                <c:pt idx="11">
                  <c:v>0.21687351907407543</c:v>
                </c:pt>
                <c:pt idx="12">
                  <c:v>0.20936641385287841</c:v>
                </c:pt>
                <c:pt idx="13">
                  <c:v>0.2066304719811384</c:v>
                </c:pt>
                <c:pt idx="14">
                  <c:v>0.18090825176604464</c:v>
                </c:pt>
                <c:pt idx="15">
                  <c:v>0.13918672498530776</c:v>
                </c:pt>
                <c:pt idx="16">
                  <c:v>0.11315374489050607</c:v>
                </c:pt>
                <c:pt idx="17">
                  <c:v>0.16451054511988039</c:v>
                </c:pt>
                <c:pt idx="18">
                  <c:v>0.18191414312768497</c:v>
                </c:pt>
                <c:pt idx="19">
                  <c:v>0.19041304799870865</c:v>
                </c:pt>
                <c:pt idx="20">
                  <c:v>0.21818482262955685</c:v>
                </c:pt>
                <c:pt idx="21">
                  <c:v>0.19282758535296851</c:v>
                </c:pt>
                <c:pt idx="22">
                  <c:v>0.21240487684409259</c:v>
                </c:pt>
                <c:pt idx="23">
                  <c:v>0.11807950854289714</c:v>
                </c:pt>
                <c:pt idx="24">
                  <c:v>0.13634197720488445</c:v>
                </c:pt>
                <c:pt idx="25">
                  <c:v>0.15227985696260726</c:v>
                </c:pt>
                <c:pt idx="26">
                  <c:v>0.200905588812792</c:v>
                </c:pt>
                <c:pt idx="27">
                  <c:v>0.18907035955375248</c:v>
                </c:pt>
                <c:pt idx="28">
                  <c:v>0.22001377317582541</c:v>
                </c:pt>
                <c:pt idx="29">
                  <c:v>0.19581664448159494</c:v>
                </c:pt>
                <c:pt idx="30">
                  <c:v>0.19690232714017566</c:v>
                </c:pt>
                <c:pt idx="31">
                  <c:v>0.19027403668803555</c:v>
                </c:pt>
                <c:pt idx="32">
                  <c:v>0.17127248032381742</c:v>
                </c:pt>
                <c:pt idx="33">
                  <c:v>0.13206042940562973</c:v>
                </c:pt>
                <c:pt idx="34">
                  <c:v>0.15271554506564874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Arkusz2!$U$2:$U$74</c:f>
              <c:numCache>
                <c:formatCode>General</c:formatCode>
                <c:ptCount val="7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Arkusz2!$AA$2:$AA$36</c:f>
              <c:numCache>
                <c:formatCode>General</c:formatCode>
                <c:ptCount val="35"/>
                <c:pt idx="0">
                  <c:v>0.34531403899845181</c:v>
                </c:pt>
                <c:pt idx="1">
                  <c:v>0.36662886847133169</c:v>
                </c:pt>
                <c:pt idx="2">
                  <c:v>0.32622938743585972</c:v>
                </c:pt>
                <c:pt idx="3">
                  <c:v>0.33951208282101275</c:v>
                </c:pt>
                <c:pt idx="4">
                  <c:v>0.37908992684501736</c:v>
                </c:pt>
                <c:pt idx="5">
                  <c:v>0.32418008902981543</c:v>
                </c:pt>
                <c:pt idx="6">
                  <c:v>0.2635341146388529</c:v>
                </c:pt>
                <c:pt idx="7">
                  <c:v>0.32185765722285814</c:v>
                </c:pt>
                <c:pt idx="8">
                  <c:v>0.27271036720327346</c:v>
                </c:pt>
                <c:pt idx="9">
                  <c:v>0.37545096063080102</c:v>
                </c:pt>
                <c:pt idx="10">
                  <c:v>0.3887222404695892</c:v>
                </c:pt>
                <c:pt idx="11">
                  <c:v>0.3917715325606283</c:v>
                </c:pt>
                <c:pt idx="12">
                  <c:v>0.38218127022437759</c:v>
                </c:pt>
                <c:pt idx="13">
                  <c:v>0.37866089076057458</c:v>
                </c:pt>
                <c:pt idx="14">
                  <c:v>0.34485153790971779</c:v>
                </c:pt>
                <c:pt idx="15">
                  <c:v>0.28676705754862064</c:v>
                </c:pt>
                <c:pt idx="16">
                  <c:v>0.24789211240254169</c:v>
                </c:pt>
                <c:pt idx="17">
                  <c:v>0.32255350865304855</c:v>
                </c:pt>
                <c:pt idx="18">
                  <c:v>0.34619939103272207</c:v>
                </c:pt>
                <c:pt idx="19">
                  <c:v>0.35750096804788017</c:v>
                </c:pt>
                <c:pt idx="20">
                  <c:v>0.39343653976822007</c:v>
                </c:pt>
                <c:pt idx="21">
                  <c:v>0.3606842617502623</c:v>
                </c:pt>
                <c:pt idx="22">
                  <c:v>0.38607496391382928</c:v>
                </c:pt>
                <c:pt idx="23">
                  <c:v>0.25543577782851956</c:v>
                </c:pt>
                <c:pt idx="24">
                  <c:v>0.28263110322174734</c:v>
                </c:pt>
                <c:pt idx="25">
                  <c:v>0.30549060175005072</c:v>
                </c:pt>
                <c:pt idx="26">
                  <c:v>0.37124950620784658</c:v>
                </c:pt>
                <c:pt idx="27">
                  <c:v>0.3557256104086991</c:v>
                </c:pt>
                <c:pt idx="28">
                  <c:v>0.39575387580983168</c:v>
                </c:pt>
                <c:pt idx="29">
                  <c:v>0.36460867755351017</c:v>
                </c:pt>
                <c:pt idx="30">
                  <c:v>0.36602969370331911</c:v>
                </c:pt>
                <c:pt idx="31">
                  <c:v>0.35731733424514572</c:v>
                </c:pt>
                <c:pt idx="32">
                  <c:v>0.33182492011381487</c:v>
                </c:pt>
                <c:pt idx="33">
                  <c:v>0.2763575876692756</c:v>
                </c:pt>
                <c:pt idx="34">
                  <c:v>0.3061052434819943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Linde [92]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Arkusz2!$Z$2:$Z$36</c:f>
              <c:numCache>
                <c:formatCode>General</c:formatCode>
                <c:ptCount val="35"/>
                <c:pt idx="0">
                  <c:v>0.15696092681747809</c:v>
                </c:pt>
                <c:pt idx="1">
                  <c:v>0.16664948566878712</c:v>
                </c:pt>
                <c:pt idx="2">
                  <c:v>0.14828608519811803</c:v>
                </c:pt>
                <c:pt idx="3">
                  <c:v>0.15432367400955124</c:v>
                </c:pt>
                <c:pt idx="4">
                  <c:v>0.1723136031113715</c:v>
                </c:pt>
                <c:pt idx="5">
                  <c:v>0.14735458592264336</c:v>
                </c:pt>
                <c:pt idx="6">
                  <c:v>0.11978823392675131</c:v>
                </c:pt>
                <c:pt idx="7">
                  <c:v>0.14629893510129915</c:v>
                </c:pt>
                <c:pt idx="8">
                  <c:v>0.12395925781966975</c:v>
                </c:pt>
                <c:pt idx="9">
                  <c:v>0.17065952755945499</c:v>
                </c:pt>
                <c:pt idx="10">
                  <c:v>0.1766919274861769</c:v>
                </c:pt>
                <c:pt idx="11">
                  <c:v>0.17807796934574013</c:v>
                </c:pt>
                <c:pt idx="12">
                  <c:v>0.17371875919289889</c:v>
                </c:pt>
                <c:pt idx="13">
                  <c:v>0.17211858670935207</c:v>
                </c:pt>
                <c:pt idx="14">
                  <c:v>0.15675069904987171</c:v>
                </c:pt>
                <c:pt idx="15">
                  <c:v>0.13034866252210028</c:v>
                </c:pt>
                <c:pt idx="16">
                  <c:v>0.11267823291024621</c:v>
                </c:pt>
                <c:pt idx="17">
                  <c:v>0.14661523120593115</c:v>
                </c:pt>
                <c:pt idx="18">
                  <c:v>0.15736335956032821</c:v>
                </c:pt>
                <c:pt idx="19">
                  <c:v>0.1625004400217637</c:v>
                </c:pt>
                <c:pt idx="20">
                  <c:v>0.17883479080373638</c:v>
                </c:pt>
                <c:pt idx="21">
                  <c:v>0.16394739170466466</c:v>
                </c:pt>
                <c:pt idx="22">
                  <c:v>0.17548861996083148</c:v>
                </c:pt>
                <c:pt idx="23">
                  <c:v>0.11610717174023615</c:v>
                </c:pt>
                <c:pt idx="24">
                  <c:v>0.12846868328261241</c:v>
                </c:pt>
                <c:pt idx="25">
                  <c:v>0.13885936443184121</c:v>
                </c:pt>
                <c:pt idx="26">
                  <c:v>0.16874977554902115</c:v>
                </c:pt>
                <c:pt idx="27">
                  <c:v>0.16169345927668138</c:v>
                </c:pt>
                <c:pt idx="28">
                  <c:v>0.17988812536810531</c:v>
                </c:pt>
                <c:pt idx="29">
                  <c:v>0.16573121706977734</c:v>
                </c:pt>
                <c:pt idx="30">
                  <c:v>0.16637713350150868</c:v>
                </c:pt>
                <c:pt idx="31">
                  <c:v>0.16241697011142986</c:v>
                </c:pt>
                <c:pt idx="32">
                  <c:v>0.15082950914264312</c:v>
                </c:pt>
                <c:pt idx="33">
                  <c:v>0.12561708530421617</c:v>
                </c:pt>
                <c:pt idx="34">
                  <c:v>0.13913874703727014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3"/>
          <c:order val="3"/>
          <c:tx>
            <c:v>Dalstra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5"/>
          <c:order val="4"/>
          <c:tx>
            <c:v>Wirtz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Arkusz2!$AC$2:$AC$36</c:f>
              <c:numCache>
                <c:formatCode>General</c:formatCode>
                <c:ptCount val="35"/>
                <c:pt idx="0">
                  <c:v>0.27985395528312212</c:v>
                </c:pt>
                <c:pt idx="1">
                  <c:v>0.29923525115939753</c:v>
                </c:pt>
                <c:pt idx="2">
                  <c:v>0.26261969541789176</c:v>
                </c:pt>
                <c:pt idx="3">
                  <c:v>0.27460235174428488</c:v>
                </c:pt>
                <c:pt idx="4">
                  <c:v>0.31062818059755715</c:v>
                </c:pt>
                <c:pt idx="5">
                  <c:v>0.26077603372776792</c:v>
                </c:pt>
                <c:pt idx="6">
                  <c:v>0.20687411932345848</c:v>
                </c:pt>
                <c:pt idx="7">
                  <c:v>0.25868830808687748</c:v>
                </c:pt>
                <c:pt idx="8">
                  <c:v>0.21494368026126429</c:v>
                </c:pt>
                <c:pt idx="9">
                  <c:v>0.30729650259636898</c:v>
                </c:pt>
                <c:pt idx="10">
                  <c:v>0.31946524363475942</c:v>
                </c:pt>
                <c:pt idx="11">
                  <c:v>0.32226820287009533</c:v>
                </c:pt>
                <c:pt idx="12">
                  <c:v>0.31346144621568001</c:v>
                </c:pt>
                <c:pt idx="13">
                  <c:v>0.31023517702480491</c:v>
                </c:pt>
                <c:pt idx="14">
                  <c:v>0.27943494110322192</c:v>
                </c:pt>
                <c:pt idx="15">
                  <c:v>0.22736701506967441</c:v>
                </c:pt>
                <c:pt idx="16">
                  <c:v>0.19319544246143233</c:v>
                </c:pt>
                <c:pt idx="17">
                  <c:v>0.25931365052277777</c:v>
                </c:pt>
                <c:pt idx="18">
                  <c:v>0.28065624625771329</c:v>
                </c:pt>
                <c:pt idx="19">
                  <c:v>0.29091862761019288</c:v>
                </c:pt>
                <c:pt idx="20">
                  <c:v>0.32379979279733473</c:v>
                </c:pt>
                <c:pt idx="21">
                  <c:v>0.29381618170444435</c:v>
                </c:pt>
                <c:pt idx="22">
                  <c:v>0.31703392565616684</c:v>
                </c:pt>
                <c:pt idx="23">
                  <c:v>0.19977992575974132</c:v>
                </c:pt>
                <c:pt idx="24">
                  <c:v>0.22370402463492053</c:v>
                </c:pt>
                <c:pt idx="25">
                  <c:v>0.24402635384598975</c:v>
                </c:pt>
                <c:pt idx="26">
                  <c:v>0.30345457299035322</c:v>
                </c:pt>
                <c:pt idx="27">
                  <c:v>0.28930395005487797</c:v>
                </c:pt>
                <c:pt idx="28">
                  <c:v>0.32593271281893538</c:v>
                </c:pt>
                <c:pt idx="29">
                  <c:v>0.29739248525120465</c:v>
                </c:pt>
                <c:pt idx="30">
                  <c:v>0.29868857416758893</c:v>
                </c:pt>
                <c:pt idx="31">
                  <c:v>0.29075156977530586</c:v>
                </c:pt>
                <c:pt idx="32">
                  <c:v>0.26766068403854976</c:v>
                </c:pt>
                <c:pt idx="33">
                  <c:v>0.21816000040651434</c:v>
                </c:pt>
                <c:pt idx="34">
                  <c:v>0.24457531991931622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6"/>
          <c:order val="5"/>
          <c:tx>
            <c:v>Giesen (axial)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Arkusz2!$AD$2:$AD$36</c:f>
              <c:numCache>
                <c:formatCode>General</c:formatCode>
                <c:ptCount val="35"/>
                <c:pt idx="0">
                  <c:v>0.20550864967813012</c:v>
                </c:pt>
                <c:pt idx="1">
                  <c:v>0.21668889197072294</c:v>
                </c:pt>
                <c:pt idx="2">
                  <c:v>0.19543041358911564</c:v>
                </c:pt>
                <c:pt idx="3">
                  <c:v>0.20245172366077599</c:v>
                </c:pt>
                <c:pt idx="4">
                  <c:v>0.22319007508893676</c:v>
                </c:pt>
                <c:pt idx="5">
                  <c:v>0.19434423109878513</c:v>
                </c:pt>
                <c:pt idx="6">
                  <c:v>0.16181408546258833</c:v>
                </c:pt>
                <c:pt idx="7">
                  <c:v>0.19311232089521549</c:v>
                </c:pt>
                <c:pt idx="8">
                  <c:v>0.16678746868871869</c:v>
                </c:pt>
                <c:pt idx="9">
                  <c:v>0.22129414254473775</c:v>
                </c:pt>
                <c:pt idx="10">
                  <c:v>0.22819850629715227</c:v>
                </c:pt>
                <c:pt idx="11">
                  <c:v>0.22978101710636681</c:v>
                </c:pt>
                <c:pt idx="12">
                  <c:v>0.22479903931914619</c:v>
                </c:pt>
                <c:pt idx="13">
                  <c:v>0.22296665335287127</c:v>
                </c:pt>
                <c:pt idx="14">
                  <c:v>0.20526518676644917</c:v>
                </c:pt>
                <c:pt idx="15">
                  <c:v>0.17436877948845267</c:v>
                </c:pt>
                <c:pt idx="16">
                  <c:v>0.15328970109800363</c:v>
                </c:pt>
                <c:pt idx="17">
                  <c:v>0.19348153561794218</c:v>
                </c:pt>
                <c:pt idx="18">
                  <c:v>0.20597459841607468</c:v>
                </c:pt>
                <c:pt idx="19">
                  <c:v>0.21191050220283475</c:v>
                </c:pt>
                <c:pt idx="20">
                  <c:v>0.23064451535526226</c:v>
                </c:pt>
                <c:pt idx="21">
                  <c:v>0.2135785165220434</c:v>
                </c:pt>
                <c:pt idx="22">
                  <c:v>0.2268234687224383</c:v>
                </c:pt>
                <c:pt idx="23">
                  <c:v>0.15740828099023146</c:v>
                </c:pt>
                <c:pt idx="24">
                  <c:v>0.17214265490274783</c:v>
                </c:pt>
                <c:pt idx="25">
                  <c:v>0.18440095795229189</c:v>
                </c:pt>
                <c:pt idx="26">
                  <c:v>0.21910250468453638</c:v>
                </c:pt>
                <c:pt idx="27">
                  <c:v>0.21097948759949922</c:v>
                </c:pt>
                <c:pt idx="28">
                  <c:v>0.23184561908947088</c:v>
                </c:pt>
                <c:pt idx="29">
                  <c:v>0.21563253308547958</c:v>
                </c:pt>
                <c:pt idx="30">
                  <c:v>0.21637565349899002</c:v>
                </c:pt>
                <c:pt idx="31">
                  <c:v>0.21181422768860697</c:v>
                </c:pt>
                <c:pt idx="32">
                  <c:v>0.1983921962311247</c:v>
                </c:pt>
                <c:pt idx="33">
                  <c:v>0.16875880301999244</c:v>
                </c:pt>
                <c:pt idx="34">
                  <c:v>0.18472905888889579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7"/>
          <c:order val="6"/>
          <c:tx>
            <c:v>Giesen (transversial)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Arkusz2!$AE$2:$AE$36</c:f>
              <c:numCache>
                <c:formatCode>General</c:formatCode>
                <c:ptCount val="35"/>
                <c:pt idx="0">
                  <c:v>0.3764803437960359</c:v>
                </c:pt>
                <c:pt idx="1">
                  <c:v>0.39067741646722881</c:v>
                </c:pt>
                <c:pt idx="2">
                  <c:v>0.36348196410645367</c:v>
                </c:pt>
                <c:pt idx="3">
                  <c:v>0.37255839398055463</c:v>
                </c:pt>
                <c:pt idx="4">
                  <c:v>0.39883119484660406</c:v>
                </c:pt>
                <c:pt idx="5">
                  <c:v>0.36206915186464544</c:v>
                </c:pt>
                <c:pt idx="6">
                  <c:v>0.31856761182744042</c:v>
                </c:pt>
                <c:pt idx="7">
                  <c:v>0.36046390747289137</c:v>
                </c:pt>
                <c:pt idx="8">
                  <c:v>0.32537805153204197</c:v>
                </c:pt>
                <c:pt idx="9">
                  <c:v>0.39646079756536617</c:v>
                </c:pt>
                <c:pt idx="10">
                  <c:v>0.40506404040899252</c:v>
                </c:pt>
                <c:pt idx="11">
                  <c:v>0.40702483326333344</c:v>
                </c:pt>
                <c:pt idx="12">
                  <c:v>0.40083805414750273</c:v>
                </c:pt>
                <c:pt idx="13">
                  <c:v>0.39855217710758634</c:v>
                </c:pt>
                <c:pt idx="14">
                  <c:v>0.37616863490749425</c:v>
                </c:pt>
                <c:pt idx="15">
                  <c:v>0.33564330551488897</c:v>
                </c:pt>
                <c:pt idx="16">
                  <c:v>0.30674569371281285</c:v>
                </c:pt>
                <c:pt idx="17">
                  <c:v>0.36094533672998336</c:v>
                </c:pt>
                <c:pt idx="18">
                  <c:v>0.37707659434877766</c:v>
                </c:pt>
                <c:pt idx="19">
                  <c:v>0.38463731947981583</c:v>
                </c:pt>
                <c:pt idx="20">
                  <c:v>0.40809302540205422</c:v>
                </c:pt>
                <c:pt idx="21">
                  <c:v>0.3867503798874059</c:v>
                </c:pt>
                <c:pt idx="22">
                  <c:v>0.40335698696174183</c:v>
                </c:pt>
                <c:pt idx="23">
                  <c:v>0.31248155694362506</c:v>
                </c:pt>
                <c:pt idx="24">
                  <c:v>0.3326432841599416</c:v>
                </c:pt>
                <c:pt idx="25">
                  <c:v>0.34902289918349688</c:v>
                </c:pt>
                <c:pt idx="26">
                  <c:v>0.39371305572944337</c:v>
                </c:pt>
                <c:pt idx="27">
                  <c:v>0.3834557210000048</c:v>
                </c:pt>
                <c:pt idx="28">
                  <c:v>0.40957685212789269</c:v>
                </c:pt>
                <c:pt idx="29">
                  <c:v>0.38934561574530741</c:v>
                </c:pt>
                <c:pt idx="30">
                  <c:v>0.39028270657542879</c:v>
                </c:pt>
                <c:pt idx="31">
                  <c:v>0.38451520514598814</c:v>
                </c:pt>
                <c:pt idx="32">
                  <c:v>0.36732243543665433</c:v>
                </c:pt>
                <c:pt idx="33">
                  <c:v>0.32806056473049844</c:v>
                </c:pt>
                <c:pt idx="34">
                  <c:v>0.34945671816446239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7"/>
          <c:tx>
            <c:v>Keller (spine)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Arkusz2!$AF$2:$AF$36</c:f>
              <c:numCache>
                <c:formatCode>General</c:formatCode>
                <c:ptCount val="35"/>
                <c:pt idx="0">
                  <c:v>0.23782360935208277</c:v>
                </c:pt>
                <c:pt idx="1">
                  <c:v>0.25305548709520476</c:v>
                </c:pt>
                <c:pt idx="2">
                  <c:v>0.22421445759736455</c:v>
                </c:pt>
                <c:pt idx="3">
                  <c:v>0.23368329553522335</c:v>
                </c:pt>
                <c:pt idx="4">
                  <c:v>0.26197542818833069</c:v>
                </c:pt>
                <c:pt idx="5">
                  <c:v>0.22275481090634264</c:v>
                </c:pt>
                <c:pt idx="6">
                  <c:v>0.17972073639336802</c:v>
                </c:pt>
                <c:pt idx="7">
                  <c:v>0.22110102714698676</c:v>
                </c:pt>
                <c:pt idx="8">
                  <c:v>0.18621083207707673</c:v>
                </c:pt>
                <c:pt idx="9">
                  <c:v>0.25936944296968739</c:v>
                </c:pt>
                <c:pt idx="10">
                  <c:v>0.26887783049213815</c:v>
                </c:pt>
                <c:pt idx="11">
                  <c:v>0.27106422447546163</c:v>
                </c:pt>
                <c:pt idx="12">
                  <c:v>0.26418995935060713</c:v>
                </c:pt>
                <c:pt idx="13">
                  <c:v>0.26166813352420104</c:v>
                </c:pt>
                <c:pt idx="14">
                  <c:v>0.23749347194987575</c:v>
                </c:pt>
                <c:pt idx="15">
                  <c:v>0.19616808436474006</c:v>
                </c:pt>
                <c:pt idx="16">
                  <c:v>0.16867674286253465</c:v>
                </c:pt>
                <c:pt idx="17">
                  <c:v>0.22159649147284446</c:v>
                </c:pt>
                <c:pt idx="18">
                  <c:v>0.23845562648100485</c:v>
                </c:pt>
                <c:pt idx="19">
                  <c:v>0.24652849485212744</c:v>
                </c:pt>
                <c:pt idx="20">
                  <c:v>0.27225832500632491</c:v>
                </c:pt>
                <c:pt idx="21">
                  <c:v>0.24880405724183879</c:v>
                </c:pt>
                <c:pt idx="22">
                  <c:v>0.26698019527988381</c:v>
                </c:pt>
                <c:pt idx="23">
                  <c:v>0.17399985110361293</c:v>
                </c:pt>
                <c:pt idx="24">
                  <c:v>0.19323643555990255</c:v>
                </c:pt>
                <c:pt idx="25">
                  <c:v>0.20945870013476175</c:v>
                </c:pt>
                <c:pt idx="26">
                  <c:v>0.25636178690341482</c:v>
                </c:pt>
                <c:pt idx="27">
                  <c:v>0.2452597093041575</c:v>
                </c:pt>
                <c:pt idx="28">
                  <c:v>0.27392056558461958</c:v>
                </c:pt>
                <c:pt idx="29">
                  <c:v>0.25161041451825084</c:v>
                </c:pt>
                <c:pt idx="30">
                  <c:v>0.25262685812674757</c:v>
                </c:pt>
                <c:pt idx="31">
                  <c:v>0.24639724757256182</c:v>
                </c:pt>
                <c:pt idx="32">
                  <c:v>0.22820166515742601</c:v>
                </c:pt>
                <c:pt idx="33">
                  <c:v>0.18879263192728779</c:v>
                </c:pt>
                <c:pt idx="34">
                  <c:v>0.2098955079094128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9"/>
          <c:order val="8"/>
          <c:tx>
            <c:v>Keller (femur)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Arkusz2!$AG$2:$AG$36</c:f>
              <c:numCache>
                <c:formatCode>General</c:formatCode>
                <c:ptCount val="35"/>
                <c:pt idx="0">
                  <c:v>0.14184898031619639</c:v>
                </c:pt>
                <c:pt idx="1">
                  <c:v>0.14942762724540498</c:v>
                </c:pt>
                <c:pt idx="2">
                  <c:v>0.13501117366709298</c:v>
                </c:pt>
                <c:pt idx="3">
                  <c:v>0.13977557226937209</c:v>
                </c:pt>
                <c:pt idx="4">
                  <c:v>0.15383136059745067</c:v>
                </c:pt>
                <c:pt idx="5">
                  <c:v>0.13427386639893038</c:v>
                </c:pt>
                <c:pt idx="6">
                  <c:v>0.1121568431350853</c:v>
                </c:pt>
                <c:pt idx="7">
                  <c:v>0.13343755113534864</c:v>
                </c:pt>
                <c:pt idx="8">
                  <c:v>0.11554289042110553</c:v>
                </c:pt>
                <c:pt idx="9">
                  <c:v>0.15254733928505054</c:v>
                </c:pt>
                <c:pt idx="10">
                  <c:v>0.15722241118958558</c:v>
                </c:pt>
                <c:pt idx="11">
                  <c:v>0.15829360766080675</c:v>
                </c:pt>
                <c:pt idx="12">
                  <c:v>0.15492088296449089</c:v>
                </c:pt>
                <c:pt idx="13">
                  <c:v>0.15368005804344409</c:v>
                </c:pt>
                <c:pt idx="14">
                  <c:v>0.14168386762534035</c:v>
                </c:pt>
                <c:pt idx="15">
                  <c:v>0.12070112755418103</c:v>
                </c:pt>
                <c:pt idx="16">
                  <c:v>0.10634889208420227</c:v>
                </c:pt>
                <c:pt idx="17">
                  <c:v>0.13368821219936569</c:v>
                </c:pt>
                <c:pt idx="18">
                  <c:v>0.14216496984756141</c:v>
                </c:pt>
                <c:pt idx="19">
                  <c:v>0.14618940146966214</c:v>
                </c:pt>
                <c:pt idx="20">
                  <c:v>0.15887805245004025</c:v>
                </c:pt>
                <c:pt idx="21">
                  <c:v>0.14731992717188519</c:v>
                </c:pt>
                <c:pt idx="22">
                  <c:v>0.15629154735421516</c:v>
                </c:pt>
                <c:pt idx="23">
                  <c:v>0.10915570533701899</c:v>
                </c:pt>
                <c:pt idx="24">
                  <c:v>0.11918691189346323</c:v>
                </c:pt>
                <c:pt idx="25">
                  <c:v>0.12752091352480399</c:v>
                </c:pt>
                <c:pt idx="26">
                  <c:v>0.15106281181574666</c:v>
                </c:pt>
                <c:pt idx="27">
                  <c:v>0.14555832262048546</c:v>
                </c:pt>
                <c:pt idx="28">
                  <c:v>0.15969093651647848</c:v>
                </c:pt>
                <c:pt idx="29">
                  <c:v>0.14871186086142182</c:v>
                </c:pt>
                <c:pt idx="30">
                  <c:v>0.14921538986855049</c:v>
                </c:pt>
                <c:pt idx="31">
                  <c:v>0.14612414501089085</c:v>
                </c:pt>
                <c:pt idx="32">
                  <c:v>0.13702128719912965</c:v>
                </c:pt>
                <c:pt idx="33">
                  <c:v>0.1168845504361888</c:v>
                </c:pt>
                <c:pt idx="34">
                  <c:v>0.12774384223511426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0"/>
          <c:order val="9"/>
          <c:tx>
            <c:v>Keller (pooled)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Arkusz2!$AH$2:$AH$36</c:f>
              <c:numCache>
                <c:formatCode>General</c:formatCode>
                <c:ptCount val="35"/>
                <c:pt idx="0">
                  <c:v>0.17548267931041106</c:v>
                </c:pt>
                <c:pt idx="1">
                  <c:v>0.18381297829532903</c:v>
                </c:pt>
                <c:pt idx="2">
                  <c:v>0.16792502626253217</c:v>
                </c:pt>
                <c:pt idx="3">
                  <c:v>0.17319527607392446</c:v>
                </c:pt>
                <c:pt idx="4">
                  <c:v>0.18863221609888622</c:v>
                </c:pt>
                <c:pt idx="5">
                  <c:v>0.16710764246022347</c:v>
                </c:pt>
                <c:pt idx="6">
                  <c:v>0.14234647069027953</c:v>
                </c:pt>
                <c:pt idx="7">
                  <c:v>0.16617990548102785</c:v>
                </c:pt>
                <c:pt idx="8">
                  <c:v>0.14616951500517592</c:v>
                </c:pt>
                <c:pt idx="9">
                  <c:v>0.18722861526909115</c:v>
                </c:pt>
                <c:pt idx="10">
                  <c:v>0.19233296815640377</c:v>
                </c:pt>
                <c:pt idx="11">
                  <c:v>0.19350018073755448</c:v>
                </c:pt>
                <c:pt idx="12">
                  <c:v>0.18982220343582146</c:v>
                </c:pt>
                <c:pt idx="13">
                  <c:v>0.18846688944318707</c:v>
                </c:pt>
                <c:pt idx="14">
                  <c:v>0.17530065960726915</c:v>
                </c:pt>
                <c:pt idx="15">
                  <c:v>0.15197016748662057</c:v>
                </c:pt>
                <c:pt idx="16">
                  <c:v>0.13575937963579388</c:v>
                </c:pt>
                <c:pt idx="17">
                  <c:v>0.16645803383750996</c:v>
                </c:pt>
                <c:pt idx="18">
                  <c:v>0.17583096082997279</c:v>
                </c:pt>
                <c:pt idx="19">
                  <c:v>0.1802593557714765</c:v>
                </c:pt>
                <c:pt idx="20">
                  <c:v>0.19413664878940001</c:v>
                </c:pt>
                <c:pt idx="21">
                  <c:v>0.1815009573433628</c:v>
                </c:pt>
                <c:pt idx="22">
                  <c:v>0.19131796321818598</c:v>
                </c:pt>
                <c:pt idx="23">
                  <c:v>0.13894749423714406</c:v>
                </c:pt>
                <c:pt idx="24">
                  <c:v>0.15027022125524792</c:v>
                </c:pt>
                <c:pt idx="25">
                  <c:v>0.15959812983805804</c:v>
                </c:pt>
                <c:pt idx="26">
                  <c:v>0.18560422945996446</c:v>
                </c:pt>
                <c:pt idx="27">
                  <c:v>0.17956581788552939</c:v>
                </c:pt>
                <c:pt idx="28">
                  <c:v>0.19502146640073997</c:v>
                </c:pt>
                <c:pt idx="29">
                  <c:v>0.18302822628275911</c:v>
                </c:pt>
                <c:pt idx="30">
                  <c:v>0.18358032826222803</c:v>
                </c:pt>
                <c:pt idx="31">
                  <c:v>0.18018765590443875</c:v>
                </c:pt>
                <c:pt idx="32">
                  <c:v>0.17015099062758857</c:v>
                </c:pt>
                <c:pt idx="33">
                  <c:v>0.1476809336921128</c:v>
                </c:pt>
                <c:pt idx="34">
                  <c:v>0.15984671397521741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1"/>
          <c:order val="10"/>
          <c:tx>
            <c:v>Keaveny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Arkusz2!$AJ$2:$AJ$36</c:f>
              <c:numCache>
                <c:formatCode>General</c:formatCode>
                <c:ptCount val="35"/>
                <c:pt idx="0">
                  <c:v>0.11552883116883117</c:v>
                </c:pt>
                <c:pt idx="1">
                  <c:v>0.12538571428571427</c:v>
                </c:pt>
                <c:pt idx="2">
                  <c:v>0.10719922077922078</c:v>
                </c:pt>
                <c:pt idx="3">
                  <c:v>0.11294694805194805</c:v>
                </c:pt>
                <c:pt idx="4">
                  <c:v>0.13141883116883116</c:v>
                </c:pt>
                <c:pt idx="5">
                  <c:v>0.10633266233766235</c:v>
                </c:pt>
                <c:pt idx="6">
                  <c:v>8.3137012987012995E-2</c:v>
                </c:pt>
                <c:pt idx="7">
                  <c:v>0.10535714285714286</c:v>
                </c:pt>
                <c:pt idx="8">
                  <c:v>8.6342337662337662E-2</c:v>
                </c:pt>
                <c:pt idx="9">
                  <c:v>0.12963636363636363</c:v>
                </c:pt>
                <c:pt idx="10">
                  <c:v>0.13621915584415584</c:v>
                </c:pt>
                <c:pt idx="11">
                  <c:v>0.13776363636363637</c:v>
                </c:pt>
                <c:pt idx="12">
                  <c:v>0.13294642857142858</c:v>
                </c:pt>
                <c:pt idx="13">
                  <c:v>0.13120779220779219</c:v>
                </c:pt>
                <c:pt idx="14">
                  <c:v>0.11532142857142857</c:v>
                </c:pt>
                <c:pt idx="15">
                  <c:v>9.146298701298701E-2</c:v>
                </c:pt>
                <c:pt idx="16">
                  <c:v>7.7923571428571425E-2</c:v>
                </c:pt>
                <c:pt idx="17">
                  <c:v>0.1056487012987013</c:v>
                </c:pt>
                <c:pt idx="18">
                  <c:v>0.11592662337662339</c:v>
                </c:pt>
                <c:pt idx="19">
                  <c:v>0.12109305194805196</c:v>
                </c:pt>
                <c:pt idx="20">
                  <c:v>0.13861201298701298</c:v>
                </c:pt>
                <c:pt idx="21">
                  <c:v>0.12257792207792209</c:v>
                </c:pt>
                <c:pt idx="22">
                  <c:v>0.13488798701298699</c:v>
                </c:pt>
                <c:pt idx="23">
                  <c:v>8.0398441558441558E-2</c:v>
                </c:pt>
                <c:pt idx="24">
                  <c:v>8.9929870129870124E-2</c:v>
                </c:pt>
                <c:pt idx="25">
                  <c:v>9.8679220779220769E-2</c:v>
                </c:pt>
                <c:pt idx="26">
                  <c:v>0.12759954545454544</c:v>
                </c:pt>
                <c:pt idx="27">
                  <c:v>0.12027058441558441</c:v>
                </c:pt>
                <c:pt idx="28">
                  <c:v>0.13979870129870128</c:v>
                </c:pt>
                <c:pt idx="29">
                  <c:v>0.12442642857142856</c:v>
                </c:pt>
                <c:pt idx="30">
                  <c:v>0.12510064935064935</c:v>
                </c:pt>
                <c:pt idx="31">
                  <c:v>0.1210077922077922</c:v>
                </c:pt>
                <c:pt idx="32">
                  <c:v>0.10959285714285714</c:v>
                </c:pt>
                <c:pt idx="33">
                  <c:v>8.7646493506493506E-2</c:v>
                </c:pt>
                <c:pt idx="34">
                  <c:v>9.8923766233766253E-2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2"/>
          <c:order val="11"/>
          <c:tx>
            <c:v>Li and Aspden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Arkusz2!$AK$2:$AK$36</c:f>
              <c:numCache>
                <c:formatCode>General</c:formatCode>
                <c:ptCount val="35"/>
                <c:pt idx="0">
                  <c:v>0.22567958115183248</c:v>
                </c:pt>
                <c:pt idx="1">
                  <c:v>0.25217102966841187</c:v>
                </c:pt>
                <c:pt idx="2">
                  <c:v>0.2032928446771379</c:v>
                </c:pt>
                <c:pt idx="3">
                  <c:v>0.21874048865619544</c:v>
                </c:pt>
                <c:pt idx="4">
                  <c:v>0.2683856893542757</c:v>
                </c:pt>
                <c:pt idx="5">
                  <c:v>0.20096387434554977</c:v>
                </c:pt>
                <c:pt idx="6">
                  <c:v>0.13862303664921469</c:v>
                </c:pt>
                <c:pt idx="7">
                  <c:v>0.19834205933682375</c:v>
                </c:pt>
                <c:pt idx="8">
                  <c:v>0.14723769633507858</c:v>
                </c:pt>
                <c:pt idx="9">
                  <c:v>0.26359511343804537</c:v>
                </c:pt>
                <c:pt idx="10">
                  <c:v>0.28128708551483422</c:v>
                </c:pt>
                <c:pt idx="11">
                  <c:v>0.28543804537521816</c:v>
                </c:pt>
                <c:pt idx="12">
                  <c:v>0.27249127399650963</c:v>
                </c:pt>
                <c:pt idx="13">
                  <c:v>0.26781849912739963</c:v>
                </c:pt>
                <c:pt idx="14">
                  <c:v>0.22512216404886565</c:v>
                </c:pt>
                <c:pt idx="15">
                  <c:v>0.161</c:v>
                </c:pt>
                <c:pt idx="16">
                  <c:v>0.12461134380453753</c:v>
                </c:pt>
                <c:pt idx="17">
                  <c:v>0.19912565445026181</c:v>
                </c:pt>
                <c:pt idx="18">
                  <c:v>0.22674869109947648</c:v>
                </c:pt>
                <c:pt idx="19">
                  <c:v>0.24063403141361261</c:v>
                </c:pt>
                <c:pt idx="20">
                  <c:v>0.28771815008726004</c:v>
                </c:pt>
                <c:pt idx="21">
                  <c:v>0.24462478184991279</c:v>
                </c:pt>
                <c:pt idx="22">
                  <c:v>0.27770942408376964</c:v>
                </c:pt>
                <c:pt idx="23">
                  <c:v>0.13126282722513091</c:v>
                </c:pt>
                <c:pt idx="24">
                  <c:v>0.15687958115183251</c:v>
                </c:pt>
                <c:pt idx="25">
                  <c:v>0.18039441535776615</c:v>
                </c:pt>
                <c:pt idx="26">
                  <c:v>0.25812094240837696</c:v>
                </c:pt>
                <c:pt idx="27">
                  <c:v>0.23842356020942412</c:v>
                </c:pt>
                <c:pt idx="28">
                  <c:v>0.29090750436300172</c:v>
                </c:pt>
                <c:pt idx="29">
                  <c:v>0.24959284467713788</c:v>
                </c:pt>
                <c:pt idx="30">
                  <c:v>0.25140488656195464</c:v>
                </c:pt>
                <c:pt idx="31">
                  <c:v>0.24040488656195461</c:v>
                </c:pt>
                <c:pt idx="32">
                  <c:v>0.20972600349040141</c:v>
                </c:pt>
                <c:pt idx="33">
                  <c:v>0.150742757417103</c:v>
                </c:pt>
                <c:pt idx="34">
                  <c:v>0.18105165794066322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3"/>
          <c:order val="12"/>
          <c:tx>
            <c:v>Kooperdahl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Arkusz2!$AL$2:$AL$36</c:f>
              <c:numCache>
                <c:formatCode>General</c:formatCode>
                <c:ptCount val="35"/>
                <c:pt idx="0">
                  <c:v>9.5197333333333328E-2</c:v>
                </c:pt>
                <c:pt idx="1">
                  <c:v>0.10242571428571429</c:v>
                </c:pt>
                <c:pt idx="2">
                  <c:v>8.908895238095238E-2</c:v>
                </c:pt>
                <c:pt idx="3">
                  <c:v>9.3303952380952376E-2</c:v>
                </c:pt>
                <c:pt idx="4">
                  <c:v>0.10685</c:v>
                </c:pt>
                <c:pt idx="5">
                  <c:v>8.8453476190476193E-2</c:v>
                </c:pt>
                <c:pt idx="6">
                  <c:v>7.1443333333333345E-2</c:v>
                </c:pt>
                <c:pt idx="7">
                  <c:v>8.7738095238095226E-2</c:v>
                </c:pt>
                <c:pt idx="8">
                  <c:v>7.3793904761904769E-2</c:v>
                </c:pt>
                <c:pt idx="9">
                  <c:v>0.10554285714285715</c:v>
                </c:pt>
                <c:pt idx="10">
                  <c:v>0.1103702380952381</c:v>
                </c:pt>
                <c:pt idx="11">
                  <c:v>0.11150285714285715</c:v>
                </c:pt>
                <c:pt idx="12">
                  <c:v>0.10797023809523811</c:v>
                </c:pt>
                <c:pt idx="13">
                  <c:v>0.10669523809523808</c:v>
                </c:pt>
                <c:pt idx="14">
                  <c:v>9.5045238095238099E-2</c:v>
                </c:pt>
                <c:pt idx="15">
                  <c:v>7.7549047619047615E-2</c:v>
                </c:pt>
                <c:pt idx="16">
                  <c:v>6.7620142857142851E-2</c:v>
                </c:pt>
                <c:pt idx="17">
                  <c:v>8.7951904761904759E-2</c:v>
                </c:pt>
                <c:pt idx="18">
                  <c:v>9.5489047619047626E-2</c:v>
                </c:pt>
                <c:pt idx="19">
                  <c:v>9.9277761904761924E-2</c:v>
                </c:pt>
                <c:pt idx="20">
                  <c:v>0.112125</c:v>
                </c:pt>
                <c:pt idx="21">
                  <c:v>0.10036666666666667</c:v>
                </c:pt>
                <c:pt idx="22">
                  <c:v>0.1093940476190476</c:v>
                </c:pt>
                <c:pt idx="23">
                  <c:v>6.9435047619047605E-2</c:v>
                </c:pt>
                <c:pt idx="24">
                  <c:v>7.6424761904761912E-2</c:v>
                </c:pt>
                <c:pt idx="25">
                  <c:v>8.2840952380952376E-2</c:v>
                </c:pt>
                <c:pt idx="26">
                  <c:v>0.10404919047619048</c:v>
                </c:pt>
                <c:pt idx="27">
                  <c:v>9.8674619047619053E-2</c:v>
                </c:pt>
                <c:pt idx="28">
                  <c:v>0.11299523809523809</c:v>
                </c:pt>
                <c:pt idx="29">
                  <c:v>0.10172223809523809</c:v>
                </c:pt>
                <c:pt idx="30">
                  <c:v>0.10221666666666665</c:v>
                </c:pt>
                <c:pt idx="31">
                  <c:v>9.9215238095238079E-2</c:v>
                </c:pt>
                <c:pt idx="32">
                  <c:v>9.0844285714285711E-2</c:v>
                </c:pt>
                <c:pt idx="33">
                  <c:v>7.4750285714285714E-2</c:v>
                </c:pt>
                <c:pt idx="34">
                  <c:v>8.3020285714285713E-2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877264"/>
        <c:axId val="-501876176"/>
      </c:scatterChart>
      <c:valAx>
        <c:axId val="-50187726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01876176"/>
        <c:crosses val="autoZero"/>
        <c:crossBetween val="midCat"/>
      </c:valAx>
      <c:valAx>
        <c:axId val="-501876176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</a:t>
                </a:r>
                <a:r>
                  <a:rPr lang="pl-PL" baseline="0"/>
                  <a:t> Young'a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0187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cat>
          <c:val>
            <c:numRef>
              <c:f>Arkusz2!$AI$2:$AI$36</c:f>
              <c:numCache>
                <c:formatCode>General</c:formatCode>
                <c:ptCount val="35"/>
                <c:pt idx="0">
                  <c:v>2.512056246192566E-4</c:v>
                </c:pt>
                <c:pt idx="1">
                  <c:v>1.1542379510645711E-3</c:v>
                </c:pt>
                <c:pt idx="2">
                  <c:v>2.8164115691428435E-3</c:v>
                </c:pt>
                <c:pt idx="3">
                  <c:v>5.3034849426520855E-3</c:v>
                </c:pt>
                <c:pt idx="4">
                  <c:v>8.6648962853269999E-3</c:v>
                </c:pt>
                <c:pt idx="5">
                  <c:v>1.2940829345876013E-2</c:v>
                </c:pt>
                <c:pt idx="6">
                  <c:v>1.8165403423880042E-2</c:v>
                </c:pt>
                <c:pt idx="7">
                  <c:v>2.4368417717503962E-2</c:v>
                </c:pt>
                <c:pt idx="8">
                  <c:v>3.1576419273350961E-2</c:v>
                </c:pt>
                <c:pt idx="9">
                  <c:v>3.9813408436700178E-2</c:v>
                </c:pt>
                <c:pt idx="10">
                  <c:v>4.9101331203369764E-2</c:v>
                </c:pt>
                <c:pt idx="11">
                  <c:v>5.9460437527620598E-2</c:v>
                </c:pt>
                <c:pt idx="12">
                  <c:v>7.0909550819257441E-2</c:v>
                </c:pt>
                <c:pt idx="13">
                  <c:v>8.346627612347407E-2</c:v>
                </c:pt>
                <c:pt idx="14">
                  <c:v>9.7147164520722709E-2</c:v>
                </c:pt>
                <c:pt idx="15">
                  <c:v>0.11196784538390965</c:v>
                </c:pt>
                <c:pt idx="16">
                  <c:v>0.12794313447412231</c:v>
                </c:pt>
                <c:pt idx="17">
                  <c:v>0.14508712350397979</c:v>
                </c:pt>
                <c:pt idx="18">
                  <c:v>0.16341325523543421</c:v>
                </c:pt>
                <c:pt idx="19">
                  <c:v>0.18293438711225032</c:v>
                </c:pt>
                <c:pt idx="20">
                  <c:v>0.20366284568152518</c:v>
                </c:pt>
                <c:pt idx="21">
                  <c:v>0.22561047352590169</c:v>
                </c:pt>
                <c:pt idx="22">
                  <c:v>0.248788670040474</c:v>
                </c:pt>
                <c:pt idx="23">
                  <c:v>0.27320842710152682</c:v>
                </c:pt>
                <c:pt idx="24">
                  <c:v>0.29888036045876915</c:v>
                </c:pt>
                <c:pt idx="25">
                  <c:v>0.32581473751863882</c:v>
                </c:pt>
                <c:pt idx="26">
                  <c:v>0.35402150205976551</c:v>
                </c:pt>
                <c:pt idx="27">
                  <c:v>0.38351029632305178</c:v>
                </c:pt>
                <c:pt idx="28">
                  <c:v>0.41429048084114906</c:v>
                </c:pt>
                <c:pt idx="29">
                  <c:v>0.44637115231032187</c:v>
                </c:pt>
                <c:pt idx="30">
                  <c:v>0.4797611597581255</c:v>
                </c:pt>
                <c:pt idx="31">
                  <c:v>0.51446911922023775</c:v>
                </c:pt>
                <c:pt idx="32">
                  <c:v>0.55050342710711875</c:v>
                </c:pt>
                <c:pt idx="33">
                  <c:v>0.58787227241435513</c:v>
                </c:pt>
                <c:pt idx="34">
                  <c:v>0.62658364790840992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cat>
          <c:val>
            <c:numRef>
              <c:f>Arkusz2!$AM$2:$AM$36</c:f>
              <c:numCache>
                <c:formatCode>General</c:formatCode>
                <c:ptCount val="35"/>
                <c:pt idx="0">
                  <c:v>-0.56159000000000003</c:v>
                </c:pt>
                <c:pt idx="1">
                  <c:v>-0.48618</c:v>
                </c:pt>
                <c:pt idx="2">
                  <c:v>-0.41076999999999997</c:v>
                </c:pt>
                <c:pt idx="3">
                  <c:v>-0.33535999999999999</c:v>
                </c:pt>
                <c:pt idx="4">
                  <c:v>-0.25994999999999996</c:v>
                </c:pt>
                <c:pt idx="5">
                  <c:v>-0.18453999999999998</c:v>
                </c:pt>
                <c:pt idx="6">
                  <c:v>-0.10912999999999995</c:v>
                </c:pt>
                <c:pt idx="7">
                  <c:v>-3.3719999999999972E-2</c:v>
                </c:pt>
                <c:pt idx="8">
                  <c:v>4.1690000000000005E-2</c:v>
                </c:pt>
                <c:pt idx="9">
                  <c:v>0.11710000000000009</c:v>
                </c:pt>
                <c:pt idx="10">
                  <c:v>0.19251000000000007</c:v>
                </c:pt>
                <c:pt idx="11">
                  <c:v>0.26792000000000005</c:v>
                </c:pt>
                <c:pt idx="12">
                  <c:v>0.34333000000000002</c:v>
                </c:pt>
                <c:pt idx="13">
                  <c:v>0.41874000000000011</c:v>
                </c:pt>
                <c:pt idx="14">
                  <c:v>0.49415000000000009</c:v>
                </c:pt>
                <c:pt idx="15">
                  <c:v>0.56956000000000007</c:v>
                </c:pt>
                <c:pt idx="16">
                  <c:v>0.64497000000000004</c:v>
                </c:pt>
                <c:pt idx="17">
                  <c:v>0.72038000000000002</c:v>
                </c:pt>
                <c:pt idx="18">
                  <c:v>0.79579</c:v>
                </c:pt>
                <c:pt idx="19">
                  <c:v>0.8712000000000002</c:v>
                </c:pt>
                <c:pt idx="20">
                  <c:v>0.94660999999999995</c:v>
                </c:pt>
                <c:pt idx="21">
                  <c:v>1.0220200000000002</c:v>
                </c:pt>
                <c:pt idx="22">
                  <c:v>1.0974300000000001</c:v>
                </c:pt>
                <c:pt idx="23">
                  <c:v>1.1728400000000001</c:v>
                </c:pt>
                <c:pt idx="24">
                  <c:v>1.2482500000000001</c:v>
                </c:pt>
                <c:pt idx="25">
                  <c:v>1.3236600000000001</c:v>
                </c:pt>
                <c:pt idx="26">
                  <c:v>1.39907</c:v>
                </c:pt>
                <c:pt idx="27">
                  <c:v>1.4744800000000002</c:v>
                </c:pt>
                <c:pt idx="28">
                  <c:v>1.54989</c:v>
                </c:pt>
                <c:pt idx="29">
                  <c:v>1.6253000000000002</c:v>
                </c:pt>
                <c:pt idx="30">
                  <c:v>1.7007099999999999</c:v>
                </c:pt>
                <c:pt idx="31">
                  <c:v>1.7761200000000001</c:v>
                </c:pt>
                <c:pt idx="32">
                  <c:v>1.8515300000000003</c:v>
                </c:pt>
                <c:pt idx="33">
                  <c:v>1.9269400000000001</c:v>
                </c:pt>
                <c:pt idx="34">
                  <c:v>2.0023499999999999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1874000"/>
        <c:axId val="-501879984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874000"/>
        <c:axId val="-501879984"/>
      </c:scatterChart>
      <c:catAx>
        <c:axId val="-5018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01879984"/>
        <c:crosses val="autoZero"/>
        <c:auto val="1"/>
        <c:lblAlgn val="ctr"/>
        <c:lblOffset val="100"/>
        <c:tickMarkSkip val="1"/>
        <c:noMultiLvlLbl val="1"/>
      </c:catAx>
      <c:valAx>
        <c:axId val="-501879984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01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Arkusz3!$A$1:$A$33</c:f>
              <c:numCache>
                <c:formatCode>General</c:formatCode>
                <c:ptCount val="33"/>
                <c:pt idx="0">
                  <c:v>0.23400000000000001</c:v>
                </c:pt>
                <c:pt idx="1">
                  <c:v>0.24399999999999999</c:v>
                </c:pt>
                <c:pt idx="2">
                  <c:v>0.254</c:v>
                </c:pt>
                <c:pt idx="3">
                  <c:v>0.26400000000000001</c:v>
                </c:pt>
                <c:pt idx="4">
                  <c:v>0.27400000000000002</c:v>
                </c:pt>
                <c:pt idx="5">
                  <c:v>0.28399999999999997</c:v>
                </c:pt>
                <c:pt idx="6">
                  <c:v>0.29399999999999998</c:v>
                </c:pt>
                <c:pt idx="7">
                  <c:v>0.30399999999999999</c:v>
                </c:pt>
                <c:pt idx="8">
                  <c:v>0.314</c:v>
                </c:pt>
                <c:pt idx="9">
                  <c:v>0.32400000000000001</c:v>
                </c:pt>
                <c:pt idx="10">
                  <c:v>0.33400000000000002</c:v>
                </c:pt>
                <c:pt idx="11">
                  <c:v>0.34399999999999997</c:v>
                </c:pt>
                <c:pt idx="12">
                  <c:v>0.35399999999999998</c:v>
                </c:pt>
                <c:pt idx="13">
                  <c:v>0.36399999999999999</c:v>
                </c:pt>
                <c:pt idx="14">
                  <c:v>0.374</c:v>
                </c:pt>
                <c:pt idx="15">
                  <c:v>0.38400000000000001</c:v>
                </c:pt>
                <c:pt idx="16">
                  <c:v>0.39400000000000002</c:v>
                </c:pt>
                <c:pt idx="17">
                  <c:v>0.40400000000000003</c:v>
                </c:pt>
                <c:pt idx="18">
                  <c:v>0.41399999999999998</c:v>
                </c:pt>
                <c:pt idx="19">
                  <c:v>0.42399999999999999</c:v>
                </c:pt>
                <c:pt idx="20">
                  <c:v>0.434</c:v>
                </c:pt>
                <c:pt idx="21">
                  <c:v>0.44400000000000001</c:v>
                </c:pt>
                <c:pt idx="22">
                  <c:v>0.45400000000000001</c:v>
                </c:pt>
                <c:pt idx="23">
                  <c:v>0.46400000000000002</c:v>
                </c:pt>
                <c:pt idx="24">
                  <c:v>0.47399999999999998</c:v>
                </c:pt>
                <c:pt idx="25">
                  <c:v>0.48399999999999999</c:v>
                </c:pt>
                <c:pt idx="26">
                  <c:v>0.49399999999999999</c:v>
                </c:pt>
                <c:pt idx="27">
                  <c:v>0.503999999999999</c:v>
                </c:pt>
                <c:pt idx="28">
                  <c:v>0.51399999999999901</c:v>
                </c:pt>
                <c:pt idx="29">
                  <c:v>0.52399999999999902</c:v>
                </c:pt>
                <c:pt idx="30">
                  <c:v>0.53399999999999903</c:v>
                </c:pt>
                <c:pt idx="31">
                  <c:v>0.54399999999999904</c:v>
                </c:pt>
                <c:pt idx="32">
                  <c:v>0.55399999999999905</c:v>
                </c:pt>
              </c:numCache>
            </c:numRef>
          </c:xVal>
          <c:yVal>
            <c:numRef>
              <c:f>Arkusz3!$B$1:$B$33</c:f>
              <c:numCache>
                <c:formatCode>General</c:formatCode>
                <c:ptCount val="33"/>
                <c:pt idx="0">
                  <c:v>0.76600000000000001</c:v>
                </c:pt>
                <c:pt idx="1">
                  <c:v>0.75600000000000001</c:v>
                </c:pt>
                <c:pt idx="2">
                  <c:v>0.746</c:v>
                </c:pt>
                <c:pt idx="3">
                  <c:v>0.73599999999999999</c:v>
                </c:pt>
                <c:pt idx="4">
                  <c:v>0.72599999999999998</c:v>
                </c:pt>
                <c:pt idx="5">
                  <c:v>0.71599999999999997</c:v>
                </c:pt>
                <c:pt idx="6">
                  <c:v>0.70599999999999996</c:v>
                </c:pt>
                <c:pt idx="7">
                  <c:v>0.69599999999999995</c:v>
                </c:pt>
                <c:pt idx="8">
                  <c:v>0.68599999999999994</c:v>
                </c:pt>
                <c:pt idx="9">
                  <c:v>0.67599999999999993</c:v>
                </c:pt>
                <c:pt idx="10">
                  <c:v>0.66599999999999993</c:v>
                </c:pt>
                <c:pt idx="11">
                  <c:v>0.65600000000000003</c:v>
                </c:pt>
                <c:pt idx="12">
                  <c:v>0.64600000000000002</c:v>
                </c:pt>
                <c:pt idx="13">
                  <c:v>0.63600000000000001</c:v>
                </c:pt>
                <c:pt idx="14">
                  <c:v>0.626</c:v>
                </c:pt>
                <c:pt idx="15">
                  <c:v>0.61599999999999999</c:v>
                </c:pt>
                <c:pt idx="16">
                  <c:v>0.60599999999999998</c:v>
                </c:pt>
                <c:pt idx="17">
                  <c:v>0.59599999999999997</c:v>
                </c:pt>
                <c:pt idx="18">
                  <c:v>0.58600000000000008</c:v>
                </c:pt>
                <c:pt idx="19">
                  <c:v>0.57600000000000007</c:v>
                </c:pt>
                <c:pt idx="20">
                  <c:v>0.56600000000000006</c:v>
                </c:pt>
                <c:pt idx="21">
                  <c:v>0.55600000000000005</c:v>
                </c:pt>
                <c:pt idx="22">
                  <c:v>0.54600000000000004</c:v>
                </c:pt>
                <c:pt idx="23">
                  <c:v>0.53600000000000003</c:v>
                </c:pt>
                <c:pt idx="24">
                  <c:v>0.52600000000000002</c:v>
                </c:pt>
                <c:pt idx="25">
                  <c:v>0.51600000000000001</c:v>
                </c:pt>
                <c:pt idx="26">
                  <c:v>0.50600000000000001</c:v>
                </c:pt>
                <c:pt idx="27">
                  <c:v>0.496000000000001</c:v>
                </c:pt>
                <c:pt idx="28">
                  <c:v>0.48600000000000099</c:v>
                </c:pt>
                <c:pt idx="29">
                  <c:v>0.47600000000000098</c:v>
                </c:pt>
                <c:pt idx="30">
                  <c:v>0.46600000000000097</c:v>
                </c:pt>
                <c:pt idx="31">
                  <c:v>0.45600000000000096</c:v>
                </c:pt>
                <c:pt idx="32">
                  <c:v>0.44600000000000095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063824"/>
        <c:axId val="-491060560"/>
      </c:scatterChart>
      <c:valAx>
        <c:axId val="-4910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060560"/>
        <c:crosses val="autoZero"/>
        <c:crossBetween val="midCat"/>
      </c:valAx>
      <c:valAx>
        <c:axId val="-4910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0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31572</xdr:colOff>
      <xdr:row>15</xdr:row>
      <xdr:rowOff>165350</xdr:rowOff>
    </xdr:from>
    <xdr:to>
      <xdr:col>20</xdr:col>
      <xdr:colOff>108414</xdr:colOff>
      <xdr:row>29</xdr:row>
      <xdr:rowOff>104883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191568</xdr:colOff>
      <xdr:row>26</xdr:row>
      <xdr:rowOff>180226</xdr:rowOff>
    </xdr:from>
    <xdr:to>
      <xdr:col>17</xdr:col>
      <xdr:colOff>514776</xdr:colOff>
      <xdr:row>40</xdr:row>
      <xdr:rowOff>76628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68495</xdr:colOff>
      <xdr:row>22</xdr:row>
      <xdr:rowOff>137414</xdr:rowOff>
    </xdr:from>
    <xdr:to>
      <xdr:col>25</xdr:col>
      <xdr:colOff>428090</xdr:colOff>
      <xdr:row>41</xdr:row>
      <xdr:rowOff>139127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</xdr:row>
      <xdr:rowOff>28575</xdr:rowOff>
    </xdr:from>
    <xdr:to>
      <xdr:col>12</xdr:col>
      <xdr:colOff>428625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28" workbookViewId="0">
      <selection activeCell="L14" sqref="L14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AG1" zoomScale="89" zoomScaleNormal="89" workbookViewId="0">
      <selection activeCell="Z3" sqref="Z3"/>
    </sheetView>
  </sheetViews>
  <sheetFormatPr defaultRowHeight="15.75"/>
  <cols>
    <col min="1" max="3" width="9" style="18"/>
    <col min="16" max="16" width="10.75" customWidth="1"/>
    <col min="19" max="19" width="12.25" customWidth="1"/>
    <col min="21" max="21" width="9.375" bestFit="1" customWidth="1"/>
    <col min="23" max="23" width="11" style="25"/>
    <col min="24" max="26" width="11.375" bestFit="1" customWidth="1"/>
    <col min="28" max="28" width="11.375" bestFit="1" customWidth="1"/>
  </cols>
  <sheetData>
    <row r="1" spans="1:45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3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5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f>W2*2.2</f>
        <v>0.45100000000000001</v>
      </c>
      <c r="U2" s="21">
        <f>0.1199144</f>
        <v>0.1199144</v>
      </c>
      <c r="V2" s="22">
        <f>U2*10^3</f>
        <v>119.9144</v>
      </c>
      <c r="W2" s="24">
        <v>0.20499999999999999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6.31*(AS2)^2.2</f>
        <v>2.512056246192566E-4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7.541*(AS2)-0.637</f>
        <v>-0.56159000000000003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  <c r="AS2">
        <v>0.01</v>
      </c>
    </row>
    <row r="3" spans="1:45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f t="shared" ref="T3:T36" si="0">W3*2.2</f>
        <v>0.44880000000000003</v>
      </c>
      <c r="U3" s="21">
        <v>0.13509399999999999</v>
      </c>
      <c r="V3" s="22">
        <f t="shared" ref="V3:V66" si="1">U3*10^3</f>
        <v>135.09399999999999</v>
      </c>
      <c r="W3" s="24">
        <v>0.20399999999999999</v>
      </c>
      <c r="X3" s="22">
        <f t="shared" ref="X3:X66" si="2">(U3/1.31)^(1/1.4)</f>
        <v>0.19736064081531171</v>
      </c>
      <c r="Y3" s="22">
        <f t="shared" ref="Y3:Y66" si="3">(U3+13.43)/14.261</f>
        <v>0.95120215973634392</v>
      </c>
      <c r="Z3" s="21">
        <f t="shared" ref="Z3:Z36" si="4">(U3/4.778)^(1/1.99)</f>
        <v>0.16664948566878712</v>
      </c>
      <c r="AA3" s="22">
        <f t="shared" ref="AA3:AA66" si="5">Z3*2.2</f>
        <v>0.36662886847133169</v>
      </c>
      <c r="AB3" s="22">
        <f t="shared" ref="AB3:AB66" si="6">(U3/2.0173)^(1/2.46)</f>
        <v>0.33320352120694735</v>
      </c>
      <c r="AC3" s="22">
        <f t="shared" ref="AC3:AC66" si="7">(V3/1157)^(1/1.78)</f>
        <v>0.29923525115939753</v>
      </c>
      <c r="AD3" s="22">
        <f t="shared" ref="AD3:AD66" si="8">(V3/4217)^(1/2.25)</f>
        <v>0.21668889197072294</v>
      </c>
      <c r="AE3" s="22">
        <f t="shared" ref="AE3:AE66" si="9">(V3/2786)^(1/3.22)</f>
        <v>0.39067741646722881</v>
      </c>
      <c r="AF3">
        <f t="shared" ref="AF3:AF66" si="10">(U3/1.89)^(1/1.92)</f>
        <v>0.25305548709520476</v>
      </c>
      <c r="AG3">
        <f t="shared" ref="AG3:AG66" si="11">(U3/10.5)^(1/2.29)</f>
        <v>0.14942762724540498</v>
      </c>
      <c r="AH3">
        <f t="shared" ref="AH3:AH66" si="12">(U3/10.5)^(1/2.57)</f>
        <v>0.18381297829532903</v>
      </c>
      <c r="AI3">
        <f t="shared" ref="AI3:AI66" si="13">6.31*(AS3)^2.2</f>
        <v>1.1542379510645711E-3</v>
      </c>
      <c r="AJ3">
        <f t="shared" ref="AJ3:AJ66" si="14">(U3+0.058)/1.54</f>
        <v>0.12538571428571427</v>
      </c>
      <c r="AK3">
        <f t="shared" ref="AK3:AK66" si="15">(U3+0.0094)/0.573</f>
        <v>0.25217102966841187</v>
      </c>
      <c r="AL3">
        <f t="shared" ref="AL3:AL66" si="16">(U3+0.08)/2.1</f>
        <v>0.10242571428571429</v>
      </c>
      <c r="AM3">
        <f t="shared" ref="AM3:AM66" si="17">7.541*(AS3)-0.637</f>
        <v>-0.48618</v>
      </c>
      <c r="AN3">
        <f t="shared" ref="AN3:AN66" si="18">(U3/4.73)^(1/1.56)</f>
        <v>0.10235572252693162</v>
      </c>
      <c r="AO3">
        <f t="shared" ref="AO3:AO66" si="19">(U3/15.52)^(1/1.93)</f>
        <v>8.560714681862569E-2</v>
      </c>
      <c r="AP3">
        <f t="shared" ref="AP3:AP66" si="20">(U3/6.85)^(1/1.49)</f>
        <v>7.1724596496385989E-2</v>
      </c>
      <c r="AQ3">
        <f t="shared" ref="AQ3:AQ66" si="21">(U3/8.92)^(1/1.83)</f>
        <v>0.10130075475978445</v>
      </c>
      <c r="AR3">
        <f t="shared" ref="AR3:AR66" si="22">(U3/10.88)^(1/1.61)</f>
        <v>6.5486762263548826E-2</v>
      </c>
      <c r="AS3">
        <v>0.02</v>
      </c>
    </row>
    <row r="4" spans="1:45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f t="shared" si="0"/>
        <v>0.44660000000000005</v>
      </c>
      <c r="U4" s="21">
        <v>0.1070868</v>
      </c>
      <c r="V4" s="22">
        <f t="shared" si="1"/>
        <v>107.0868</v>
      </c>
      <c r="W4" s="24">
        <v>0.20300000000000001</v>
      </c>
      <c r="X4" s="22">
        <f t="shared" si="2"/>
        <v>0.16718181369294199</v>
      </c>
      <c r="Y4" s="22">
        <f t="shared" si="3"/>
        <v>0.94923825818666296</v>
      </c>
      <c r="Z4" s="21">
        <f t="shared" si="4"/>
        <v>0.14828608519811803</v>
      </c>
      <c r="AA4" s="22">
        <f t="shared" si="5"/>
        <v>0.32622938743585972</v>
      </c>
      <c r="AB4" s="22">
        <f t="shared" si="6"/>
        <v>0.30317492121376177</v>
      </c>
      <c r="AC4" s="22">
        <f t="shared" si="7"/>
        <v>0.26261969541789176</v>
      </c>
      <c r="AD4" s="22">
        <f t="shared" si="8"/>
        <v>0.19543041358911564</v>
      </c>
      <c r="AE4" s="22">
        <f t="shared" si="9"/>
        <v>0.36348196410645367</v>
      </c>
      <c r="AF4">
        <f t="shared" si="10"/>
        <v>0.22421445759736455</v>
      </c>
      <c r="AG4">
        <f t="shared" si="11"/>
        <v>0.13501117366709298</v>
      </c>
      <c r="AH4">
        <f t="shared" si="12"/>
        <v>0.16792502626253217</v>
      </c>
      <c r="AI4">
        <f t="shared" si="13"/>
        <v>2.8164115691428435E-3</v>
      </c>
      <c r="AJ4">
        <f t="shared" si="14"/>
        <v>0.10719922077922078</v>
      </c>
      <c r="AK4">
        <f t="shared" si="15"/>
        <v>0.2032928446771379</v>
      </c>
      <c r="AL4">
        <f t="shared" si="16"/>
        <v>8.908895238095238E-2</v>
      </c>
      <c r="AM4">
        <f t="shared" si="17"/>
        <v>-0.41076999999999997</v>
      </c>
      <c r="AN4">
        <f t="shared" si="18"/>
        <v>8.819268490402353E-2</v>
      </c>
      <c r="AO4">
        <f t="shared" si="19"/>
        <v>7.5897971348371354E-2</v>
      </c>
      <c r="AP4">
        <f t="shared" si="20"/>
        <v>6.1369122355461637E-2</v>
      </c>
      <c r="AQ4">
        <f t="shared" si="21"/>
        <v>8.9222831935044697E-2</v>
      </c>
      <c r="AR4">
        <f t="shared" si="22"/>
        <v>5.6686890786237322E-2</v>
      </c>
      <c r="AS4">
        <v>0.03</v>
      </c>
    </row>
    <row r="5" spans="1:45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f t="shared" si="0"/>
        <v>0.71060000000000012</v>
      </c>
      <c r="U5" s="21">
        <v>0.11593829999999999</v>
      </c>
      <c r="V5" s="22">
        <f t="shared" si="1"/>
        <v>115.9383</v>
      </c>
      <c r="W5" s="24">
        <v>0.32300000000000001</v>
      </c>
      <c r="X5" s="22">
        <f t="shared" si="2"/>
        <v>0.17693976726717295</v>
      </c>
      <c r="Y5" s="22">
        <f t="shared" si="3"/>
        <v>0.94985893696094248</v>
      </c>
      <c r="Z5" s="21">
        <f t="shared" si="4"/>
        <v>0.15432367400955124</v>
      </c>
      <c r="AA5" s="22">
        <f t="shared" si="5"/>
        <v>0.33951208282101275</v>
      </c>
      <c r="AB5" s="22">
        <f t="shared" si="6"/>
        <v>0.31312230102420074</v>
      </c>
      <c r="AC5" s="22">
        <f t="shared" si="7"/>
        <v>0.27460235174428488</v>
      </c>
      <c r="AD5" s="22">
        <f t="shared" si="8"/>
        <v>0.20245172366077599</v>
      </c>
      <c r="AE5" s="22">
        <f t="shared" si="9"/>
        <v>0.37255839398055463</v>
      </c>
      <c r="AF5">
        <f t="shared" si="10"/>
        <v>0.23368329553522335</v>
      </c>
      <c r="AG5">
        <f t="shared" si="11"/>
        <v>0.13977557226937209</v>
      </c>
      <c r="AH5">
        <f t="shared" si="12"/>
        <v>0.17319527607392446</v>
      </c>
      <c r="AI5">
        <f t="shared" si="13"/>
        <v>5.3034849426520855E-3</v>
      </c>
      <c r="AJ5">
        <f t="shared" si="14"/>
        <v>0.11294694805194805</v>
      </c>
      <c r="AK5">
        <f t="shared" si="15"/>
        <v>0.21874048865619544</v>
      </c>
      <c r="AL5">
        <f t="shared" si="16"/>
        <v>9.3303952380952376E-2</v>
      </c>
      <c r="AM5">
        <f t="shared" si="17"/>
        <v>-0.33535999999999999</v>
      </c>
      <c r="AN5">
        <f t="shared" si="18"/>
        <v>9.2798759623138008E-2</v>
      </c>
      <c r="AO5">
        <f t="shared" si="19"/>
        <v>7.9086279570984339E-2</v>
      </c>
      <c r="AP5">
        <f t="shared" si="20"/>
        <v>6.4728899875821769E-2</v>
      </c>
      <c r="AQ5">
        <f t="shared" si="21"/>
        <v>9.3180178382308645E-2</v>
      </c>
      <c r="AR5">
        <f t="shared" si="22"/>
        <v>5.9553269627347111E-2</v>
      </c>
      <c r="AS5">
        <v>0.04</v>
      </c>
    </row>
    <row r="6" spans="1:45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f t="shared" si="0"/>
        <v>0.74580000000000013</v>
      </c>
      <c r="U6" s="21">
        <v>0.14438499999999999</v>
      </c>
      <c r="V6" s="22">
        <f t="shared" si="1"/>
        <v>144.38499999999999</v>
      </c>
      <c r="W6" s="24">
        <v>0.33900000000000002</v>
      </c>
      <c r="X6" s="22">
        <f t="shared" si="2"/>
        <v>0.20696333567475883</v>
      </c>
      <c r="Y6" s="22">
        <f t="shared" si="3"/>
        <v>0.95185365682630951</v>
      </c>
      <c r="Z6" s="21">
        <f t="shared" si="4"/>
        <v>0.1723136031113715</v>
      </c>
      <c r="AA6" s="22">
        <f t="shared" si="5"/>
        <v>0.37908992684501736</v>
      </c>
      <c r="AB6" s="22">
        <f t="shared" si="6"/>
        <v>0.3423354430457789</v>
      </c>
      <c r="AC6" s="22">
        <f t="shared" si="7"/>
        <v>0.31062818059755715</v>
      </c>
      <c r="AD6" s="22">
        <f t="shared" si="8"/>
        <v>0.22319007508893676</v>
      </c>
      <c r="AE6" s="22">
        <f t="shared" si="9"/>
        <v>0.39883119484660406</v>
      </c>
      <c r="AF6">
        <f t="shared" si="10"/>
        <v>0.26197542818833069</v>
      </c>
      <c r="AG6">
        <f t="shared" si="11"/>
        <v>0.15383136059745067</v>
      </c>
      <c r="AH6">
        <f t="shared" si="12"/>
        <v>0.18863221609888622</v>
      </c>
      <c r="AI6">
        <f t="shared" si="13"/>
        <v>8.6648962853269999E-3</v>
      </c>
      <c r="AJ6">
        <f t="shared" si="14"/>
        <v>0.13141883116883116</v>
      </c>
      <c r="AK6">
        <f t="shared" si="15"/>
        <v>0.2683856893542757</v>
      </c>
      <c r="AL6">
        <f t="shared" si="16"/>
        <v>0.10685</v>
      </c>
      <c r="AM6">
        <f t="shared" si="17"/>
        <v>-0.25994999999999996</v>
      </c>
      <c r="AN6">
        <f t="shared" si="18"/>
        <v>0.10681415408013609</v>
      </c>
      <c r="AO6">
        <f t="shared" si="19"/>
        <v>8.8608803166619107E-2</v>
      </c>
      <c r="AP6">
        <f t="shared" si="20"/>
        <v>7.4998866864500704E-2</v>
      </c>
      <c r="AQ6">
        <f t="shared" si="21"/>
        <v>0.1050503223815733</v>
      </c>
      <c r="AR6">
        <f t="shared" si="22"/>
        <v>6.824881953333467E-2</v>
      </c>
      <c r="AS6">
        <v>0.05</v>
      </c>
    </row>
    <row r="7" spans="1:45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f t="shared" si="0"/>
        <v>0.74360000000000015</v>
      </c>
      <c r="U7" s="21">
        <v>0.10575230000000001</v>
      </c>
      <c r="V7" s="22">
        <f t="shared" si="1"/>
        <v>105.75230000000001</v>
      </c>
      <c r="W7" s="24">
        <v>0.33800000000000002</v>
      </c>
      <c r="X7" s="22">
        <f t="shared" si="2"/>
        <v>0.16569101069610084</v>
      </c>
      <c r="Y7" s="22">
        <f t="shared" si="3"/>
        <v>0.94914468129864671</v>
      </c>
      <c r="Z7" s="21">
        <f t="shared" si="4"/>
        <v>0.14735458592264336</v>
      </c>
      <c r="AA7" s="22">
        <f t="shared" si="5"/>
        <v>0.32418008902981543</v>
      </c>
      <c r="AB7" s="22">
        <f t="shared" si="6"/>
        <v>0.30163338208509727</v>
      </c>
      <c r="AC7" s="22">
        <f t="shared" si="7"/>
        <v>0.26077603372776792</v>
      </c>
      <c r="AD7" s="22">
        <f t="shared" si="8"/>
        <v>0.19434423109878513</v>
      </c>
      <c r="AE7" s="22">
        <f t="shared" si="9"/>
        <v>0.36206915186464544</v>
      </c>
      <c r="AF7">
        <f t="shared" si="10"/>
        <v>0.22275481090634264</v>
      </c>
      <c r="AG7">
        <f t="shared" si="11"/>
        <v>0.13427386639893038</v>
      </c>
      <c r="AH7">
        <f t="shared" si="12"/>
        <v>0.16710764246022347</v>
      </c>
      <c r="AI7">
        <f t="shared" si="13"/>
        <v>1.2940829345876013E-2</v>
      </c>
      <c r="AJ7">
        <f t="shared" si="14"/>
        <v>0.10633266233766235</v>
      </c>
      <c r="AK7">
        <f t="shared" si="15"/>
        <v>0.20096387434554977</v>
      </c>
      <c r="AL7">
        <f t="shared" si="16"/>
        <v>8.8453476190476193E-2</v>
      </c>
      <c r="AM7">
        <f t="shared" si="17"/>
        <v>-0.18453999999999998</v>
      </c>
      <c r="AN7">
        <f t="shared" si="18"/>
        <v>8.7486584540108991E-2</v>
      </c>
      <c r="AO7">
        <f t="shared" si="19"/>
        <v>7.5406423768407352E-2</v>
      </c>
      <c r="AP7">
        <f t="shared" si="20"/>
        <v>6.0854794293680049E-2</v>
      </c>
      <c r="AQ7">
        <f t="shared" si="21"/>
        <v>8.8613518710681377E-2</v>
      </c>
      <c r="AR7">
        <f t="shared" si="22"/>
        <v>5.624707646315296E-2</v>
      </c>
      <c r="AS7">
        <v>0.06</v>
      </c>
    </row>
    <row r="8" spans="1:45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f t="shared" si="0"/>
        <v>0.25740000000000002</v>
      </c>
      <c r="U8" s="21">
        <v>7.003100000000001E-2</v>
      </c>
      <c r="V8" s="22">
        <f t="shared" si="1"/>
        <v>70.031000000000006</v>
      </c>
      <c r="W8" s="24">
        <v>0.11700000000000001</v>
      </c>
      <c r="X8" s="22">
        <f t="shared" si="2"/>
        <v>0.12343609267998991</v>
      </c>
      <c r="Y8" s="22">
        <f t="shared" si="3"/>
        <v>0.94663985695252795</v>
      </c>
      <c r="Z8" s="21">
        <f t="shared" si="4"/>
        <v>0.11978823392675131</v>
      </c>
      <c r="AA8" s="22">
        <f t="shared" si="5"/>
        <v>0.2635341146388529</v>
      </c>
      <c r="AB8" s="22">
        <f t="shared" si="6"/>
        <v>0.25510289187066032</v>
      </c>
      <c r="AC8" s="22">
        <f t="shared" si="7"/>
        <v>0.20687411932345848</v>
      </c>
      <c r="AD8" s="22">
        <f t="shared" si="8"/>
        <v>0.16181408546258833</v>
      </c>
      <c r="AE8" s="22">
        <f t="shared" si="9"/>
        <v>0.31856761182744042</v>
      </c>
      <c r="AF8">
        <f t="shared" si="10"/>
        <v>0.17972073639336802</v>
      </c>
      <c r="AG8">
        <f t="shared" si="11"/>
        <v>0.1121568431350853</v>
      </c>
      <c r="AH8">
        <f t="shared" si="12"/>
        <v>0.14234647069027953</v>
      </c>
      <c r="AI8">
        <f t="shared" si="13"/>
        <v>1.8165403423880042E-2</v>
      </c>
      <c r="AJ8">
        <f t="shared" si="14"/>
        <v>8.3137012987012995E-2</v>
      </c>
      <c r="AK8">
        <f t="shared" si="15"/>
        <v>0.13862303664921469</v>
      </c>
      <c r="AL8">
        <f t="shared" si="16"/>
        <v>7.1443333333333345E-2</v>
      </c>
      <c r="AM8">
        <f t="shared" si="17"/>
        <v>-0.10912999999999995</v>
      </c>
      <c r="AN8">
        <f t="shared" si="18"/>
        <v>6.7173533958812953E-2</v>
      </c>
      <c r="AO8">
        <f t="shared" si="19"/>
        <v>6.0906338620618818E-2</v>
      </c>
      <c r="AP8">
        <f t="shared" si="20"/>
        <v>4.6148852885488381E-2</v>
      </c>
      <c r="AQ8">
        <f t="shared" si="21"/>
        <v>7.0743419948462574E-2</v>
      </c>
      <c r="AR8">
        <f t="shared" si="22"/>
        <v>4.3543180160444422E-2</v>
      </c>
      <c r="AS8">
        <v>7.0000000000000007E-2</v>
      </c>
    </row>
    <row r="9" spans="1:45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f t="shared" si="0"/>
        <v>0.27060000000000001</v>
      </c>
      <c r="U9" s="21">
        <v>0.10425</v>
      </c>
      <c r="V9" s="22">
        <f t="shared" si="1"/>
        <v>104.25</v>
      </c>
      <c r="W9" s="24">
        <v>0.123</v>
      </c>
      <c r="X9" s="22">
        <f t="shared" si="2"/>
        <v>0.16400630663639501</v>
      </c>
      <c r="Y9" s="22">
        <f t="shared" si="3"/>
        <v>0.94903933805483487</v>
      </c>
      <c r="Z9" s="21">
        <f t="shared" si="4"/>
        <v>0.14629893510129915</v>
      </c>
      <c r="AA9" s="22">
        <f t="shared" si="5"/>
        <v>0.32185765722285814</v>
      </c>
      <c r="AB9" s="22">
        <f t="shared" si="6"/>
        <v>0.29988413173279133</v>
      </c>
      <c r="AC9" s="22">
        <f t="shared" si="7"/>
        <v>0.25868830808687748</v>
      </c>
      <c r="AD9" s="22">
        <f t="shared" si="8"/>
        <v>0.19311232089521549</v>
      </c>
      <c r="AE9" s="22">
        <f t="shared" si="9"/>
        <v>0.36046390747289137</v>
      </c>
      <c r="AF9">
        <f t="shared" si="10"/>
        <v>0.22110102714698676</v>
      </c>
      <c r="AG9">
        <f t="shared" si="11"/>
        <v>0.13343755113534864</v>
      </c>
      <c r="AH9">
        <f t="shared" si="12"/>
        <v>0.16617990548102785</v>
      </c>
      <c r="AI9">
        <f t="shared" si="13"/>
        <v>2.4368417717503962E-2</v>
      </c>
      <c r="AJ9">
        <f t="shared" si="14"/>
        <v>0.10535714285714286</v>
      </c>
      <c r="AK9">
        <f t="shared" si="15"/>
        <v>0.19834205933682375</v>
      </c>
      <c r="AL9">
        <f t="shared" si="16"/>
        <v>8.7738095238095226E-2</v>
      </c>
      <c r="AM9">
        <f t="shared" si="17"/>
        <v>-3.3719999999999972E-2</v>
      </c>
      <c r="AN9">
        <f t="shared" si="18"/>
        <v>8.6687860387803573E-2</v>
      </c>
      <c r="AO9">
        <f t="shared" si="19"/>
        <v>7.484947882113048E-2</v>
      </c>
      <c r="AP9">
        <f t="shared" si="20"/>
        <v>6.027323357379899E-2</v>
      </c>
      <c r="AQ9">
        <f t="shared" si="21"/>
        <v>8.7923402433757306E-2</v>
      </c>
      <c r="AR9">
        <f t="shared" si="22"/>
        <v>5.5749435881501073E-2</v>
      </c>
      <c r="AS9">
        <v>0.08</v>
      </c>
    </row>
    <row r="10" spans="1:45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f t="shared" si="0"/>
        <v>0.24640000000000004</v>
      </c>
      <c r="U10" s="21">
        <v>7.4967200000000012E-2</v>
      </c>
      <c r="V10" s="22">
        <f t="shared" si="1"/>
        <v>74.967200000000005</v>
      </c>
      <c r="W10" s="24">
        <v>0.112</v>
      </c>
      <c r="X10" s="22">
        <f t="shared" si="2"/>
        <v>0.12958998058912319</v>
      </c>
      <c r="Y10" s="22">
        <f t="shared" si="3"/>
        <v>0.94698598976228876</v>
      </c>
      <c r="Z10" s="21">
        <f t="shared" si="4"/>
        <v>0.12395925781966975</v>
      </c>
      <c r="AA10" s="22">
        <f t="shared" si="5"/>
        <v>0.27271036720327346</v>
      </c>
      <c r="AB10" s="22">
        <f t="shared" si="6"/>
        <v>0.2622648953595636</v>
      </c>
      <c r="AC10" s="22">
        <f t="shared" si="7"/>
        <v>0.21494368026126429</v>
      </c>
      <c r="AD10" s="22">
        <f t="shared" si="8"/>
        <v>0.16678746868871869</v>
      </c>
      <c r="AE10" s="22">
        <f t="shared" si="9"/>
        <v>0.32537805153204197</v>
      </c>
      <c r="AF10">
        <f t="shared" si="10"/>
        <v>0.18621083207707673</v>
      </c>
      <c r="AG10">
        <f t="shared" si="11"/>
        <v>0.11554289042110553</v>
      </c>
      <c r="AH10">
        <f t="shared" si="12"/>
        <v>0.14616951500517592</v>
      </c>
      <c r="AI10">
        <f t="shared" si="13"/>
        <v>3.1576419273350961E-2</v>
      </c>
      <c r="AJ10">
        <f t="shared" si="14"/>
        <v>8.6342337662337662E-2</v>
      </c>
      <c r="AK10">
        <f t="shared" si="15"/>
        <v>0.14723769633507858</v>
      </c>
      <c r="AL10">
        <f t="shared" si="16"/>
        <v>7.3793904761904769E-2</v>
      </c>
      <c r="AM10">
        <f t="shared" si="17"/>
        <v>4.1690000000000005E-2</v>
      </c>
      <c r="AN10">
        <f t="shared" si="18"/>
        <v>7.0171434101384211E-2</v>
      </c>
      <c r="AO10">
        <f t="shared" si="19"/>
        <v>6.3094196832921376E-2</v>
      </c>
      <c r="AP10">
        <f t="shared" si="20"/>
        <v>4.8307426893382126E-2</v>
      </c>
      <c r="AQ10">
        <f t="shared" si="21"/>
        <v>7.3426108462786716E-2</v>
      </c>
      <c r="AR10">
        <f t="shared" si="22"/>
        <v>4.5424840710936477E-2</v>
      </c>
      <c r="AS10">
        <v>0.09</v>
      </c>
    </row>
    <row r="11" spans="1:45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f t="shared" si="0"/>
        <v>0.66439999999999999</v>
      </c>
      <c r="U11" s="21">
        <v>0.14163999999999999</v>
      </c>
      <c r="V11" s="22">
        <f t="shared" si="1"/>
        <v>141.63999999999999</v>
      </c>
      <c r="W11" s="24">
        <v>0.30199999999999999</v>
      </c>
      <c r="X11" s="22">
        <f t="shared" si="2"/>
        <v>0.20414512623236009</v>
      </c>
      <c r="Y11" s="22">
        <f t="shared" si="3"/>
        <v>0.95166117383072724</v>
      </c>
      <c r="Z11" s="21">
        <f t="shared" si="4"/>
        <v>0.17065952755945499</v>
      </c>
      <c r="AA11" s="22">
        <f t="shared" si="5"/>
        <v>0.37545096063080102</v>
      </c>
      <c r="AB11" s="22">
        <f t="shared" si="6"/>
        <v>0.3396746861111587</v>
      </c>
      <c r="AC11" s="22">
        <f t="shared" si="7"/>
        <v>0.30729650259636898</v>
      </c>
      <c r="AD11" s="22">
        <f t="shared" si="8"/>
        <v>0.22129414254473775</v>
      </c>
      <c r="AE11" s="22">
        <f t="shared" si="9"/>
        <v>0.39646079756536617</v>
      </c>
      <c r="AF11">
        <f t="shared" si="10"/>
        <v>0.25936944296968739</v>
      </c>
      <c r="AG11">
        <f t="shared" si="11"/>
        <v>0.15254733928505054</v>
      </c>
      <c r="AH11">
        <f t="shared" si="12"/>
        <v>0.18722861526909115</v>
      </c>
      <c r="AI11">
        <f t="shared" si="13"/>
        <v>3.9813408436700178E-2</v>
      </c>
      <c r="AJ11">
        <f t="shared" si="14"/>
        <v>0.12963636363636363</v>
      </c>
      <c r="AK11">
        <f t="shared" si="15"/>
        <v>0.26359511343804537</v>
      </c>
      <c r="AL11">
        <f t="shared" si="16"/>
        <v>0.10554285714285715</v>
      </c>
      <c r="AM11">
        <f t="shared" si="17"/>
        <v>0.11710000000000009</v>
      </c>
      <c r="AN11">
        <f t="shared" si="18"/>
        <v>0.10550793270936554</v>
      </c>
      <c r="AO11">
        <f t="shared" si="19"/>
        <v>8.7731916616483108E-2</v>
      </c>
      <c r="AP11">
        <f t="shared" si="20"/>
        <v>7.4038901085104206E-2</v>
      </c>
      <c r="AQ11">
        <f t="shared" si="21"/>
        <v>0.10395421693546669</v>
      </c>
      <c r="AR11">
        <f t="shared" si="22"/>
        <v>6.7439975744572264E-2</v>
      </c>
      <c r="AS11">
        <v>0.1</v>
      </c>
    </row>
    <row r="12" spans="1:45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f t="shared" si="0"/>
        <v>0.66220000000000001</v>
      </c>
      <c r="U12" s="21">
        <v>0.15177750000000001</v>
      </c>
      <c r="V12" s="22">
        <f t="shared" si="1"/>
        <v>151.7775</v>
      </c>
      <c r="W12" s="24">
        <v>0.30099999999999999</v>
      </c>
      <c r="X12" s="22">
        <f t="shared" si="2"/>
        <v>0.21447808738508831</v>
      </c>
      <c r="Y12" s="22">
        <f t="shared" si="3"/>
        <v>0.95237202860949444</v>
      </c>
      <c r="Z12" s="21">
        <f t="shared" si="4"/>
        <v>0.1766919274861769</v>
      </c>
      <c r="AA12" s="22">
        <f t="shared" si="5"/>
        <v>0.3887222404695892</v>
      </c>
      <c r="AB12" s="22">
        <f t="shared" si="6"/>
        <v>0.34935505782811305</v>
      </c>
      <c r="AC12" s="22">
        <f t="shared" si="7"/>
        <v>0.31946524363475942</v>
      </c>
      <c r="AD12" s="22">
        <f t="shared" si="8"/>
        <v>0.22819850629715227</v>
      </c>
      <c r="AE12" s="22">
        <f t="shared" si="9"/>
        <v>0.40506404040899252</v>
      </c>
      <c r="AF12">
        <f t="shared" si="10"/>
        <v>0.26887783049213815</v>
      </c>
      <c r="AG12">
        <f t="shared" si="11"/>
        <v>0.15722241118958558</v>
      </c>
      <c r="AH12">
        <f t="shared" si="12"/>
        <v>0.19233296815640377</v>
      </c>
      <c r="AI12">
        <f t="shared" si="13"/>
        <v>4.9101331203369764E-2</v>
      </c>
      <c r="AJ12">
        <f t="shared" si="14"/>
        <v>0.13621915584415584</v>
      </c>
      <c r="AK12">
        <f t="shared" si="15"/>
        <v>0.28128708551483422</v>
      </c>
      <c r="AL12">
        <f t="shared" si="16"/>
        <v>0.1103702380952381</v>
      </c>
      <c r="AM12">
        <f t="shared" si="17"/>
        <v>0.19251000000000007</v>
      </c>
      <c r="AN12">
        <f t="shared" si="18"/>
        <v>0.11028835275068047</v>
      </c>
      <c r="AO12">
        <f t="shared" si="19"/>
        <v>9.0931171564560292E-2</v>
      </c>
      <c r="AP12">
        <f t="shared" si="20"/>
        <v>7.755478646715451E-2</v>
      </c>
      <c r="AQ12">
        <f t="shared" si="21"/>
        <v>0.10795612561997339</v>
      </c>
      <c r="AR12">
        <f t="shared" si="22"/>
        <v>7.0398642635017203E-2</v>
      </c>
      <c r="AS12">
        <v>0.11</v>
      </c>
    </row>
    <row r="13" spans="1:45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f t="shared" si="0"/>
        <v>0.78100000000000003</v>
      </c>
      <c r="U13" s="21">
        <v>0.15415600000000002</v>
      </c>
      <c r="V13" s="22">
        <f t="shared" si="1"/>
        <v>154.15600000000001</v>
      </c>
      <c r="W13" s="24">
        <v>0.35499999999999998</v>
      </c>
      <c r="X13" s="22">
        <f t="shared" si="2"/>
        <v>0.21687351907407543</v>
      </c>
      <c r="Y13" s="22">
        <f t="shared" si="3"/>
        <v>0.9525388121450109</v>
      </c>
      <c r="Z13" s="21">
        <f t="shared" si="4"/>
        <v>0.17807796934574013</v>
      </c>
      <c r="AA13" s="22">
        <f t="shared" si="5"/>
        <v>0.3917715325606283</v>
      </c>
      <c r="AB13" s="22">
        <f t="shared" si="6"/>
        <v>0.35157029426539133</v>
      </c>
      <c r="AC13" s="22">
        <f t="shared" si="7"/>
        <v>0.32226820287009533</v>
      </c>
      <c r="AD13" s="22">
        <f t="shared" si="8"/>
        <v>0.22978101710636681</v>
      </c>
      <c r="AE13" s="22">
        <f t="shared" si="9"/>
        <v>0.40702483326333344</v>
      </c>
      <c r="AF13">
        <f t="shared" si="10"/>
        <v>0.27106422447546163</v>
      </c>
      <c r="AG13">
        <f t="shared" si="11"/>
        <v>0.15829360766080675</v>
      </c>
      <c r="AH13">
        <f t="shared" si="12"/>
        <v>0.19350018073755448</v>
      </c>
      <c r="AI13">
        <f t="shared" si="13"/>
        <v>5.9460437527620598E-2</v>
      </c>
      <c r="AJ13">
        <f t="shared" si="14"/>
        <v>0.13776363636363637</v>
      </c>
      <c r="AK13">
        <f t="shared" si="15"/>
        <v>0.28543804537521816</v>
      </c>
      <c r="AL13">
        <f t="shared" si="16"/>
        <v>0.11150285714285715</v>
      </c>
      <c r="AM13">
        <f t="shared" si="17"/>
        <v>0.26792000000000005</v>
      </c>
      <c r="AN13">
        <f t="shared" si="18"/>
        <v>0.11139315907451953</v>
      </c>
      <c r="AO13">
        <f t="shared" si="19"/>
        <v>9.1666736486903128E-2</v>
      </c>
      <c r="AP13">
        <f t="shared" si="20"/>
        <v>7.8368375892838529E-2</v>
      </c>
      <c r="AQ13">
        <f t="shared" si="21"/>
        <v>0.10887733312098409</v>
      </c>
      <c r="AR13">
        <f t="shared" si="22"/>
        <v>7.1081849435667324E-2</v>
      </c>
      <c r="AS13">
        <v>0.12</v>
      </c>
    </row>
    <row r="14" spans="1:45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f t="shared" si="0"/>
        <v>0.77</v>
      </c>
      <c r="U14" s="21">
        <v>0.14673750000000002</v>
      </c>
      <c r="V14" s="22">
        <f t="shared" si="1"/>
        <v>146.73750000000001</v>
      </c>
      <c r="W14" s="24">
        <v>0.35</v>
      </c>
      <c r="X14" s="22">
        <f t="shared" si="2"/>
        <v>0.20936641385287841</v>
      </c>
      <c r="Y14" s="22">
        <f t="shared" si="3"/>
        <v>0.95201861720776948</v>
      </c>
      <c r="Z14" s="21">
        <f t="shared" si="4"/>
        <v>0.17371875919289889</v>
      </c>
      <c r="AA14" s="22">
        <f t="shared" si="5"/>
        <v>0.38218127022437759</v>
      </c>
      <c r="AB14" s="22">
        <f t="shared" si="6"/>
        <v>0.34459195418676136</v>
      </c>
      <c r="AC14" s="22">
        <f t="shared" si="7"/>
        <v>0.31346144621568001</v>
      </c>
      <c r="AD14" s="22">
        <f t="shared" si="8"/>
        <v>0.22479903931914619</v>
      </c>
      <c r="AE14" s="22">
        <f t="shared" si="9"/>
        <v>0.40083805414750273</v>
      </c>
      <c r="AF14">
        <f t="shared" si="10"/>
        <v>0.26418995935060713</v>
      </c>
      <c r="AG14">
        <f t="shared" si="11"/>
        <v>0.15492088296449089</v>
      </c>
      <c r="AH14">
        <f t="shared" si="12"/>
        <v>0.18982220343582146</v>
      </c>
      <c r="AI14">
        <f t="shared" si="13"/>
        <v>7.0909550819257441E-2</v>
      </c>
      <c r="AJ14">
        <f t="shared" si="14"/>
        <v>0.13294642857142858</v>
      </c>
      <c r="AK14">
        <f t="shared" si="15"/>
        <v>0.27249127399650963</v>
      </c>
      <c r="AL14">
        <f t="shared" si="16"/>
        <v>0.10797023809523811</v>
      </c>
      <c r="AM14">
        <f t="shared" si="17"/>
        <v>0.34333000000000002</v>
      </c>
      <c r="AN14">
        <f t="shared" si="18"/>
        <v>0.10792652377906393</v>
      </c>
      <c r="AO14">
        <f t="shared" si="19"/>
        <v>8.9353934014535258E-2</v>
      </c>
      <c r="AP14">
        <f t="shared" si="20"/>
        <v>7.5816802732944305E-2</v>
      </c>
      <c r="AQ14">
        <f t="shared" si="21"/>
        <v>0.10598219980507718</v>
      </c>
      <c r="AR14">
        <f t="shared" si="22"/>
        <v>6.8937383395693871E-2</v>
      </c>
      <c r="AS14">
        <v>0.13</v>
      </c>
    </row>
    <row r="15" spans="1:45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f t="shared" si="0"/>
        <v>0.77880000000000005</v>
      </c>
      <c r="U15" s="21">
        <v>0.14405999999999999</v>
      </c>
      <c r="V15" s="22">
        <f t="shared" si="1"/>
        <v>144.06</v>
      </c>
      <c r="W15" s="24">
        <v>0.35399999999999998</v>
      </c>
      <c r="X15" s="22">
        <f t="shared" si="2"/>
        <v>0.2066304719811384</v>
      </c>
      <c r="Y15" s="22">
        <f t="shared" si="3"/>
        <v>0.95183086740060308</v>
      </c>
      <c r="Z15" s="21">
        <f t="shared" si="4"/>
        <v>0.17211858670935207</v>
      </c>
      <c r="AA15" s="22">
        <f t="shared" si="5"/>
        <v>0.37866089076057458</v>
      </c>
      <c r="AB15" s="22">
        <f t="shared" si="6"/>
        <v>0.34202199296748248</v>
      </c>
      <c r="AC15" s="22">
        <f t="shared" si="7"/>
        <v>0.31023517702480491</v>
      </c>
      <c r="AD15" s="22">
        <f t="shared" si="8"/>
        <v>0.22296665335287127</v>
      </c>
      <c r="AE15" s="22">
        <f t="shared" si="9"/>
        <v>0.39855217710758634</v>
      </c>
      <c r="AF15">
        <f t="shared" si="10"/>
        <v>0.26166813352420104</v>
      </c>
      <c r="AG15">
        <f t="shared" si="11"/>
        <v>0.15368005804344409</v>
      </c>
      <c r="AH15">
        <f t="shared" si="12"/>
        <v>0.18846688944318707</v>
      </c>
      <c r="AI15">
        <f t="shared" si="13"/>
        <v>8.346627612347407E-2</v>
      </c>
      <c r="AJ15">
        <f t="shared" si="14"/>
        <v>0.13120779220779219</v>
      </c>
      <c r="AK15">
        <f t="shared" si="15"/>
        <v>0.26781849912739963</v>
      </c>
      <c r="AL15">
        <f t="shared" si="16"/>
        <v>0.10669523809523808</v>
      </c>
      <c r="AM15">
        <f t="shared" si="17"/>
        <v>0.41874000000000011</v>
      </c>
      <c r="AN15">
        <f t="shared" si="18"/>
        <v>0.10665996944590321</v>
      </c>
      <c r="AO15">
        <f t="shared" si="19"/>
        <v>8.8505404111304531E-2</v>
      </c>
      <c r="AP15">
        <f t="shared" si="20"/>
        <v>7.4885524938464482E-2</v>
      </c>
      <c r="AQ15">
        <f t="shared" si="21"/>
        <v>0.10492104294305929</v>
      </c>
      <c r="AR15">
        <f t="shared" si="22"/>
        <v>6.815336074997301E-2</v>
      </c>
      <c r="AS15">
        <v>0.14000000000000001</v>
      </c>
    </row>
    <row r="16" spans="1:45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f t="shared" si="0"/>
        <v>0.35640000000000005</v>
      </c>
      <c r="U16" s="21">
        <v>0.11959500000000001</v>
      </c>
      <c r="V16" s="22">
        <f t="shared" si="1"/>
        <v>119.59500000000001</v>
      </c>
      <c r="W16" s="24">
        <v>0.16200000000000001</v>
      </c>
      <c r="X16" s="22">
        <f t="shared" si="2"/>
        <v>0.18090825176604464</v>
      </c>
      <c r="Y16" s="22">
        <f t="shared" si="3"/>
        <v>0.95011534955472976</v>
      </c>
      <c r="Z16" s="21">
        <f t="shared" si="4"/>
        <v>0.15675069904987171</v>
      </c>
      <c r="AA16" s="22">
        <f t="shared" si="5"/>
        <v>0.34485153790971779</v>
      </c>
      <c r="AB16" s="22">
        <f t="shared" si="6"/>
        <v>0.31709993447623375</v>
      </c>
      <c r="AC16" s="22">
        <f t="shared" si="7"/>
        <v>0.27943494110322192</v>
      </c>
      <c r="AD16" s="22">
        <f t="shared" si="8"/>
        <v>0.20526518676644917</v>
      </c>
      <c r="AE16" s="22">
        <f t="shared" si="9"/>
        <v>0.37616863490749425</v>
      </c>
      <c r="AF16">
        <f t="shared" si="10"/>
        <v>0.23749347194987575</v>
      </c>
      <c r="AG16">
        <f t="shared" si="11"/>
        <v>0.14168386762534035</v>
      </c>
      <c r="AH16">
        <f t="shared" si="12"/>
        <v>0.17530065960726915</v>
      </c>
      <c r="AI16">
        <f t="shared" si="13"/>
        <v>9.7147164520722709E-2</v>
      </c>
      <c r="AJ16">
        <f t="shared" si="14"/>
        <v>0.11532142857142857</v>
      </c>
      <c r="AK16">
        <f t="shared" si="15"/>
        <v>0.22512216404886565</v>
      </c>
      <c r="AL16">
        <f t="shared" si="16"/>
        <v>9.5045238095238099E-2</v>
      </c>
      <c r="AM16">
        <f t="shared" si="17"/>
        <v>0.49415000000000009</v>
      </c>
      <c r="AN16">
        <f t="shared" si="18"/>
        <v>9.4664491005261156E-2</v>
      </c>
      <c r="AO16">
        <f t="shared" si="19"/>
        <v>8.0369036104107283E-2</v>
      </c>
      <c r="AP16">
        <f t="shared" si="20"/>
        <v>6.6092061211619965E-2</v>
      </c>
      <c r="AQ16">
        <f t="shared" si="21"/>
        <v>9.4774824392934276E-2</v>
      </c>
      <c r="AR16">
        <f t="shared" si="22"/>
        <v>6.0713052260840235E-2</v>
      </c>
      <c r="AS16">
        <v>0.15</v>
      </c>
    </row>
    <row r="17" spans="2:45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f t="shared" si="0"/>
        <v>0.36520000000000002</v>
      </c>
      <c r="U17" s="21">
        <v>8.2852999999999996E-2</v>
      </c>
      <c r="V17" s="22">
        <f t="shared" si="1"/>
        <v>82.852999999999994</v>
      </c>
      <c r="W17" s="24">
        <v>0.16600000000000001</v>
      </c>
      <c r="X17" s="22">
        <f t="shared" si="2"/>
        <v>0.13918672498530776</v>
      </c>
      <c r="Y17" s="22">
        <f t="shared" si="3"/>
        <v>0.94753895238763064</v>
      </c>
      <c r="Z17" s="21">
        <f t="shared" si="4"/>
        <v>0.13034866252210028</v>
      </c>
      <c r="AA17" s="22">
        <f t="shared" si="5"/>
        <v>0.28676705754862064</v>
      </c>
      <c r="AB17" s="22">
        <f t="shared" si="6"/>
        <v>0.27314764421135218</v>
      </c>
      <c r="AC17" s="22">
        <f t="shared" si="7"/>
        <v>0.22736701506967441</v>
      </c>
      <c r="AD17" s="22">
        <f t="shared" si="8"/>
        <v>0.17436877948845267</v>
      </c>
      <c r="AE17" s="22">
        <f t="shared" si="9"/>
        <v>0.33564330551488897</v>
      </c>
      <c r="AF17">
        <f t="shared" si="10"/>
        <v>0.19616808436474006</v>
      </c>
      <c r="AG17">
        <f t="shared" si="11"/>
        <v>0.12070112755418103</v>
      </c>
      <c r="AH17">
        <f t="shared" si="12"/>
        <v>0.15197016748662057</v>
      </c>
      <c r="AI17">
        <f t="shared" si="13"/>
        <v>0.11196784538390965</v>
      </c>
      <c r="AJ17">
        <f t="shared" si="14"/>
        <v>9.146298701298701E-2</v>
      </c>
      <c r="AK17">
        <f t="shared" si="15"/>
        <v>0.161</v>
      </c>
      <c r="AL17">
        <f t="shared" si="16"/>
        <v>7.7549047619047615E-2</v>
      </c>
      <c r="AM17">
        <f t="shared" si="17"/>
        <v>0.56956000000000007</v>
      </c>
      <c r="AN17">
        <f t="shared" si="18"/>
        <v>7.48177338442442E-2</v>
      </c>
      <c r="AO17">
        <f t="shared" si="19"/>
        <v>6.6450095115705085E-2</v>
      </c>
      <c r="AP17">
        <f t="shared" si="20"/>
        <v>5.1661405727158882E-2</v>
      </c>
      <c r="AQ17">
        <f t="shared" si="21"/>
        <v>7.755084755362876E-2</v>
      </c>
      <c r="AR17">
        <f t="shared" si="22"/>
        <v>4.8336242170243376E-2</v>
      </c>
      <c r="AS17">
        <v>0.16</v>
      </c>
    </row>
    <row r="18" spans="2:45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f t="shared" si="0"/>
        <v>0.35860000000000003</v>
      </c>
      <c r="U18" s="21">
        <v>6.2002299999999996E-2</v>
      </c>
      <c r="V18" s="22">
        <f t="shared" si="1"/>
        <v>62.002299999999998</v>
      </c>
      <c r="W18" s="24">
        <v>0.16300000000000001</v>
      </c>
      <c r="X18" s="22">
        <f t="shared" si="2"/>
        <v>0.11315374489050607</v>
      </c>
      <c r="Y18" s="22">
        <f t="shared" si="3"/>
        <v>0.94607687399200613</v>
      </c>
      <c r="Z18" s="21">
        <f t="shared" si="4"/>
        <v>0.11267823291024621</v>
      </c>
      <c r="AA18" s="22">
        <f t="shared" si="5"/>
        <v>0.24789211240254169</v>
      </c>
      <c r="AB18" s="22">
        <f t="shared" si="6"/>
        <v>0.24278308149499578</v>
      </c>
      <c r="AC18" s="22">
        <f t="shared" si="7"/>
        <v>0.19319544246143233</v>
      </c>
      <c r="AD18" s="22">
        <f t="shared" si="8"/>
        <v>0.15328970109800363</v>
      </c>
      <c r="AE18" s="22">
        <f t="shared" si="9"/>
        <v>0.30674569371281285</v>
      </c>
      <c r="AF18">
        <f t="shared" si="10"/>
        <v>0.16867674286253465</v>
      </c>
      <c r="AG18">
        <f t="shared" si="11"/>
        <v>0.10634889208420227</v>
      </c>
      <c r="AH18">
        <f t="shared" si="12"/>
        <v>0.13575937963579388</v>
      </c>
      <c r="AI18">
        <f t="shared" si="13"/>
        <v>0.12794313447412231</v>
      </c>
      <c r="AJ18">
        <f t="shared" si="14"/>
        <v>7.7923571428571425E-2</v>
      </c>
      <c r="AK18">
        <f t="shared" si="15"/>
        <v>0.12461134380453753</v>
      </c>
      <c r="AL18">
        <f t="shared" si="16"/>
        <v>6.7620142857142851E-2</v>
      </c>
      <c r="AM18">
        <f t="shared" si="17"/>
        <v>0.64497000000000004</v>
      </c>
      <c r="AN18">
        <f t="shared" si="18"/>
        <v>6.2129683412589752E-2</v>
      </c>
      <c r="AO18">
        <f t="shared" si="19"/>
        <v>5.7182378948542313E-2</v>
      </c>
      <c r="AP18">
        <f t="shared" si="20"/>
        <v>4.2527443959664818E-2</v>
      </c>
      <c r="AQ18">
        <f t="shared" si="21"/>
        <v>6.6189407722776705E-2</v>
      </c>
      <c r="AR18">
        <f t="shared" si="22"/>
        <v>4.0371404066690778E-2</v>
      </c>
      <c r="AS18">
        <v>0.17</v>
      </c>
    </row>
    <row r="19" spans="2:45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f t="shared" si="0"/>
        <v>0.58300000000000007</v>
      </c>
      <c r="U19" s="21">
        <v>0.104699</v>
      </c>
      <c r="V19" s="22">
        <f t="shared" si="1"/>
        <v>104.699</v>
      </c>
      <c r="W19" s="24">
        <v>0.26500000000000001</v>
      </c>
      <c r="X19" s="22">
        <f t="shared" si="2"/>
        <v>0.16451054511988039</v>
      </c>
      <c r="Y19" s="22">
        <f t="shared" si="3"/>
        <v>0.94907082252296482</v>
      </c>
      <c r="Z19" s="21">
        <f t="shared" si="4"/>
        <v>0.14661523120593115</v>
      </c>
      <c r="AA19" s="22">
        <f t="shared" si="5"/>
        <v>0.32255350865304855</v>
      </c>
      <c r="AB19" s="22">
        <f t="shared" si="6"/>
        <v>0.3004084977106995</v>
      </c>
      <c r="AC19" s="22">
        <f t="shared" si="7"/>
        <v>0.25931365052277777</v>
      </c>
      <c r="AD19" s="22">
        <f t="shared" si="8"/>
        <v>0.19348153561794218</v>
      </c>
      <c r="AE19" s="22">
        <f t="shared" si="9"/>
        <v>0.36094533672998336</v>
      </c>
      <c r="AF19">
        <f t="shared" si="10"/>
        <v>0.22159649147284446</v>
      </c>
      <c r="AG19">
        <f t="shared" si="11"/>
        <v>0.13368821219936569</v>
      </c>
      <c r="AH19">
        <f t="shared" si="12"/>
        <v>0.16645803383750996</v>
      </c>
      <c r="AI19">
        <f t="shared" si="13"/>
        <v>0.14508712350397979</v>
      </c>
      <c r="AJ19">
        <f t="shared" si="14"/>
        <v>0.1056487012987013</v>
      </c>
      <c r="AK19">
        <f t="shared" si="15"/>
        <v>0.19912565445026181</v>
      </c>
      <c r="AL19">
        <f t="shared" si="16"/>
        <v>8.7951904761904759E-2</v>
      </c>
      <c r="AM19">
        <f t="shared" si="17"/>
        <v>0.72038000000000002</v>
      </c>
      <c r="AN19">
        <f t="shared" si="18"/>
        <v>8.6927009492085178E-2</v>
      </c>
      <c r="AO19">
        <f t="shared" si="19"/>
        <v>7.5016338656585524E-2</v>
      </c>
      <c r="AP19">
        <f t="shared" si="20"/>
        <v>6.0447334633221481E-2</v>
      </c>
      <c r="AQ19">
        <f t="shared" si="21"/>
        <v>8.8130130845773286E-2</v>
      </c>
      <c r="AR19">
        <f t="shared" si="22"/>
        <v>5.5898451258989131E-2</v>
      </c>
      <c r="AS19">
        <v>0.18</v>
      </c>
    </row>
    <row r="20" spans="2:45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f t="shared" si="0"/>
        <v>0.58960000000000012</v>
      </c>
      <c r="U20" s="21">
        <v>0.12052700000000001</v>
      </c>
      <c r="V20" s="22">
        <f t="shared" si="1"/>
        <v>120.52700000000002</v>
      </c>
      <c r="W20" s="24">
        <v>0.26800000000000002</v>
      </c>
      <c r="X20" s="22">
        <f t="shared" si="2"/>
        <v>0.18191414312768497</v>
      </c>
      <c r="Y20" s="22">
        <f t="shared" si="3"/>
        <v>0.95018070261552479</v>
      </c>
      <c r="Z20" s="21">
        <f t="shared" si="4"/>
        <v>0.15736335956032821</v>
      </c>
      <c r="AA20" s="22">
        <f t="shared" si="5"/>
        <v>0.34619939103272207</v>
      </c>
      <c r="AB20" s="22">
        <f t="shared" si="6"/>
        <v>0.31810215338133829</v>
      </c>
      <c r="AC20" s="22">
        <f t="shared" si="7"/>
        <v>0.28065624625771329</v>
      </c>
      <c r="AD20" s="22">
        <f t="shared" si="8"/>
        <v>0.20597459841607468</v>
      </c>
      <c r="AE20" s="22">
        <f t="shared" si="9"/>
        <v>0.37707659434877766</v>
      </c>
      <c r="AF20">
        <f t="shared" si="10"/>
        <v>0.23845562648100485</v>
      </c>
      <c r="AG20">
        <f t="shared" si="11"/>
        <v>0.14216496984756141</v>
      </c>
      <c r="AH20">
        <f t="shared" si="12"/>
        <v>0.17583096082997279</v>
      </c>
      <c r="AI20">
        <f t="shared" si="13"/>
        <v>0.16341325523543421</v>
      </c>
      <c r="AJ20">
        <f t="shared" si="14"/>
        <v>0.11592662337662339</v>
      </c>
      <c r="AK20">
        <f t="shared" si="15"/>
        <v>0.22674869109947648</v>
      </c>
      <c r="AL20">
        <f t="shared" si="16"/>
        <v>9.5489047619047626E-2</v>
      </c>
      <c r="AM20">
        <f t="shared" si="17"/>
        <v>0.79579</v>
      </c>
      <c r="AN20">
        <f t="shared" si="18"/>
        <v>9.5136727605063726E-2</v>
      </c>
      <c r="AO20">
        <f t="shared" si="19"/>
        <v>8.0692943810081297E-2</v>
      </c>
      <c r="AP20">
        <f t="shared" si="20"/>
        <v>6.643729315481324E-2</v>
      </c>
      <c r="AQ20">
        <f t="shared" si="21"/>
        <v>9.5177707899029976E-2</v>
      </c>
      <c r="AR20">
        <f t="shared" si="22"/>
        <v>6.1006492551014223E-2</v>
      </c>
      <c r="AS20">
        <v>0.19</v>
      </c>
    </row>
    <row r="21" spans="2:45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f t="shared" si="0"/>
        <v>0.58520000000000005</v>
      </c>
      <c r="U21" s="21">
        <v>0.12848330000000002</v>
      </c>
      <c r="V21" s="22">
        <f t="shared" si="1"/>
        <v>128.48330000000001</v>
      </c>
      <c r="W21" s="24">
        <v>0.26600000000000001</v>
      </c>
      <c r="X21" s="22">
        <f t="shared" si="2"/>
        <v>0.19041304799870865</v>
      </c>
      <c r="Y21" s="22">
        <f t="shared" si="3"/>
        <v>0.95073860879321226</v>
      </c>
      <c r="Z21" s="21">
        <f t="shared" si="4"/>
        <v>0.1625004400217637</v>
      </c>
      <c r="AA21" s="22">
        <f t="shared" si="5"/>
        <v>0.35750096804788017</v>
      </c>
      <c r="AB21" s="22">
        <f t="shared" si="6"/>
        <v>0.32647663944397426</v>
      </c>
      <c r="AC21" s="22">
        <f t="shared" si="7"/>
        <v>0.29091862761019288</v>
      </c>
      <c r="AD21" s="22">
        <f t="shared" si="8"/>
        <v>0.21191050220283475</v>
      </c>
      <c r="AE21" s="22">
        <f t="shared" si="9"/>
        <v>0.38463731947981583</v>
      </c>
      <c r="AF21">
        <f t="shared" si="10"/>
        <v>0.24652849485212744</v>
      </c>
      <c r="AG21">
        <f t="shared" si="11"/>
        <v>0.14618940146966214</v>
      </c>
      <c r="AH21">
        <f t="shared" si="12"/>
        <v>0.1802593557714765</v>
      </c>
      <c r="AI21">
        <f t="shared" si="13"/>
        <v>0.18293438711225032</v>
      </c>
      <c r="AJ21">
        <f t="shared" si="14"/>
        <v>0.12109305194805196</v>
      </c>
      <c r="AK21">
        <f t="shared" si="15"/>
        <v>0.24063403141361261</v>
      </c>
      <c r="AL21">
        <f t="shared" si="16"/>
        <v>9.9277761904761924E-2</v>
      </c>
      <c r="AM21">
        <f t="shared" si="17"/>
        <v>0.8712000000000002</v>
      </c>
      <c r="AN21">
        <f t="shared" si="18"/>
        <v>9.911618511652924E-2</v>
      </c>
      <c r="AO21">
        <f t="shared" si="19"/>
        <v>8.3410397232605682E-2</v>
      </c>
      <c r="AP21">
        <f t="shared" si="20"/>
        <v>6.9349665377914579E-2</v>
      </c>
      <c r="AQ21">
        <f t="shared" si="21"/>
        <v>9.8561185159157072E-2</v>
      </c>
      <c r="AR21">
        <f t="shared" si="22"/>
        <v>6.3477489693280237E-2</v>
      </c>
      <c r="AS21">
        <v>0.2</v>
      </c>
    </row>
    <row r="22" spans="2:45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f t="shared" si="0"/>
        <v>0.82280000000000009</v>
      </c>
      <c r="U22" s="21">
        <v>0.1554625</v>
      </c>
      <c r="V22" s="22">
        <f t="shared" si="1"/>
        <v>155.46250000000001</v>
      </c>
      <c r="W22" s="24">
        <v>0.374</v>
      </c>
      <c r="X22" s="22">
        <f t="shared" si="2"/>
        <v>0.21818482262955685</v>
      </c>
      <c r="Y22" s="22">
        <f t="shared" si="3"/>
        <v>0.95263042563635092</v>
      </c>
      <c r="Z22" s="21">
        <f t="shared" si="4"/>
        <v>0.17883479080373638</v>
      </c>
      <c r="AA22" s="22">
        <f t="shared" si="5"/>
        <v>0.39343653976822007</v>
      </c>
      <c r="AB22" s="22">
        <f t="shared" si="6"/>
        <v>0.35277849007681211</v>
      </c>
      <c r="AC22" s="22">
        <f t="shared" si="7"/>
        <v>0.32379979279733473</v>
      </c>
      <c r="AD22" s="22">
        <f t="shared" si="8"/>
        <v>0.23064451535526226</v>
      </c>
      <c r="AE22" s="22">
        <f t="shared" si="9"/>
        <v>0.40809302540205422</v>
      </c>
      <c r="AF22">
        <f t="shared" si="10"/>
        <v>0.27225832500632491</v>
      </c>
      <c r="AG22">
        <f t="shared" si="11"/>
        <v>0.15887805245004025</v>
      </c>
      <c r="AH22">
        <f t="shared" si="12"/>
        <v>0.19413664878940001</v>
      </c>
      <c r="AI22">
        <f t="shared" si="13"/>
        <v>0.20366284568152518</v>
      </c>
      <c r="AJ22">
        <f t="shared" si="14"/>
        <v>0.13861201298701298</v>
      </c>
      <c r="AK22">
        <f t="shared" si="15"/>
        <v>0.28771815008726004</v>
      </c>
      <c r="AL22">
        <f t="shared" si="16"/>
        <v>0.112125</v>
      </c>
      <c r="AM22">
        <f t="shared" si="17"/>
        <v>0.94660999999999995</v>
      </c>
      <c r="AN22">
        <f t="shared" si="18"/>
        <v>0.11199741968510503</v>
      </c>
      <c r="AO22">
        <f t="shared" si="19"/>
        <v>9.2068452764230785E-2</v>
      </c>
      <c r="AP22">
        <f t="shared" si="20"/>
        <v>7.8813519541836422E-2</v>
      </c>
      <c r="AQ22">
        <f t="shared" si="21"/>
        <v>0.10938060571297382</v>
      </c>
      <c r="AR22">
        <f t="shared" si="22"/>
        <v>7.1455432078942741E-2</v>
      </c>
      <c r="AS22">
        <v>0.21</v>
      </c>
    </row>
    <row r="23" spans="2:45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f t="shared" si="0"/>
        <v>0.82500000000000007</v>
      </c>
      <c r="U23" s="21">
        <v>0.13077000000000003</v>
      </c>
      <c r="V23" s="22">
        <f t="shared" si="1"/>
        <v>130.77000000000004</v>
      </c>
      <c r="W23" s="24">
        <v>0.375</v>
      </c>
      <c r="X23" s="22">
        <f t="shared" si="2"/>
        <v>0.19282758535296851</v>
      </c>
      <c r="Y23" s="22">
        <f t="shared" si="3"/>
        <v>0.95089895519248302</v>
      </c>
      <c r="Z23" s="21">
        <f t="shared" si="4"/>
        <v>0.16394739170466466</v>
      </c>
      <c r="AA23" s="22">
        <f t="shared" si="5"/>
        <v>0.3606842617502623</v>
      </c>
      <c r="AB23" s="22">
        <f t="shared" si="6"/>
        <v>0.32882627927359448</v>
      </c>
      <c r="AC23" s="22">
        <f t="shared" si="7"/>
        <v>0.29381618170444435</v>
      </c>
      <c r="AD23" s="22">
        <f t="shared" si="8"/>
        <v>0.2135785165220434</v>
      </c>
      <c r="AE23" s="22">
        <f t="shared" si="9"/>
        <v>0.3867503798874059</v>
      </c>
      <c r="AF23">
        <f t="shared" si="10"/>
        <v>0.24880405724183879</v>
      </c>
      <c r="AG23">
        <f t="shared" si="11"/>
        <v>0.14731992717188519</v>
      </c>
      <c r="AH23">
        <f t="shared" si="12"/>
        <v>0.1815009573433628</v>
      </c>
      <c r="AI23">
        <f t="shared" si="13"/>
        <v>0.22561047352590169</v>
      </c>
      <c r="AJ23">
        <f t="shared" si="14"/>
        <v>0.12257792207792209</v>
      </c>
      <c r="AK23">
        <f t="shared" si="15"/>
        <v>0.24462478184991279</v>
      </c>
      <c r="AL23">
        <f t="shared" si="16"/>
        <v>0.10036666666666667</v>
      </c>
      <c r="AM23">
        <f t="shared" si="17"/>
        <v>1.0220200000000002</v>
      </c>
      <c r="AN23">
        <f t="shared" si="18"/>
        <v>0.10024339306111009</v>
      </c>
      <c r="AO23">
        <f t="shared" si="19"/>
        <v>8.4176303068558042E-2</v>
      </c>
      <c r="AP23">
        <f t="shared" si="20"/>
        <v>7.0175622968191451E-2</v>
      </c>
      <c r="AQ23">
        <f t="shared" si="21"/>
        <v>9.9515905017256587E-2</v>
      </c>
      <c r="AR23">
        <f t="shared" si="22"/>
        <v>6.4176850881148648E-2</v>
      </c>
      <c r="AS23">
        <v>0.22</v>
      </c>
    </row>
    <row r="24" spans="2:45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f t="shared" si="0"/>
        <v>0.81840000000000002</v>
      </c>
      <c r="U24" s="21">
        <v>0.14972749999999999</v>
      </c>
      <c r="V24" s="22">
        <f t="shared" si="1"/>
        <v>149.72749999999999</v>
      </c>
      <c r="W24" s="24">
        <v>0.372</v>
      </c>
      <c r="X24" s="22">
        <f t="shared" si="2"/>
        <v>0.21240487684409259</v>
      </c>
      <c r="Y24" s="22">
        <f t="shared" si="3"/>
        <v>0.95222827992426895</v>
      </c>
      <c r="Z24" s="21">
        <f t="shared" si="4"/>
        <v>0.17548861996083148</v>
      </c>
      <c r="AA24" s="22">
        <f t="shared" si="5"/>
        <v>0.38607496391382928</v>
      </c>
      <c r="AB24" s="22">
        <f t="shared" si="6"/>
        <v>0.34742918262511191</v>
      </c>
      <c r="AC24" s="22">
        <f t="shared" si="7"/>
        <v>0.31703392565616684</v>
      </c>
      <c r="AD24" s="22">
        <f t="shared" si="8"/>
        <v>0.2268234687224383</v>
      </c>
      <c r="AE24" s="22">
        <f t="shared" si="9"/>
        <v>0.40335698696174183</v>
      </c>
      <c r="AF24">
        <f t="shared" si="10"/>
        <v>0.26698019527988381</v>
      </c>
      <c r="AG24">
        <f t="shared" si="11"/>
        <v>0.15629154735421516</v>
      </c>
      <c r="AH24">
        <f t="shared" si="12"/>
        <v>0.19131796321818598</v>
      </c>
      <c r="AI24">
        <f t="shared" si="13"/>
        <v>0.248788670040474</v>
      </c>
      <c r="AJ24">
        <f t="shared" si="14"/>
        <v>0.13488798701298699</v>
      </c>
      <c r="AK24">
        <f t="shared" si="15"/>
        <v>0.27770942408376964</v>
      </c>
      <c r="AL24">
        <f t="shared" si="16"/>
        <v>0.1093940476190476</v>
      </c>
      <c r="AM24">
        <f t="shared" si="17"/>
        <v>1.0974300000000001</v>
      </c>
      <c r="AN24">
        <f t="shared" si="18"/>
        <v>0.10933113759572938</v>
      </c>
      <c r="AO24">
        <f t="shared" si="19"/>
        <v>9.029272816579309E-2</v>
      </c>
      <c r="AP24">
        <f t="shared" si="20"/>
        <v>7.6850193901538161E-2</v>
      </c>
      <c r="AQ24">
        <f t="shared" si="21"/>
        <v>0.10715688119134983</v>
      </c>
      <c r="AR24">
        <f t="shared" si="22"/>
        <v>6.9806533686087829E-2</v>
      </c>
      <c r="AS24">
        <v>0.23</v>
      </c>
    </row>
    <row r="25" spans="2:45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f t="shared" si="0"/>
        <v>0.34100000000000003</v>
      </c>
      <c r="U25" s="21">
        <v>6.58136E-2</v>
      </c>
      <c r="V25" s="22">
        <f t="shared" si="1"/>
        <v>65.813599999999994</v>
      </c>
      <c r="W25" s="24">
        <v>0.155</v>
      </c>
      <c r="X25" s="22">
        <f t="shared" si="2"/>
        <v>0.11807950854289714</v>
      </c>
      <c r="Y25" s="22">
        <f t="shared" si="3"/>
        <v>0.94634412734029871</v>
      </c>
      <c r="Z25" s="21">
        <f t="shared" si="4"/>
        <v>0.11610717174023615</v>
      </c>
      <c r="AA25" s="22">
        <f t="shared" si="5"/>
        <v>0.25543577782851956</v>
      </c>
      <c r="AB25" s="22">
        <f t="shared" si="6"/>
        <v>0.24874253988753697</v>
      </c>
      <c r="AC25" s="22">
        <f t="shared" si="7"/>
        <v>0.19977992575974132</v>
      </c>
      <c r="AD25" s="22">
        <f t="shared" si="8"/>
        <v>0.15740828099023146</v>
      </c>
      <c r="AE25" s="22">
        <f t="shared" si="9"/>
        <v>0.31248155694362506</v>
      </c>
      <c r="AF25">
        <f t="shared" si="10"/>
        <v>0.17399985110361293</v>
      </c>
      <c r="AG25">
        <f t="shared" si="11"/>
        <v>0.10915570533701899</v>
      </c>
      <c r="AH25">
        <f t="shared" si="12"/>
        <v>0.13894749423714406</v>
      </c>
      <c r="AI25">
        <f t="shared" si="13"/>
        <v>0.27320842710152682</v>
      </c>
      <c r="AJ25">
        <f t="shared" si="14"/>
        <v>8.0398441558441558E-2</v>
      </c>
      <c r="AK25">
        <f t="shared" si="15"/>
        <v>0.13126282722513091</v>
      </c>
      <c r="AL25">
        <f t="shared" si="16"/>
        <v>6.9435047619047605E-2</v>
      </c>
      <c r="AM25">
        <f t="shared" si="17"/>
        <v>1.1728400000000001</v>
      </c>
      <c r="AN25">
        <f t="shared" si="18"/>
        <v>6.4551558928393149E-2</v>
      </c>
      <c r="AO25">
        <f t="shared" si="19"/>
        <v>5.8977447720652706E-2</v>
      </c>
      <c r="AP25">
        <f t="shared" si="20"/>
        <v>4.4264656448719214E-2</v>
      </c>
      <c r="AQ25">
        <f t="shared" si="21"/>
        <v>6.8382628225023681E-2</v>
      </c>
      <c r="AR25">
        <f t="shared" si="22"/>
        <v>4.1895336641230074E-2</v>
      </c>
      <c r="AS25">
        <v>0.24</v>
      </c>
    </row>
    <row r="26" spans="2:45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f t="shared" si="0"/>
        <v>0.34320000000000001</v>
      </c>
      <c r="U26" s="21">
        <v>8.0492000000000008E-2</v>
      </c>
      <c r="V26" s="22">
        <f t="shared" si="1"/>
        <v>80.492000000000004</v>
      </c>
      <c r="W26" s="24">
        <v>0.156</v>
      </c>
      <c r="X26" s="22">
        <f t="shared" si="2"/>
        <v>0.13634197720488445</v>
      </c>
      <c r="Y26" s="22">
        <f t="shared" si="3"/>
        <v>0.94737339597503678</v>
      </c>
      <c r="Z26" s="21">
        <f t="shared" si="4"/>
        <v>0.12846868328261241</v>
      </c>
      <c r="AA26" s="22">
        <f t="shared" si="5"/>
        <v>0.28263110322174734</v>
      </c>
      <c r="AB26" s="22">
        <f t="shared" si="6"/>
        <v>0.2699563760381421</v>
      </c>
      <c r="AC26" s="22">
        <f t="shared" si="7"/>
        <v>0.22370402463492053</v>
      </c>
      <c r="AD26" s="22">
        <f t="shared" si="8"/>
        <v>0.17214265490274783</v>
      </c>
      <c r="AE26" s="22">
        <f t="shared" si="9"/>
        <v>0.3326432841599416</v>
      </c>
      <c r="AF26">
        <f t="shared" si="10"/>
        <v>0.19323643555990255</v>
      </c>
      <c r="AG26">
        <f t="shared" si="11"/>
        <v>0.11918691189346323</v>
      </c>
      <c r="AH26">
        <f t="shared" si="12"/>
        <v>0.15027022125524792</v>
      </c>
      <c r="AI26">
        <f t="shared" si="13"/>
        <v>0.29888036045876915</v>
      </c>
      <c r="AJ26">
        <f t="shared" si="14"/>
        <v>8.9929870129870124E-2</v>
      </c>
      <c r="AK26">
        <f t="shared" si="15"/>
        <v>0.15687958115183251</v>
      </c>
      <c r="AL26">
        <f t="shared" si="16"/>
        <v>7.6424761904761912E-2</v>
      </c>
      <c r="AM26">
        <f t="shared" si="17"/>
        <v>1.2482500000000001</v>
      </c>
      <c r="AN26">
        <f t="shared" si="18"/>
        <v>7.3443969166556655E-2</v>
      </c>
      <c r="AO26">
        <f t="shared" si="19"/>
        <v>6.5462133623477053E-2</v>
      </c>
      <c r="AP26">
        <f t="shared" si="20"/>
        <v>5.0668692322602911E-2</v>
      </c>
      <c r="AQ26">
        <f t="shared" si="21"/>
        <v>7.6335333765300828E-2</v>
      </c>
      <c r="AR26">
        <f t="shared" si="22"/>
        <v>4.7476033140107683E-2</v>
      </c>
      <c r="AS26">
        <v>0.25</v>
      </c>
    </row>
    <row r="27" spans="2:45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f t="shared" si="0"/>
        <v>0.33440000000000003</v>
      </c>
      <c r="U27" s="21">
        <v>9.3965999999999994E-2</v>
      </c>
      <c r="V27" s="22">
        <f t="shared" si="1"/>
        <v>93.965999999999994</v>
      </c>
      <c r="W27" s="24">
        <v>0.152</v>
      </c>
      <c r="X27" s="22">
        <f t="shared" si="2"/>
        <v>0.15227985696260726</v>
      </c>
      <c r="Y27" s="22">
        <f t="shared" si="3"/>
        <v>0.9483182105041722</v>
      </c>
      <c r="Z27" s="21">
        <f t="shared" si="4"/>
        <v>0.13885936443184121</v>
      </c>
      <c r="AA27" s="22">
        <f t="shared" si="5"/>
        <v>0.30549060175005072</v>
      </c>
      <c r="AB27" s="22">
        <f t="shared" si="6"/>
        <v>0.28748685269002139</v>
      </c>
      <c r="AC27" s="22">
        <f t="shared" si="7"/>
        <v>0.24402635384598975</v>
      </c>
      <c r="AD27" s="22">
        <f t="shared" si="8"/>
        <v>0.18440095795229189</v>
      </c>
      <c r="AE27" s="22">
        <f t="shared" si="9"/>
        <v>0.34902289918349688</v>
      </c>
      <c r="AF27">
        <f t="shared" si="10"/>
        <v>0.20945870013476175</v>
      </c>
      <c r="AG27">
        <f t="shared" si="11"/>
        <v>0.12752091352480399</v>
      </c>
      <c r="AH27">
        <f t="shared" si="12"/>
        <v>0.15959812983805804</v>
      </c>
      <c r="AI27">
        <f t="shared" si="13"/>
        <v>0.32581473751863882</v>
      </c>
      <c r="AJ27">
        <f t="shared" si="14"/>
        <v>9.8679220779220769E-2</v>
      </c>
      <c r="AK27">
        <f t="shared" si="15"/>
        <v>0.18039441535776615</v>
      </c>
      <c r="AL27">
        <f t="shared" si="16"/>
        <v>8.2840952380952376E-2</v>
      </c>
      <c r="AM27">
        <f t="shared" si="17"/>
        <v>1.3236600000000001</v>
      </c>
      <c r="AN27">
        <f t="shared" si="18"/>
        <v>8.1104437179798039E-2</v>
      </c>
      <c r="AO27">
        <f t="shared" si="19"/>
        <v>7.0928070665839005E-2</v>
      </c>
      <c r="AP27">
        <f t="shared" si="20"/>
        <v>5.6215031978002282E-2</v>
      </c>
      <c r="AQ27">
        <f t="shared" si="21"/>
        <v>8.3072402000068699E-2</v>
      </c>
      <c r="AR27">
        <f t="shared" si="22"/>
        <v>5.2266659994520667E-2</v>
      </c>
      <c r="AS27">
        <v>0.26</v>
      </c>
    </row>
    <row r="28" spans="2:45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f t="shared" si="0"/>
        <v>0.73260000000000014</v>
      </c>
      <c r="U28" s="21">
        <v>0.1385033</v>
      </c>
      <c r="V28" s="22">
        <f t="shared" si="1"/>
        <v>138.5033</v>
      </c>
      <c r="W28" s="24">
        <v>0.33300000000000002</v>
      </c>
      <c r="X28" s="22">
        <f t="shared" si="2"/>
        <v>0.200905588812792</v>
      </c>
      <c r="Y28" s="22">
        <f t="shared" si="3"/>
        <v>0.95144122431807032</v>
      </c>
      <c r="Z28" s="21">
        <f t="shared" si="4"/>
        <v>0.16874977554902115</v>
      </c>
      <c r="AA28" s="22">
        <f t="shared" si="5"/>
        <v>0.37124950620784658</v>
      </c>
      <c r="AB28" s="22">
        <f t="shared" si="6"/>
        <v>0.33659650848992528</v>
      </c>
      <c r="AC28" s="22">
        <f t="shared" si="7"/>
        <v>0.30345457299035322</v>
      </c>
      <c r="AD28" s="22">
        <f t="shared" si="8"/>
        <v>0.21910250468453638</v>
      </c>
      <c r="AE28" s="22">
        <f t="shared" si="9"/>
        <v>0.39371305572944337</v>
      </c>
      <c r="AF28">
        <f t="shared" si="10"/>
        <v>0.25636178690341482</v>
      </c>
      <c r="AG28">
        <f t="shared" si="11"/>
        <v>0.15106281181574666</v>
      </c>
      <c r="AH28">
        <f t="shared" si="12"/>
        <v>0.18560422945996446</v>
      </c>
      <c r="AI28">
        <f t="shared" si="13"/>
        <v>0.35402150205976551</v>
      </c>
      <c r="AJ28">
        <f t="shared" si="14"/>
        <v>0.12759954545454544</v>
      </c>
      <c r="AK28">
        <f t="shared" si="15"/>
        <v>0.25812094240837696</v>
      </c>
      <c r="AL28">
        <f t="shared" si="16"/>
        <v>0.10404919047619048</v>
      </c>
      <c r="AM28">
        <f t="shared" si="17"/>
        <v>1.39907</v>
      </c>
      <c r="AN28">
        <f t="shared" si="18"/>
        <v>0.1040041402906751</v>
      </c>
      <c r="AO28">
        <f t="shared" si="19"/>
        <v>8.6719815282659624E-2</v>
      </c>
      <c r="AP28">
        <f t="shared" si="20"/>
        <v>7.2934428393197928E-2</v>
      </c>
      <c r="AQ28">
        <f t="shared" si="21"/>
        <v>0.10268983786254617</v>
      </c>
      <c r="AR28">
        <f t="shared" si="22"/>
        <v>6.6508405762532835E-2</v>
      </c>
      <c r="AS28">
        <v>0.27</v>
      </c>
    </row>
    <row r="29" spans="2:45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f t="shared" si="0"/>
        <v>0.7370000000000001</v>
      </c>
      <c r="U29" s="21">
        <v>0.12721670000000002</v>
      </c>
      <c r="V29" s="22">
        <f t="shared" si="1"/>
        <v>127.21670000000002</v>
      </c>
      <c r="W29" s="24">
        <v>0.33500000000000002</v>
      </c>
      <c r="X29" s="22">
        <f t="shared" si="2"/>
        <v>0.18907035955375248</v>
      </c>
      <c r="Y29" s="22">
        <f t="shared" si="3"/>
        <v>0.95064979314213593</v>
      </c>
      <c r="Z29" s="21">
        <f t="shared" si="4"/>
        <v>0.16169345927668138</v>
      </c>
      <c r="AA29" s="22">
        <f t="shared" si="5"/>
        <v>0.3557256104086991</v>
      </c>
      <c r="AB29" s="22">
        <f t="shared" si="6"/>
        <v>0.32516448457042801</v>
      </c>
      <c r="AC29" s="22">
        <f t="shared" si="7"/>
        <v>0.28930395005487797</v>
      </c>
      <c r="AD29" s="22">
        <f t="shared" si="8"/>
        <v>0.21097948759949922</v>
      </c>
      <c r="AE29" s="22">
        <f t="shared" si="9"/>
        <v>0.3834557210000048</v>
      </c>
      <c r="AF29">
        <f t="shared" si="10"/>
        <v>0.2452597093041575</v>
      </c>
      <c r="AG29">
        <f t="shared" si="11"/>
        <v>0.14555832262048546</v>
      </c>
      <c r="AH29">
        <f t="shared" si="12"/>
        <v>0.17956581788552939</v>
      </c>
      <c r="AI29">
        <f t="shared" si="13"/>
        <v>0.38351029632305178</v>
      </c>
      <c r="AJ29">
        <f t="shared" si="14"/>
        <v>0.12027058441558441</v>
      </c>
      <c r="AK29">
        <f t="shared" si="15"/>
        <v>0.23842356020942412</v>
      </c>
      <c r="AL29">
        <f t="shared" si="16"/>
        <v>9.8674619047619053E-2</v>
      </c>
      <c r="AM29">
        <f t="shared" si="17"/>
        <v>1.4744800000000002</v>
      </c>
      <c r="AN29">
        <f t="shared" si="18"/>
        <v>9.8488728088108948E-2</v>
      </c>
      <c r="AO29">
        <f t="shared" si="19"/>
        <v>8.2983335154841895E-2</v>
      </c>
      <c r="AP29">
        <f t="shared" si="20"/>
        <v>6.889008932181559E-2</v>
      </c>
      <c r="AQ29">
        <f t="shared" si="21"/>
        <v>9.8029049822796602E-2</v>
      </c>
      <c r="AR29">
        <f t="shared" si="22"/>
        <v>6.3088085469016952E-2</v>
      </c>
      <c r="AS29">
        <v>0.28000000000000003</v>
      </c>
    </row>
    <row r="30" spans="2:45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f t="shared" si="0"/>
        <v>0.73480000000000012</v>
      </c>
      <c r="U30" s="21">
        <v>0.15728999999999999</v>
      </c>
      <c r="V30" s="22">
        <f t="shared" si="1"/>
        <v>157.29</v>
      </c>
      <c r="W30" s="24">
        <v>0.33400000000000002</v>
      </c>
      <c r="X30" s="22">
        <f t="shared" si="2"/>
        <v>0.22001377317582541</v>
      </c>
      <c r="Y30" s="22">
        <f t="shared" si="3"/>
        <v>0.95275857233013117</v>
      </c>
      <c r="Z30" s="21">
        <f t="shared" si="4"/>
        <v>0.17988812536810531</v>
      </c>
      <c r="AA30" s="22">
        <f t="shared" si="5"/>
        <v>0.39575387580983168</v>
      </c>
      <c r="AB30" s="22">
        <f t="shared" si="6"/>
        <v>0.35445841754508933</v>
      </c>
      <c r="AC30" s="22">
        <f t="shared" si="7"/>
        <v>0.32593271281893538</v>
      </c>
      <c r="AD30" s="22">
        <f t="shared" si="8"/>
        <v>0.23184561908947088</v>
      </c>
      <c r="AE30" s="22">
        <f t="shared" si="9"/>
        <v>0.40957685212789269</v>
      </c>
      <c r="AF30">
        <f t="shared" si="10"/>
        <v>0.27392056558461958</v>
      </c>
      <c r="AG30">
        <f t="shared" si="11"/>
        <v>0.15969093651647848</v>
      </c>
      <c r="AH30">
        <f t="shared" si="12"/>
        <v>0.19502146640073997</v>
      </c>
      <c r="AI30">
        <f t="shared" si="13"/>
        <v>0.41429048084114906</v>
      </c>
      <c r="AJ30">
        <f t="shared" si="14"/>
        <v>0.13979870129870128</v>
      </c>
      <c r="AK30">
        <f t="shared" si="15"/>
        <v>0.29090750436300172</v>
      </c>
      <c r="AL30">
        <f t="shared" si="16"/>
        <v>0.11299523809523809</v>
      </c>
      <c r="AM30">
        <f t="shared" si="17"/>
        <v>1.54989</v>
      </c>
      <c r="AN30">
        <f t="shared" si="18"/>
        <v>0.11283959541218094</v>
      </c>
      <c r="AO30">
        <f t="shared" si="19"/>
        <v>9.2627644340950582E-2</v>
      </c>
      <c r="AP30">
        <f t="shared" si="20"/>
        <v>7.9434117407064644E-2</v>
      </c>
      <c r="AQ30">
        <f t="shared" si="21"/>
        <v>0.11008136400535129</v>
      </c>
      <c r="AR30">
        <f t="shared" si="22"/>
        <v>7.1976000827902911E-2</v>
      </c>
      <c r="AS30">
        <v>0.28999999999999998</v>
      </c>
    </row>
    <row r="31" spans="2:45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f t="shared" si="0"/>
        <v>0.66660000000000008</v>
      </c>
      <c r="U31" s="21">
        <v>0.1336167</v>
      </c>
      <c r="V31" s="22">
        <f t="shared" si="1"/>
        <v>133.61670000000001</v>
      </c>
      <c r="W31" s="24">
        <v>0.30299999999999999</v>
      </c>
      <c r="X31" s="22">
        <f t="shared" si="2"/>
        <v>0.19581664448159494</v>
      </c>
      <c r="Y31" s="22">
        <f t="shared" si="3"/>
        <v>0.95109856952527871</v>
      </c>
      <c r="Z31" s="21">
        <f t="shared" si="4"/>
        <v>0.16573121706977734</v>
      </c>
      <c r="AA31" s="22">
        <f t="shared" si="5"/>
        <v>0.36460867755351017</v>
      </c>
      <c r="AB31" s="22">
        <f t="shared" si="6"/>
        <v>0.33171750908507203</v>
      </c>
      <c r="AC31" s="22">
        <f t="shared" si="7"/>
        <v>0.29739248525120465</v>
      </c>
      <c r="AD31" s="22">
        <f t="shared" si="8"/>
        <v>0.21563253308547958</v>
      </c>
      <c r="AE31" s="22">
        <f t="shared" si="9"/>
        <v>0.38934561574530741</v>
      </c>
      <c r="AF31">
        <f t="shared" si="10"/>
        <v>0.25161041451825084</v>
      </c>
      <c r="AG31">
        <f t="shared" si="11"/>
        <v>0.14871186086142182</v>
      </c>
      <c r="AH31">
        <f t="shared" si="12"/>
        <v>0.18302822628275911</v>
      </c>
      <c r="AI31">
        <f t="shared" si="13"/>
        <v>0.44637115231032187</v>
      </c>
      <c r="AJ31">
        <f t="shared" si="14"/>
        <v>0.12442642857142856</v>
      </c>
      <c r="AK31">
        <f t="shared" si="15"/>
        <v>0.24959284467713788</v>
      </c>
      <c r="AL31">
        <f t="shared" si="16"/>
        <v>0.10172223809523809</v>
      </c>
      <c r="AM31">
        <f t="shared" si="17"/>
        <v>1.6253000000000002</v>
      </c>
      <c r="AN31">
        <f t="shared" si="18"/>
        <v>0.1016368101067899</v>
      </c>
      <c r="AO31">
        <f t="shared" si="19"/>
        <v>8.5120813212750238E-2</v>
      </c>
      <c r="AP31">
        <f t="shared" si="20"/>
        <v>7.1197247063414709E-2</v>
      </c>
      <c r="AQ31">
        <f t="shared" si="21"/>
        <v>0.10069391277313836</v>
      </c>
      <c r="AR31">
        <f t="shared" si="22"/>
        <v>6.5041040769774988E-2</v>
      </c>
      <c r="AS31">
        <v>0.3</v>
      </c>
    </row>
    <row r="32" spans="2:45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f t="shared" si="0"/>
        <v>0.6754</v>
      </c>
      <c r="U32" s="21">
        <v>0.134655</v>
      </c>
      <c r="V32" s="22">
        <f t="shared" si="1"/>
        <v>134.655</v>
      </c>
      <c r="W32" s="24">
        <v>0.307</v>
      </c>
      <c r="X32" s="22">
        <f t="shared" si="2"/>
        <v>0.19690232714017566</v>
      </c>
      <c r="Y32" s="22">
        <f t="shared" si="3"/>
        <v>0.95117137648131278</v>
      </c>
      <c r="Z32" s="21">
        <f t="shared" si="4"/>
        <v>0.16637713350150868</v>
      </c>
      <c r="AA32" s="22">
        <f t="shared" si="5"/>
        <v>0.36602969370331911</v>
      </c>
      <c r="AB32" s="22">
        <f t="shared" si="6"/>
        <v>0.33276294377164528</v>
      </c>
      <c r="AC32" s="22">
        <f t="shared" si="7"/>
        <v>0.29868857416758893</v>
      </c>
      <c r="AD32" s="22">
        <f t="shared" si="8"/>
        <v>0.21637565349899002</v>
      </c>
      <c r="AE32" s="22">
        <f t="shared" si="9"/>
        <v>0.39028270657542879</v>
      </c>
      <c r="AF32">
        <f t="shared" si="10"/>
        <v>0.25262685812674757</v>
      </c>
      <c r="AG32">
        <f t="shared" si="11"/>
        <v>0.14921538986855049</v>
      </c>
      <c r="AH32">
        <f t="shared" si="12"/>
        <v>0.18358032826222803</v>
      </c>
      <c r="AI32">
        <f t="shared" si="13"/>
        <v>0.4797611597581255</v>
      </c>
      <c r="AJ32">
        <f t="shared" si="14"/>
        <v>0.12510064935064935</v>
      </c>
      <c r="AK32">
        <f t="shared" si="15"/>
        <v>0.25140488656195464</v>
      </c>
      <c r="AL32">
        <f t="shared" si="16"/>
        <v>0.10221666666666665</v>
      </c>
      <c r="AM32">
        <f t="shared" si="17"/>
        <v>1.7007099999999999</v>
      </c>
      <c r="AN32">
        <f t="shared" si="18"/>
        <v>0.10214238385104946</v>
      </c>
      <c r="AO32">
        <f t="shared" si="19"/>
        <v>8.5462894896203942E-2</v>
      </c>
      <c r="AP32">
        <f t="shared" si="20"/>
        <v>7.1568086301215389E-2</v>
      </c>
      <c r="AQ32">
        <f t="shared" si="21"/>
        <v>0.10112073901919426</v>
      </c>
      <c r="AR32">
        <f t="shared" si="22"/>
        <v>6.5354503708422468E-2</v>
      </c>
      <c r="AS32">
        <v>0.31</v>
      </c>
    </row>
    <row r="33" spans="2:45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f t="shared" si="0"/>
        <v>0.67320000000000002</v>
      </c>
      <c r="U33" s="21">
        <v>0.12835199999999999</v>
      </c>
      <c r="V33" s="22">
        <f t="shared" si="1"/>
        <v>128.352</v>
      </c>
      <c r="W33" s="24">
        <v>0.30599999999999999</v>
      </c>
      <c r="X33" s="22">
        <f t="shared" si="2"/>
        <v>0.19027403668803555</v>
      </c>
      <c r="Y33" s="22">
        <f t="shared" si="3"/>
        <v>0.95072940186522681</v>
      </c>
      <c r="Z33" s="21">
        <f t="shared" si="4"/>
        <v>0.16241697011142986</v>
      </c>
      <c r="AA33" s="22">
        <f t="shared" si="5"/>
        <v>0.35731733424514572</v>
      </c>
      <c r="AB33" s="22">
        <f t="shared" si="6"/>
        <v>0.32634097476213519</v>
      </c>
      <c r="AC33" s="22">
        <f t="shared" si="7"/>
        <v>0.29075156977530586</v>
      </c>
      <c r="AD33" s="22">
        <f t="shared" si="8"/>
        <v>0.21181422768860697</v>
      </c>
      <c r="AE33" s="22">
        <f t="shared" si="9"/>
        <v>0.38451520514598814</v>
      </c>
      <c r="AF33">
        <f t="shared" si="10"/>
        <v>0.24639724757256182</v>
      </c>
      <c r="AG33">
        <f t="shared" si="11"/>
        <v>0.14612414501089085</v>
      </c>
      <c r="AH33">
        <f t="shared" si="12"/>
        <v>0.18018765590443875</v>
      </c>
      <c r="AI33">
        <f t="shared" si="13"/>
        <v>0.51446911922023775</v>
      </c>
      <c r="AJ33">
        <f t="shared" si="14"/>
        <v>0.1210077922077922</v>
      </c>
      <c r="AK33">
        <f t="shared" si="15"/>
        <v>0.24040488656195461</v>
      </c>
      <c r="AL33">
        <f t="shared" si="16"/>
        <v>9.9215238095238079E-2</v>
      </c>
      <c r="AM33">
        <f t="shared" si="17"/>
        <v>1.7761200000000001</v>
      </c>
      <c r="AN33">
        <f t="shared" si="18"/>
        <v>9.9051244304918587E-2</v>
      </c>
      <c r="AO33">
        <f t="shared" si="19"/>
        <v>8.3366221079508224E-2</v>
      </c>
      <c r="AP33">
        <f t="shared" si="20"/>
        <v>6.9302093625689704E-2</v>
      </c>
      <c r="AQ33">
        <f t="shared" si="21"/>
        <v>9.850613310154846E-2</v>
      </c>
      <c r="AR33">
        <f t="shared" si="22"/>
        <v>6.3437190530912124E-2</v>
      </c>
      <c r="AS33">
        <v>0.32</v>
      </c>
    </row>
    <row r="34" spans="2:45">
      <c r="B34" s="18">
        <v>1.2658240000000001</v>
      </c>
      <c r="C34" s="18">
        <v>3460.08</v>
      </c>
      <c r="D34" s="16"/>
      <c r="E34" s="17"/>
      <c r="F34" s="16"/>
      <c r="S34" s="19"/>
      <c r="T34" s="22">
        <f t="shared" si="0"/>
        <v>0.34540000000000004</v>
      </c>
      <c r="U34" s="21">
        <v>0.110773</v>
      </c>
      <c r="V34" s="22">
        <f t="shared" si="1"/>
        <v>110.773</v>
      </c>
      <c r="W34" s="24">
        <v>0.157</v>
      </c>
      <c r="X34" s="22">
        <f t="shared" si="2"/>
        <v>0.17127248032381742</v>
      </c>
      <c r="Y34" s="22">
        <f t="shared" si="3"/>
        <v>0.94949673935909129</v>
      </c>
      <c r="Z34" s="21">
        <f t="shared" si="4"/>
        <v>0.15082950914264312</v>
      </c>
      <c r="AA34" s="22">
        <f t="shared" si="5"/>
        <v>0.33182492011381487</v>
      </c>
      <c r="AB34" s="22">
        <f t="shared" si="6"/>
        <v>0.30737465946913101</v>
      </c>
      <c r="AC34" s="22">
        <f t="shared" si="7"/>
        <v>0.26766068403854976</v>
      </c>
      <c r="AD34" s="22">
        <f t="shared" si="8"/>
        <v>0.1983921962311247</v>
      </c>
      <c r="AE34" s="22">
        <f t="shared" si="9"/>
        <v>0.36732243543665433</v>
      </c>
      <c r="AF34">
        <f t="shared" si="10"/>
        <v>0.22820166515742601</v>
      </c>
      <c r="AG34">
        <f t="shared" si="11"/>
        <v>0.13702128719912965</v>
      </c>
      <c r="AH34">
        <f t="shared" si="12"/>
        <v>0.17015099062758857</v>
      </c>
      <c r="AI34">
        <f t="shared" si="13"/>
        <v>0.55050342710711875</v>
      </c>
      <c r="AJ34">
        <f t="shared" si="14"/>
        <v>0.10959285714285714</v>
      </c>
      <c r="AK34">
        <f t="shared" si="15"/>
        <v>0.20972600349040141</v>
      </c>
      <c r="AL34">
        <f t="shared" si="16"/>
        <v>9.0844285714285711E-2</v>
      </c>
      <c r="AM34">
        <f t="shared" si="17"/>
        <v>1.8515300000000003</v>
      </c>
      <c r="AN34">
        <f t="shared" si="18"/>
        <v>9.0126881488177144E-2</v>
      </c>
      <c r="AO34">
        <f t="shared" si="19"/>
        <v>7.724061087533679E-2</v>
      </c>
      <c r="AP34">
        <f t="shared" si="20"/>
        <v>6.2778990266730464E-2</v>
      </c>
      <c r="AQ34">
        <f t="shared" si="21"/>
        <v>9.0888238157212628E-2</v>
      </c>
      <c r="AR34">
        <f t="shared" si="22"/>
        <v>5.7891101773406464E-2</v>
      </c>
      <c r="AS34">
        <v>0.33</v>
      </c>
    </row>
    <row r="35" spans="2:45">
      <c r="B35" s="18">
        <v>1.2737354000000001</v>
      </c>
      <c r="C35" s="18">
        <v>2395.44</v>
      </c>
      <c r="D35" s="16"/>
      <c r="E35" s="16"/>
      <c r="F35" s="16"/>
      <c r="S35" s="19"/>
      <c r="T35" s="22">
        <f t="shared" si="0"/>
        <v>0.36300000000000004</v>
      </c>
      <c r="U35" s="21">
        <v>7.6975600000000005E-2</v>
      </c>
      <c r="V35" s="22">
        <f t="shared" si="1"/>
        <v>76.9756</v>
      </c>
      <c r="W35" s="24">
        <v>0.16500000000000001</v>
      </c>
      <c r="X35" s="22">
        <f t="shared" si="2"/>
        <v>0.13206042940562973</v>
      </c>
      <c r="Y35" s="22">
        <f t="shared" si="3"/>
        <v>0.94712682140102389</v>
      </c>
      <c r="Z35" s="21">
        <f t="shared" si="4"/>
        <v>0.12561708530421617</v>
      </c>
      <c r="AA35" s="22">
        <f t="shared" si="5"/>
        <v>0.2763575876692756</v>
      </c>
      <c r="AB35" s="22">
        <f t="shared" si="6"/>
        <v>0.26509867595476544</v>
      </c>
      <c r="AC35" s="22">
        <f t="shared" si="7"/>
        <v>0.21816000040651434</v>
      </c>
      <c r="AD35" s="22">
        <f t="shared" si="8"/>
        <v>0.16875880301999244</v>
      </c>
      <c r="AE35" s="22">
        <f t="shared" si="9"/>
        <v>0.32806056473049844</v>
      </c>
      <c r="AF35">
        <f t="shared" si="10"/>
        <v>0.18879263192728779</v>
      </c>
      <c r="AG35">
        <f t="shared" si="11"/>
        <v>0.1168845504361888</v>
      </c>
      <c r="AH35">
        <f t="shared" si="12"/>
        <v>0.1476809336921128</v>
      </c>
      <c r="AI35">
        <f t="shared" si="13"/>
        <v>0.58787227241435513</v>
      </c>
      <c r="AJ35">
        <f t="shared" si="14"/>
        <v>8.7646493506493506E-2</v>
      </c>
      <c r="AK35">
        <f t="shared" si="15"/>
        <v>0.150742757417103</v>
      </c>
      <c r="AL35">
        <f t="shared" si="16"/>
        <v>7.4750285714285714E-2</v>
      </c>
      <c r="AM35">
        <f t="shared" si="17"/>
        <v>1.9269400000000001</v>
      </c>
      <c r="AN35">
        <f t="shared" si="18"/>
        <v>7.1370785348429708E-2</v>
      </c>
      <c r="AO35">
        <f t="shared" si="19"/>
        <v>6.3964429613476717E-2</v>
      </c>
      <c r="AP35">
        <f t="shared" si="20"/>
        <v>4.9172218891666834E-2</v>
      </c>
      <c r="AQ35">
        <f t="shared" si="21"/>
        <v>7.449458669393369E-2</v>
      </c>
      <c r="AR35">
        <f t="shared" si="22"/>
        <v>4.6176919895248983E-2</v>
      </c>
      <c r="AS35">
        <v>0.34</v>
      </c>
    </row>
    <row r="36" spans="2:45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f t="shared" si="0"/>
        <v>0.35640000000000005</v>
      </c>
      <c r="U36" s="21">
        <v>9.4342600000000013E-2</v>
      </c>
      <c r="V36" s="22">
        <f t="shared" si="1"/>
        <v>94.342600000000019</v>
      </c>
      <c r="W36" s="24">
        <v>0.16200000000000001</v>
      </c>
      <c r="X36" s="22">
        <f t="shared" si="2"/>
        <v>0.15271554506564874</v>
      </c>
      <c r="Y36" s="22">
        <f t="shared" si="3"/>
        <v>0.9483446181894678</v>
      </c>
      <c r="Z36" s="21">
        <f t="shared" si="4"/>
        <v>0.13913874703727014</v>
      </c>
      <c r="AA36" s="22">
        <f t="shared" si="5"/>
        <v>0.3061052434819943</v>
      </c>
      <c r="AB36" s="22">
        <f t="shared" si="6"/>
        <v>0.28795467048132606</v>
      </c>
      <c r="AC36" s="22">
        <f t="shared" si="7"/>
        <v>0.24457531991931622</v>
      </c>
      <c r="AD36" s="22">
        <f t="shared" si="8"/>
        <v>0.18472905888889579</v>
      </c>
      <c r="AE36" s="22">
        <f t="shared" si="9"/>
        <v>0.34945671816446239</v>
      </c>
      <c r="AF36">
        <f t="shared" si="10"/>
        <v>0.2098955079094128</v>
      </c>
      <c r="AG36">
        <f t="shared" si="11"/>
        <v>0.12774384223511426</v>
      </c>
      <c r="AH36">
        <f t="shared" si="12"/>
        <v>0.15984671397521741</v>
      </c>
      <c r="AI36">
        <f t="shared" si="13"/>
        <v>0.62658364790840992</v>
      </c>
      <c r="AJ36">
        <f t="shared" si="14"/>
        <v>9.8923766233766253E-2</v>
      </c>
      <c r="AK36">
        <f t="shared" si="15"/>
        <v>0.18105165794066322</v>
      </c>
      <c r="AL36">
        <f t="shared" si="16"/>
        <v>8.3020285714285713E-2</v>
      </c>
      <c r="AM36">
        <f t="shared" si="17"/>
        <v>2.0023499999999999</v>
      </c>
      <c r="AN36">
        <f t="shared" si="18"/>
        <v>8.1312654874753532E-2</v>
      </c>
      <c r="AO36">
        <f t="shared" si="19"/>
        <v>7.1075217755642697E-2</v>
      </c>
      <c r="AP36">
        <f t="shared" si="20"/>
        <v>5.6366140855542333E-2</v>
      </c>
      <c r="AQ36">
        <f t="shared" si="21"/>
        <v>8.325417154431311E-2</v>
      </c>
      <c r="AR36">
        <f t="shared" si="22"/>
        <v>5.2396670723061756E-2</v>
      </c>
      <c r="AS36">
        <v>0.35</v>
      </c>
    </row>
    <row r="37" spans="2:45">
      <c r="B37" s="18">
        <v>1.3132924000000001</v>
      </c>
      <c r="C37" s="18">
        <v>2927.76</v>
      </c>
      <c r="D37" s="16"/>
      <c r="E37" s="16"/>
      <c r="F37" s="16"/>
      <c r="V37">
        <f t="shared" si="1"/>
        <v>0</v>
      </c>
      <c r="X37" s="22">
        <f t="shared" si="2"/>
        <v>0</v>
      </c>
      <c r="Y37" s="22">
        <f t="shared" si="3"/>
        <v>0.9417291915012973</v>
      </c>
      <c r="AA37">
        <f t="shared" si="5"/>
        <v>0</v>
      </c>
      <c r="AB37" s="22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0.66664536040109268</v>
      </c>
      <c r="AJ37">
        <f t="shared" si="14"/>
        <v>3.7662337662337661E-2</v>
      </c>
      <c r="AK37">
        <f t="shared" si="15"/>
        <v>1.6404886561954626E-2</v>
      </c>
      <c r="AL37">
        <f t="shared" si="16"/>
        <v>3.8095238095238092E-2</v>
      </c>
      <c r="AM37">
        <f t="shared" si="17"/>
        <v>2.0777600000000001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  <c r="AR37">
        <f t="shared" si="22"/>
        <v>0</v>
      </c>
      <c r="AS37">
        <v>0.36</v>
      </c>
    </row>
    <row r="38" spans="2:45">
      <c r="B38" s="18">
        <v>1.3291152000000002</v>
      </c>
      <c r="C38" s="18">
        <v>1863.1200000000001</v>
      </c>
      <c r="D38" s="16"/>
      <c r="E38" s="16"/>
      <c r="F38" s="16"/>
      <c r="V38">
        <f t="shared" si="1"/>
        <v>0</v>
      </c>
      <c r="X38" s="22">
        <f t="shared" si="2"/>
        <v>0</v>
      </c>
      <c r="Y38" s="22">
        <f t="shared" si="3"/>
        <v>0.9417291915012973</v>
      </c>
      <c r="AA38">
        <f t="shared" si="5"/>
        <v>0</v>
      </c>
      <c r="AB38" s="22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0.70806504021066918</v>
      </c>
      <c r="AJ38">
        <f t="shared" si="14"/>
        <v>3.7662337662337661E-2</v>
      </c>
      <c r="AK38">
        <f t="shared" si="15"/>
        <v>1.6404886561954626E-2</v>
      </c>
      <c r="AL38">
        <f t="shared" si="16"/>
        <v>3.8095238095238092E-2</v>
      </c>
      <c r="AM38">
        <f t="shared" si="17"/>
        <v>2.1531700000000003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0</v>
      </c>
      <c r="AR38">
        <f t="shared" si="22"/>
        <v>0</v>
      </c>
      <c r="AS38">
        <v>0.37</v>
      </c>
    </row>
    <row r="39" spans="2:45">
      <c r="B39" s="18">
        <v>1.3291152000000002</v>
      </c>
      <c r="C39" s="18">
        <v>1064.6400000000001</v>
      </c>
      <c r="D39" s="16"/>
      <c r="E39" s="16"/>
      <c r="F39" s="16"/>
      <c r="V39">
        <f t="shared" si="1"/>
        <v>0</v>
      </c>
      <c r="X39" s="22">
        <f t="shared" si="2"/>
        <v>0</v>
      </c>
      <c r="Y39" s="22">
        <f t="shared" si="3"/>
        <v>0.9417291915012973</v>
      </c>
      <c r="AA39">
        <f t="shared" si="5"/>
        <v>0</v>
      </c>
      <c r="AB39" s="22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0.75085014989461563</v>
      </c>
      <c r="AJ39">
        <f t="shared" si="14"/>
        <v>3.7662337662337661E-2</v>
      </c>
      <c r="AK39">
        <f t="shared" si="15"/>
        <v>1.6404886561954626E-2</v>
      </c>
      <c r="AL39">
        <f t="shared" si="16"/>
        <v>3.8095238095238092E-2</v>
      </c>
      <c r="AM39">
        <f t="shared" si="17"/>
        <v>2.22858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  <c r="AS39">
        <v>0.38</v>
      </c>
    </row>
    <row r="40" spans="2:45">
      <c r="B40" s="18">
        <v>1.3449380000000002</v>
      </c>
      <c r="C40" s="18">
        <v>3726.2400000000002</v>
      </c>
      <c r="D40" s="16"/>
      <c r="E40" s="16"/>
      <c r="F40" s="16"/>
      <c r="V40">
        <f t="shared" si="1"/>
        <v>0</v>
      </c>
      <c r="X40" s="22">
        <f t="shared" si="2"/>
        <v>0</v>
      </c>
      <c r="Y40" s="22">
        <f t="shared" si="3"/>
        <v>0.9417291915012973</v>
      </c>
      <c r="AA40">
        <f t="shared" si="5"/>
        <v>0</v>
      </c>
      <c r="AB40" s="22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0.79500799232809061</v>
      </c>
      <c r="AJ40">
        <f t="shared" si="14"/>
        <v>3.7662337662337661E-2</v>
      </c>
      <c r="AK40">
        <f t="shared" si="15"/>
        <v>1.6404886561954626E-2</v>
      </c>
      <c r="AL40">
        <f t="shared" si="16"/>
        <v>3.8095238095238092E-2</v>
      </c>
      <c r="AM40">
        <f t="shared" si="17"/>
        <v>2.3039900000000002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0</v>
      </c>
      <c r="AR40">
        <f t="shared" si="22"/>
        <v>0</v>
      </c>
      <c r="AS40">
        <v>0.39</v>
      </c>
    </row>
    <row r="41" spans="2:45">
      <c r="B41" s="18">
        <v>1.3449380000000002</v>
      </c>
      <c r="C41" s="18">
        <v>2129.2800000000002</v>
      </c>
      <c r="D41" s="16"/>
      <c r="E41" s="16"/>
      <c r="F41" s="16"/>
      <c r="V41">
        <f t="shared" si="1"/>
        <v>0</v>
      </c>
      <c r="X41" s="22">
        <f t="shared" si="2"/>
        <v>0</v>
      </c>
      <c r="Y41" s="22">
        <f t="shared" si="3"/>
        <v>0.9417291915012973</v>
      </c>
      <c r="AA41">
        <f t="shared" si="5"/>
        <v>0</v>
      </c>
      <c r="AB41" s="22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13"/>
        <v>0.84054571819293111</v>
      </c>
      <c r="AJ41">
        <f t="shared" si="14"/>
        <v>3.7662337662337661E-2</v>
      </c>
      <c r="AK41">
        <f t="shared" si="15"/>
        <v>1.6404886561954626E-2</v>
      </c>
      <c r="AL41">
        <f t="shared" si="16"/>
        <v>3.8095238095238092E-2</v>
      </c>
      <c r="AM41">
        <f t="shared" si="17"/>
        <v>2.3794000000000004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0</v>
      </c>
      <c r="AR41">
        <f t="shared" si="22"/>
        <v>0</v>
      </c>
      <c r="AS41">
        <v>0.4</v>
      </c>
    </row>
    <row r="42" spans="2:45">
      <c r="B42" s="18">
        <v>1.3924064</v>
      </c>
      <c r="C42" s="18">
        <v>2395.44</v>
      </c>
      <c r="D42" s="16"/>
      <c r="E42" s="16"/>
      <c r="F42" s="16"/>
      <c r="V42">
        <f t="shared" si="1"/>
        <v>0</v>
      </c>
      <c r="X42" s="22">
        <f t="shared" si="2"/>
        <v>0</v>
      </c>
      <c r="Y42" s="22">
        <f t="shared" si="3"/>
        <v>0.9417291915012973</v>
      </c>
      <c r="AA42">
        <f t="shared" si="5"/>
        <v>0</v>
      </c>
      <c r="AB42" s="2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0.88747033293407207</v>
      </c>
      <c r="AJ42">
        <f t="shared" si="14"/>
        <v>3.7662337662337661E-2</v>
      </c>
      <c r="AK42">
        <f t="shared" si="15"/>
        <v>1.6404886561954626E-2</v>
      </c>
      <c r="AL42">
        <f t="shared" si="16"/>
        <v>3.8095238095238092E-2</v>
      </c>
      <c r="AM42">
        <f t="shared" si="17"/>
        <v>2.4548100000000002</v>
      </c>
      <c r="AN42">
        <f t="shared" si="18"/>
        <v>0</v>
      </c>
      <c r="AO42">
        <f t="shared" si="19"/>
        <v>0</v>
      </c>
      <c r="AP42">
        <f t="shared" si="20"/>
        <v>0</v>
      </c>
      <c r="AQ42">
        <f t="shared" si="21"/>
        <v>0</v>
      </c>
      <c r="AR42">
        <f t="shared" si="22"/>
        <v>0</v>
      </c>
      <c r="AS42">
        <v>0.41</v>
      </c>
    </row>
    <row r="43" spans="2:45">
      <c r="B43" s="18">
        <v>1.3924064</v>
      </c>
      <c r="C43" s="18">
        <v>4258.5600000000004</v>
      </c>
      <c r="D43" s="16"/>
      <c r="E43" s="16"/>
      <c r="F43" s="16"/>
      <c r="V43">
        <f t="shared" si="1"/>
        <v>0</v>
      </c>
      <c r="X43" s="22">
        <f t="shared" si="2"/>
        <v>0</v>
      </c>
      <c r="Y43" s="22">
        <f t="shared" si="3"/>
        <v>0.9417291915012973</v>
      </c>
      <c r="AA43">
        <f t="shared" si="5"/>
        <v>0</v>
      </c>
      <c r="AB43" s="22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0.9357887032335318</v>
      </c>
      <c r="AJ43">
        <f t="shared" si="14"/>
        <v>3.7662337662337661E-2</v>
      </c>
      <c r="AK43">
        <f t="shared" si="15"/>
        <v>1.6404886561954626E-2</v>
      </c>
      <c r="AL43">
        <f t="shared" si="16"/>
        <v>3.8095238095238092E-2</v>
      </c>
      <c r="AM43">
        <f t="shared" si="17"/>
        <v>2.5302199999999999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  <c r="AS43">
        <v>0.42</v>
      </c>
    </row>
    <row r="44" spans="2:45">
      <c r="B44" s="18">
        <v>1.4082292000000001</v>
      </c>
      <c r="C44" s="18">
        <v>1730.04</v>
      </c>
      <c r="D44" s="16"/>
      <c r="E44" s="16"/>
      <c r="F44" s="16"/>
      <c r="V44">
        <f t="shared" si="1"/>
        <v>0</v>
      </c>
      <c r="X44" s="22">
        <f t="shared" si="2"/>
        <v>0</v>
      </c>
      <c r="Y44" s="22">
        <f t="shared" si="3"/>
        <v>0.9417291915012973</v>
      </c>
      <c r="AA44">
        <f t="shared" si="5"/>
        <v>0</v>
      </c>
      <c r="AB44" s="22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0.98550756304627007</v>
      </c>
      <c r="AJ44">
        <f t="shared" si="14"/>
        <v>3.7662337662337661E-2</v>
      </c>
      <c r="AK44">
        <f t="shared" si="15"/>
        <v>1.6404886561954626E-2</v>
      </c>
      <c r="AL44">
        <f t="shared" si="16"/>
        <v>3.8095238095238092E-2</v>
      </c>
      <c r="AM44">
        <f t="shared" si="17"/>
        <v>2.6056300000000001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  <c r="AS44">
        <v>0.43</v>
      </c>
    </row>
    <row r="45" spans="2:45">
      <c r="B45" s="18">
        <v>1.4398748000000001</v>
      </c>
      <c r="C45" s="18">
        <v>3193.9200000000005</v>
      </c>
      <c r="D45" s="16"/>
      <c r="E45" s="16"/>
      <c r="F45" s="16"/>
      <c r="V45">
        <f t="shared" si="1"/>
        <v>0</v>
      </c>
      <c r="X45" s="22">
        <f t="shared" si="2"/>
        <v>0</v>
      </c>
      <c r="Y45" s="22">
        <f t="shared" si="3"/>
        <v>0.9417291915012973</v>
      </c>
      <c r="AA45">
        <f t="shared" si="5"/>
        <v>0</v>
      </c>
      <c r="AB45" s="22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1.0366335192372216</v>
      </c>
      <c r="AJ45">
        <f t="shared" si="14"/>
        <v>3.7662337662337661E-2</v>
      </c>
      <c r="AK45">
        <f t="shared" si="15"/>
        <v>1.6404886561954626E-2</v>
      </c>
      <c r="AL45">
        <f t="shared" si="16"/>
        <v>3.8095238095238092E-2</v>
      </c>
      <c r="AM45">
        <f t="shared" si="17"/>
        <v>2.6810400000000003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0</v>
      </c>
      <c r="AR45">
        <f t="shared" si="22"/>
        <v>0</v>
      </c>
      <c r="AS45">
        <v>0.44</v>
      </c>
    </row>
    <row r="46" spans="2:45">
      <c r="B46" s="18">
        <v>1.4398748000000001</v>
      </c>
      <c r="C46" s="18">
        <v>3460.08</v>
      </c>
      <c r="D46" s="16"/>
      <c r="E46" s="16"/>
      <c r="F46" s="16"/>
      <c r="V46">
        <f t="shared" si="1"/>
        <v>0</v>
      </c>
      <c r="X46" s="22">
        <f t="shared" si="2"/>
        <v>0</v>
      </c>
      <c r="Y46" s="22">
        <f t="shared" si="3"/>
        <v>0.9417291915012973</v>
      </c>
      <c r="AA46">
        <f t="shared" si="5"/>
        <v>0</v>
      </c>
      <c r="AB46" s="22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1.0891730568544482</v>
      </c>
      <c r="AJ46">
        <f t="shared" si="14"/>
        <v>3.7662337662337661E-2</v>
      </c>
      <c r="AK46">
        <f t="shared" si="15"/>
        <v>1.6404886561954626E-2</v>
      </c>
      <c r="AL46">
        <f t="shared" si="16"/>
        <v>3.8095238095238092E-2</v>
      </c>
      <c r="AM46">
        <f t="shared" si="17"/>
        <v>2.7564500000000001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0</v>
      </c>
      <c r="AR46">
        <f t="shared" si="22"/>
        <v>0</v>
      </c>
      <c r="AS46">
        <v>0.45</v>
      </c>
    </row>
    <row r="47" spans="2:45">
      <c r="B47" s="18">
        <v>1.4556976000000001</v>
      </c>
      <c r="C47" s="18">
        <v>2129.2800000000002</v>
      </c>
      <c r="V47">
        <f t="shared" si="1"/>
        <v>0</v>
      </c>
      <c r="X47" s="22">
        <f t="shared" si="2"/>
        <v>0</v>
      </c>
      <c r="Y47" s="22">
        <f t="shared" si="3"/>
        <v>0.9417291915012973</v>
      </c>
      <c r="AA47">
        <f t="shared" si="5"/>
        <v>0</v>
      </c>
      <c r="AB47" s="22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1.143132544069571</v>
      </c>
      <c r="AJ47">
        <f t="shared" si="14"/>
        <v>3.7662337662337661E-2</v>
      </c>
      <c r="AK47">
        <f t="shared" si="15"/>
        <v>1.6404886561954626E-2</v>
      </c>
      <c r="AL47">
        <f t="shared" si="16"/>
        <v>3.8095238095238092E-2</v>
      </c>
      <c r="AM47">
        <f t="shared" si="17"/>
        <v>2.8318600000000003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0</v>
      </c>
      <c r="AR47">
        <f t="shared" si="22"/>
        <v>0</v>
      </c>
      <c r="AS47">
        <v>0.46</v>
      </c>
    </row>
    <row r="48" spans="2:45">
      <c r="B48" s="18">
        <v>1.4636090000000002</v>
      </c>
      <c r="C48" s="18">
        <v>1863.1200000000001</v>
      </c>
      <c r="V48">
        <f t="shared" si="1"/>
        <v>0</v>
      </c>
      <c r="X48" s="22">
        <f t="shared" si="2"/>
        <v>0</v>
      </c>
      <c r="Y48" s="22">
        <f t="shared" si="3"/>
        <v>0.9417291915012973</v>
      </c>
      <c r="AA48">
        <f t="shared" si="5"/>
        <v>0</v>
      </c>
      <c r="AB48" s="22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1.1985182368133509</v>
      </c>
      <c r="AJ48">
        <f t="shared" si="14"/>
        <v>3.7662337662337661E-2</v>
      </c>
      <c r="AK48">
        <f t="shared" si="15"/>
        <v>1.6404886561954626E-2</v>
      </c>
      <c r="AL48">
        <f t="shared" si="16"/>
        <v>3.8095238095238092E-2</v>
      </c>
      <c r="AM48">
        <f t="shared" si="17"/>
        <v>2.90727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0</v>
      </c>
      <c r="AR48">
        <f t="shared" si="22"/>
        <v>0</v>
      </c>
      <c r="AS48">
        <v>0.47</v>
      </c>
    </row>
    <row r="49" spans="2:45">
      <c r="B49" s="18">
        <v>1.5031660000000002</v>
      </c>
      <c r="C49" s="18">
        <v>3460.08</v>
      </c>
      <c r="V49">
        <f t="shared" si="1"/>
        <v>0</v>
      </c>
      <c r="X49" s="22">
        <f t="shared" si="2"/>
        <v>0</v>
      </c>
      <c r="Y49" s="22">
        <f t="shared" si="3"/>
        <v>0.9417291915012973</v>
      </c>
      <c r="AA49">
        <f t="shared" si="5"/>
        <v>0</v>
      </c>
      <c r="AB49" s="22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1.2553362831314052</v>
      </c>
      <c r="AJ49">
        <f t="shared" si="14"/>
        <v>3.7662337662337661E-2</v>
      </c>
      <c r="AK49">
        <f t="shared" si="15"/>
        <v>1.6404886561954626E-2</v>
      </c>
      <c r="AL49">
        <f t="shared" si="16"/>
        <v>3.8095238095238092E-2</v>
      </c>
      <c r="AM49">
        <f t="shared" si="17"/>
        <v>2.9826800000000002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0</v>
      </c>
      <c r="AR49">
        <f t="shared" si="22"/>
        <v>0</v>
      </c>
      <c r="AS49">
        <v>0.48</v>
      </c>
    </row>
    <row r="50" spans="2:45">
      <c r="B50" s="18">
        <v>1.5031660000000002</v>
      </c>
      <c r="C50" s="18">
        <v>2129.2800000000002</v>
      </c>
      <c r="V50">
        <f t="shared" si="1"/>
        <v>0</v>
      </c>
      <c r="X50" s="22">
        <f t="shared" si="2"/>
        <v>0</v>
      </c>
      <c r="Y50" s="22">
        <f t="shared" si="3"/>
        <v>0.9417291915012973</v>
      </c>
      <c r="AA50">
        <f t="shared" si="5"/>
        <v>0</v>
      </c>
      <c r="AB50" s="22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1.3135927272824974</v>
      </c>
      <c r="AJ50">
        <f t="shared" si="14"/>
        <v>3.7662337662337661E-2</v>
      </c>
      <c r="AK50">
        <f t="shared" si="15"/>
        <v>1.6404886561954626E-2</v>
      </c>
      <c r="AL50">
        <f t="shared" si="16"/>
        <v>3.8095238095238092E-2</v>
      </c>
      <c r="AM50">
        <f t="shared" si="17"/>
        <v>3.05809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0</v>
      </c>
      <c r="AR50">
        <f t="shared" si="22"/>
        <v>0</v>
      </c>
      <c r="AS50">
        <v>0.49</v>
      </c>
    </row>
    <row r="51" spans="2:45">
      <c r="B51" s="18">
        <v>1.5348116000000001</v>
      </c>
      <c r="C51" s="18">
        <v>1996.2</v>
      </c>
      <c r="V51">
        <f t="shared" si="1"/>
        <v>0</v>
      </c>
      <c r="X51" s="22">
        <f t="shared" si="2"/>
        <v>0</v>
      </c>
      <c r="Y51" s="22">
        <f t="shared" si="3"/>
        <v>0.9417291915012973</v>
      </c>
      <c r="AA51">
        <f t="shared" si="5"/>
        <v>0</v>
      </c>
      <c r="AB51" s="22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1.3732935135996358</v>
      </c>
      <c r="AJ51">
        <f t="shared" si="14"/>
        <v>3.7662337662337661E-2</v>
      </c>
      <c r="AK51">
        <f t="shared" si="15"/>
        <v>1.6404886561954626E-2</v>
      </c>
      <c r="AL51">
        <f t="shared" si="16"/>
        <v>3.8095238095238092E-2</v>
      </c>
      <c r="AM51">
        <f t="shared" si="17"/>
        <v>3.1335000000000002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  <c r="AS51">
        <v>0.5</v>
      </c>
    </row>
    <row r="52" spans="2:45">
      <c r="B52" s="18">
        <v>1.5822800000000001</v>
      </c>
      <c r="C52" s="18">
        <v>3992.4</v>
      </c>
      <c r="V52">
        <f t="shared" si="1"/>
        <v>0</v>
      </c>
      <c r="X52" s="22">
        <f t="shared" si="2"/>
        <v>0</v>
      </c>
      <c r="Y52" s="22">
        <f t="shared" si="3"/>
        <v>0.9417291915012973</v>
      </c>
      <c r="AA52">
        <f t="shared" si="5"/>
        <v>0</v>
      </c>
      <c r="AB52" s="2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9.0507328629807326E-3</v>
      </c>
      <c r="AJ52">
        <f t="shared" si="14"/>
        <v>3.7662337662337661E-2</v>
      </c>
      <c r="AK52">
        <f t="shared" si="15"/>
        <v>1.6404886561954626E-2</v>
      </c>
      <c r="AL52">
        <f t="shared" si="16"/>
        <v>3.8095238095238092E-2</v>
      </c>
      <c r="AM52">
        <f t="shared" si="17"/>
        <v>-0.25240899999999999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0</v>
      </c>
      <c r="AR52">
        <f t="shared" si="22"/>
        <v>0</v>
      </c>
      <c r="AS52">
        <v>5.0999999999999997E-2</v>
      </c>
    </row>
    <row r="53" spans="2:45">
      <c r="B53" s="18">
        <v>1.6297484000000002</v>
      </c>
      <c r="C53" s="18">
        <v>4524.72</v>
      </c>
      <c r="V53">
        <f t="shared" si="1"/>
        <v>0</v>
      </c>
      <c r="X53" s="22">
        <f t="shared" si="2"/>
        <v>0</v>
      </c>
      <c r="Y53" s="22">
        <f t="shared" si="3"/>
        <v>0.9417291915012973</v>
      </c>
      <c r="AA53">
        <f t="shared" si="5"/>
        <v>0</v>
      </c>
      <c r="AB53" s="22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9.4457558351998174E-3</v>
      </c>
      <c r="AJ53">
        <f t="shared" si="14"/>
        <v>3.7662337662337661E-2</v>
      </c>
      <c r="AK53">
        <f t="shared" si="15"/>
        <v>1.6404886561954626E-2</v>
      </c>
      <c r="AL53">
        <f t="shared" si="16"/>
        <v>3.8095238095238092E-2</v>
      </c>
      <c r="AM53">
        <f t="shared" si="17"/>
        <v>-0.24486800000000003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0</v>
      </c>
      <c r="AR53">
        <f t="shared" si="22"/>
        <v>0</v>
      </c>
      <c r="AS53">
        <v>5.1999999999999998E-2</v>
      </c>
    </row>
    <row r="54" spans="2:45">
      <c r="B54" s="18">
        <v>1.6772168000000001</v>
      </c>
      <c r="C54" s="18">
        <v>4391.6399999999994</v>
      </c>
      <c r="V54">
        <f t="shared" si="1"/>
        <v>0</v>
      </c>
      <c r="X54" s="22">
        <f t="shared" si="2"/>
        <v>0</v>
      </c>
      <c r="Y54" s="22">
        <f t="shared" si="3"/>
        <v>0.9417291915012973</v>
      </c>
      <c r="AA54">
        <f t="shared" si="5"/>
        <v>0</v>
      </c>
      <c r="AB54" s="22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9.8500009495915298E-3</v>
      </c>
      <c r="AJ54">
        <f t="shared" si="14"/>
        <v>3.7662337662337661E-2</v>
      </c>
      <c r="AK54">
        <f t="shared" si="15"/>
        <v>1.6404886561954626E-2</v>
      </c>
      <c r="AL54">
        <f t="shared" si="16"/>
        <v>3.8095238095238092E-2</v>
      </c>
      <c r="AM54">
        <f t="shared" si="17"/>
        <v>-0.23732700000000001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  <c r="AS54">
        <v>5.2999999999999999E-2</v>
      </c>
    </row>
    <row r="55" spans="2:45">
      <c r="B55" s="18">
        <v>1.7879764000000002</v>
      </c>
      <c r="C55" s="18">
        <v>3060.84</v>
      </c>
      <c r="V55">
        <f t="shared" si="1"/>
        <v>0</v>
      </c>
      <c r="X55" s="22">
        <f t="shared" si="2"/>
        <v>0</v>
      </c>
      <c r="Y55" s="22">
        <f t="shared" si="3"/>
        <v>0.9417291915012973</v>
      </c>
      <c r="AA55">
        <f t="shared" si="5"/>
        <v>0</v>
      </c>
      <c r="AB55" s="22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1.0263503407901971E-2</v>
      </c>
      <c r="AJ55">
        <f t="shared" si="14"/>
        <v>3.7662337662337661E-2</v>
      </c>
      <c r="AK55">
        <f t="shared" si="15"/>
        <v>1.6404886561954626E-2</v>
      </c>
      <c r="AL55">
        <f t="shared" si="16"/>
        <v>3.8095238095238092E-2</v>
      </c>
      <c r="AM55">
        <f t="shared" si="17"/>
        <v>-0.22978599999999999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0</v>
      </c>
      <c r="AR55">
        <f t="shared" si="22"/>
        <v>0</v>
      </c>
      <c r="AS55">
        <v>5.3999999999999999E-2</v>
      </c>
    </row>
    <row r="56" spans="2:45">
      <c r="B56" s="18">
        <v>1.8512676000000001</v>
      </c>
      <c r="C56" s="18">
        <v>12376.44</v>
      </c>
      <c r="V56">
        <f t="shared" si="1"/>
        <v>0</v>
      </c>
      <c r="X56" s="22">
        <f t="shared" si="2"/>
        <v>0</v>
      </c>
      <c r="Y56" s="22">
        <f t="shared" si="3"/>
        <v>0.9417291915012973</v>
      </c>
      <c r="AA56">
        <f t="shared" si="5"/>
        <v>0</v>
      </c>
      <c r="AB56" s="22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1.0686297884420774E-2</v>
      </c>
      <c r="AJ56">
        <f t="shared" si="14"/>
        <v>3.7662337662337661E-2</v>
      </c>
      <c r="AK56">
        <f t="shared" si="15"/>
        <v>1.6404886561954626E-2</v>
      </c>
      <c r="AL56">
        <f t="shared" si="16"/>
        <v>3.8095238095238092E-2</v>
      </c>
      <c r="AM56">
        <f t="shared" si="17"/>
        <v>-0.22224499999999997</v>
      </c>
      <c r="AN56">
        <f t="shared" si="18"/>
        <v>0</v>
      </c>
      <c r="AO56">
        <f t="shared" si="19"/>
        <v>0</v>
      </c>
      <c r="AP56">
        <f t="shared" si="20"/>
        <v>0</v>
      </c>
      <c r="AQ56">
        <f t="shared" si="21"/>
        <v>0</v>
      </c>
      <c r="AR56">
        <f t="shared" si="22"/>
        <v>0</v>
      </c>
      <c r="AS56">
        <v>5.5E-2</v>
      </c>
    </row>
    <row r="57" spans="2:45">
      <c r="B57" s="18">
        <v>1.8987360000000002</v>
      </c>
      <c r="C57" s="18">
        <v>10114.08</v>
      </c>
      <c r="V57">
        <f t="shared" si="1"/>
        <v>0</v>
      </c>
      <c r="X57" s="22">
        <f t="shared" si="2"/>
        <v>0</v>
      </c>
      <c r="Y57" s="22">
        <f t="shared" si="3"/>
        <v>0.9417291915012973</v>
      </c>
      <c r="AA57">
        <f t="shared" si="5"/>
        <v>0</v>
      </c>
      <c r="AB57" s="22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1.1118418543438195E-2</v>
      </c>
      <c r="AJ57">
        <f t="shared" si="14"/>
        <v>3.7662337662337661E-2</v>
      </c>
      <c r="AK57">
        <f t="shared" si="15"/>
        <v>1.6404886561954626E-2</v>
      </c>
      <c r="AL57">
        <f t="shared" si="16"/>
        <v>3.8095238095238092E-2</v>
      </c>
      <c r="AM57">
        <f t="shared" si="17"/>
        <v>-0.21470400000000001</v>
      </c>
      <c r="AN57">
        <f t="shared" si="18"/>
        <v>0</v>
      </c>
      <c r="AO57">
        <f t="shared" si="19"/>
        <v>0</v>
      </c>
      <c r="AP57">
        <f t="shared" si="20"/>
        <v>0</v>
      </c>
      <c r="AQ57">
        <f t="shared" si="21"/>
        <v>0</v>
      </c>
      <c r="AR57">
        <f t="shared" si="22"/>
        <v>0</v>
      </c>
      <c r="AS57">
        <v>5.6000000000000001E-2</v>
      </c>
    </row>
    <row r="58" spans="2:45">
      <c r="B58" s="18">
        <v>1.9462044000000003</v>
      </c>
      <c r="C58" s="18">
        <v>12775.680000000002</v>
      </c>
      <c r="V58">
        <f t="shared" si="1"/>
        <v>0</v>
      </c>
      <c r="X58" s="22">
        <f t="shared" si="2"/>
        <v>0</v>
      </c>
      <c r="Y58" s="22">
        <f t="shared" si="3"/>
        <v>0.9417291915012973</v>
      </c>
      <c r="AA58">
        <f t="shared" si="5"/>
        <v>0</v>
      </c>
      <c r="AB58" s="22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1.1559899055819577E-2</v>
      </c>
      <c r="AJ58">
        <f t="shared" si="14"/>
        <v>3.7662337662337661E-2</v>
      </c>
      <c r="AK58">
        <f t="shared" si="15"/>
        <v>1.6404886561954626E-2</v>
      </c>
      <c r="AL58">
        <f t="shared" si="16"/>
        <v>3.8095238095238092E-2</v>
      </c>
      <c r="AM58">
        <f t="shared" si="17"/>
        <v>-0.20716299999999999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0</v>
      </c>
      <c r="AR58">
        <f t="shared" si="22"/>
        <v>0</v>
      </c>
      <c r="AS58">
        <v>5.7000000000000002E-2</v>
      </c>
    </row>
    <row r="59" spans="2:45">
      <c r="B59" s="18">
        <v>1.8512676000000001</v>
      </c>
      <c r="C59" s="18">
        <v>15437.28</v>
      </c>
      <c r="V59">
        <f t="shared" si="1"/>
        <v>0</v>
      </c>
      <c r="X59" s="22">
        <f t="shared" si="2"/>
        <v>0</v>
      </c>
      <c r="Y59" s="22">
        <f t="shared" si="3"/>
        <v>0.9417291915012973</v>
      </c>
      <c r="AA59">
        <f t="shared" si="5"/>
        <v>0</v>
      </c>
      <c r="AB59" s="22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1.2010772614756745E-2</v>
      </c>
      <c r="AJ59">
        <f t="shared" si="14"/>
        <v>3.7662337662337661E-2</v>
      </c>
      <c r="AK59">
        <f t="shared" si="15"/>
        <v>1.6404886561954626E-2</v>
      </c>
      <c r="AL59">
        <f t="shared" si="16"/>
        <v>3.8095238095238092E-2</v>
      </c>
      <c r="AM59">
        <f t="shared" si="17"/>
        <v>-0.19962199999999997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0</v>
      </c>
      <c r="AR59">
        <f t="shared" si="22"/>
        <v>0</v>
      </c>
      <c r="AS59">
        <v>5.8000000000000003E-2</v>
      </c>
    </row>
    <row r="60" spans="2:45">
      <c r="B60" s="18">
        <v>1.9936728000000001</v>
      </c>
      <c r="C60" s="18">
        <v>14505.72</v>
      </c>
      <c r="V60">
        <f t="shared" si="1"/>
        <v>0</v>
      </c>
      <c r="X60" s="22">
        <f t="shared" si="2"/>
        <v>0</v>
      </c>
      <c r="Y60" s="22">
        <f t="shared" si="3"/>
        <v>0.9417291915012973</v>
      </c>
      <c r="AA60">
        <f t="shared" si="5"/>
        <v>0</v>
      </c>
      <c r="AB60" s="22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1.2471071950750747E-2</v>
      </c>
      <c r="AJ60">
        <f t="shared" si="14"/>
        <v>3.7662337662337661E-2</v>
      </c>
      <c r="AK60">
        <f t="shared" si="15"/>
        <v>1.6404886561954626E-2</v>
      </c>
      <c r="AL60">
        <f t="shared" si="16"/>
        <v>3.8095238095238092E-2</v>
      </c>
      <c r="AM60">
        <f t="shared" si="17"/>
        <v>-0.192081</v>
      </c>
      <c r="AN60">
        <f t="shared" si="18"/>
        <v>0</v>
      </c>
      <c r="AO60">
        <f t="shared" si="19"/>
        <v>0</v>
      </c>
      <c r="AP60">
        <f t="shared" si="20"/>
        <v>0</v>
      </c>
      <c r="AQ60">
        <f t="shared" si="21"/>
        <v>0</v>
      </c>
      <c r="AR60">
        <f t="shared" si="22"/>
        <v>0</v>
      </c>
      <c r="AS60">
        <v>5.8999999999999997E-2</v>
      </c>
    </row>
    <row r="61" spans="2:45">
      <c r="B61" s="18">
        <v>1.8512676000000001</v>
      </c>
      <c r="C61" s="18">
        <v>17167.32</v>
      </c>
      <c r="V61">
        <f t="shared" si="1"/>
        <v>0</v>
      </c>
      <c r="X61" s="22">
        <f t="shared" si="2"/>
        <v>0</v>
      </c>
      <c r="Y61" s="22">
        <f t="shared" si="3"/>
        <v>0.9417291915012973</v>
      </c>
      <c r="AA61">
        <f t="shared" si="5"/>
        <v>0</v>
      </c>
      <c r="AB61" s="22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3.7662337662337661E-2</v>
      </c>
      <c r="AK61">
        <f t="shared" si="15"/>
        <v>1.6404886561954626E-2</v>
      </c>
      <c r="AL61">
        <f t="shared" si="16"/>
        <v>3.8095238095238092E-2</v>
      </c>
      <c r="AM61">
        <f t="shared" si="17"/>
        <v>-0.63700000000000001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0</v>
      </c>
      <c r="AR61">
        <f t="shared" si="22"/>
        <v>0</v>
      </c>
    </row>
    <row r="62" spans="2:45">
      <c r="B62" s="18">
        <v>1.9936728000000001</v>
      </c>
      <c r="C62" s="18">
        <v>17300.400000000001</v>
      </c>
      <c r="V62">
        <f t="shared" si="1"/>
        <v>0</v>
      </c>
      <c r="X62" s="22">
        <f t="shared" si="2"/>
        <v>0</v>
      </c>
      <c r="Y62" s="22">
        <f t="shared" si="3"/>
        <v>0.9417291915012973</v>
      </c>
      <c r="AA62">
        <f t="shared" si="5"/>
        <v>0</v>
      </c>
      <c r="AB62" s="2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  <c r="AG62">
        <f t="shared" si="11"/>
        <v>0</v>
      </c>
      <c r="AH62">
        <f t="shared" si="12"/>
        <v>0</v>
      </c>
      <c r="AI62">
        <f t="shared" si="13"/>
        <v>0</v>
      </c>
      <c r="AJ62">
        <f t="shared" si="14"/>
        <v>3.7662337662337661E-2</v>
      </c>
      <c r="AK62">
        <f t="shared" si="15"/>
        <v>1.6404886561954626E-2</v>
      </c>
      <c r="AL62">
        <f t="shared" si="16"/>
        <v>3.8095238095238092E-2</v>
      </c>
      <c r="AM62">
        <f t="shared" si="17"/>
        <v>-0.63700000000000001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</row>
    <row r="63" spans="2:45">
      <c r="B63" s="18">
        <v>2.0253184000000002</v>
      </c>
      <c r="C63" s="18">
        <v>17566.559999999998</v>
      </c>
      <c r="V63">
        <f t="shared" si="1"/>
        <v>0</v>
      </c>
      <c r="X63" s="22">
        <f t="shared" si="2"/>
        <v>0</v>
      </c>
      <c r="Y63" s="22">
        <f t="shared" si="3"/>
        <v>0.9417291915012973</v>
      </c>
      <c r="AA63">
        <f t="shared" si="5"/>
        <v>0</v>
      </c>
      <c r="AB63" s="22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3.7662337662337661E-2</v>
      </c>
      <c r="AK63">
        <f t="shared" si="15"/>
        <v>1.6404886561954626E-2</v>
      </c>
      <c r="AL63">
        <f t="shared" si="16"/>
        <v>3.8095238095238092E-2</v>
      </c>
      <c r="AM63">
        <f t="shared" si="17"/>
        <v>-0.63700000000000001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0</v>
      </c>
      <c r="AR63">
        <f t="shared" si="22"/>
        <v>0</v>
      </c>
    </row>
    <row r="64" spans="2:45">
      <c r="B64" s="18">
        <v>1.8512676000000001</v>
      </c>
      <c r="C64" s="18">
        <v>18498.12</v>
      </c>
      <c r="V64">
        <f t="shared" si="1"/>
        <v>0</v>
      </c>
      <c r="X64" s="22">
        <f t="shared" si="2"/>
        <v>0</v>
      </c>
      <c r="Y64" s="22">
        <f t="shared" si="3"/>
        <v>0.9417291915012973</v>
      </c>
      <c r="AA64">
        <f t="shared" si="5"/>
        <v>0</v>
      </c>
      <c r="AB64" s="22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3.7662337662337661E-2</v>
      </c>
      <c r="AK64">
        <f t="shared" si="15"/>
        <v>1.6404886561954626E-2</v>
      </c>
      <c r="AL64">
        <f t="shared" si="16"/>
        <v>3.8095238095238092E-2</v>
      </c>
      <c r="AM64">
        <f t="shared" si="17"/>
        <v>-0.63700000000000001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</row>
    <row r="65" spans="2:44">
      <c r="B65" s="18">
        <v>1.8591790000000001</v>
      </c>
      <c r="C65" s="18">
        <v>19296.600000000002</v>
      </c>
      <c r="V65">
        <f t="shared" si="1"/>
        <v>0</v>
      </c>
      <c r="X65" s="22">
        <f t="shared" si="2"/>
        <v>0</v>
      </c>
      <c r="Y65" s="22">
        <f t="shared" si="3"/>
        <v>0.9417291915012973</v>
      </c>
      <c r="AA65">
        <f t="shared" si="5"/>
        <v>0</v>
      </c>
      <c r="AB65" s="22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3.7662337662337661E-2</v>
      </c>
      <c r="AK65">
        <f t="shared" si="15"/>
        <v>1.6404886561954626E-2</v>
      </c>
      <c r="AL65">
        <f t="shared" si="16"/>
        <v>3.8095238095238092E-2</v>
      </c>
      <c r="AM65">
        <f t="shared" si="17"/>
        <v>-0.63700000000000001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0</v>
      </c>
      <c r="AR65">
        <f t="shared" si="22"/>
        <v>0</v>
      </c>
    </row>
    <row r="66" spans="2:44">
      <c r="B66" s="18">
        <v>1.8512676000000001</v>
      </c>
      <c r="C66" s="18">
        <v>20228.16</v>
      </c>
      <c r="V66">
        <f t="shared" si="1"/>
        <v>0</v>
      </c>
      <c r="X66" s="22">
        <f t="shared" si="2"/>
        <v>0</v>
      </c>
      <c r="Y66" s="22">
        <f t="shared" si="3"/>
        <v>0.9417291915012973</v>
      </c>
      <c r="AA66">
        <f t="shared" si="5"/>
        <v>0</v>
      </c>
      <c r="AB66" s="22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3.7662337662337661E-2</v>
      </c>
      <c r="AK66">
        <f t="shared" si="15"/>
        <v>1.6404886561954626E-2</v>
      </c>
      <c r="AL66">
        <f t="shared" si="16"/>
        <v>3.8095238095238092E-2</v>
      </c>
      <c r="AM66">
        <f t="shared" si="17"/>
        <v>-0.63700000000000001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0</v>
      </c>
      <c r="AR66">
        <f t="shared" si="22"/>
        <v>0</v>
      </c>
    </row>
    <row r="67" spans="2:44">
      <c r="B67" s="18">
        <v>1.9145588000000002</v>
      </c>
      <c r="C67" s="18">
        <v>18631.2</v>
      </c>
      <c r="V67">
        <f t="shared" ref="V67:V74" si="23">U67*10^3</f>
        <v>0</v>
      </c>
      <c r="X67" s="22">
        <f t="shared" ref="X67:X74" si="24">(U67/1.31)^(1/1.4)</f>
        <v>0</v>
      </c>
      <c r="Y67" s="22">
        <f t="shared" ref="Y67:Y74" si="25">(U67+13.43)/14.261</f>
        <v>0.9417291915012973</v>
      </c>
      <c r="AA67">
        <f t="shared" ref="AA67:AA74" si="26">Z67*2.2</f>
        <v>0</v>
      </c>
      <c r="AB67" s="22">
        <f t="shared" ref="AB67:AB74" si="27">(U67/2.0173)^(1/2.46)</f>
        <v>0</v>
      </c>
      <c r="AC67">
        <f t="shared" ref="AC67:AC74" si="28">(V67/1157)^(1/1.78)</f>
        <v>0</v>
      </c>
      <c r="AD67">
        <f t="shared" ref="AD67:AD74" si="29">(V67/4217)^(1/2.25)</f>
        <v>0</v>
      </c>
      <c r="AE67">
        <f t="shared" ref="AE67:AE74" si="30">(V67/2786)^(1/3.22)</f>
        <v>0</v>
      </c>
      <c r="AF67">
        <f t="shared" ref="AF67:AF74" si="31">(U67/1.89)^(1/1.92)</f>
        <v>0</v>
      </c>
      <c r="AG67">
        <f t="shared" ref="AG67:AG74" si="32">(U67/10.5)^(1/2.29)</f>
        <v>0</v>
      </c>
      <c r="AH67">
        <f t="shared" ref="AH67:AH74" si="33">(U67/10.5)^(1/2.57)</f>
        <v>0</v>
      </c>
      <c r="AI67">
        <f t="shared" ref="AI67:AI74" si="34">6.31*(AS67)^2.2</f>
        <v>0</v>
      </c>
      <c r="AJ67">
        <f t="shared" ref="AJ67:AJ74" si="35">(U67+0.058)/1.54</f>
        <v>3.7662337662337661E-2</v>
      </c>
      <c r="AK67">
        <f t="shared" ref="AK67:AK74" si="36">(U67+0.0094)/0.573</f>
        <v>1.6404886561954626E-2</v>
      </c>
      <c r="AL67">
        <f t="shared" ref="AL67:AL74" si="37">(U67+0.08)/2.1</f>
        <v>3.8095238095238092E-2</v>
      </c>
      <c r="AM67">
        <f t="shared" ref="AM67:AM74" si="38">7.541*(AS67)-0.637</f>
        <v>-0.63700000000000001</v>
      </c>
      <c r="AN67">
        <f t="shared" ref="AN67:AN74" si="39">(U67/4.73)^(1/1.56)</f>
        <v>0</v>
      </c>
      <c r="AO67">
        <f t="shared" ref="AO67:AO74" si="40">(U67/15.52)^(1/1.93)</f>
        <v>0</v>
      </c>
      <c r="AP67">
        <f t="shared" ref="AP67:AP74" si="41">(U67/6.85)^(1/1.49)</f>
        <v>0</v>
      </c>
      <c r="AQ67">
        <f t="shared" ref="AQ67:AQ74" si="42">(U67/8.92)^(1/1.83)</f>
        <v>0</v>
      </c>
      <c r="AR67">
        <f t="shared" ref="AR67:AR74" si="43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3"/>
        <v>0</v>
      </c>
      <c r="X68" s="22">
        <f t="shared" si="24"/>
        <v>0</v>
      </c>
      <c r="Y68" s="22">
        <f t="shared" si="25"/>
        <v>0.9417291915012973</v>
      </c>
      <c r="AA68">
        <f t="shared" si="26"/>
        <v>0</v>
      </c>
      <c r="AB68" s="22">
        <f t="shared" si="27"/>
        <v>0</v>
      </c>
      <c r="AC68">
        <f t="shared" si="28"/>
        <v>0</v>
      </c>
      <c r="AD68">
        <f t="shared" si="29"/>
        <v>0</v>
      </c>
      <c r="AE68">
        <f t="shared" si="30"/>
        <v>0</v>
      </c>
      <c r="AF68">
        <f t="shared" si="31"/>
        <v>0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3.7662337662337661E-2</v>
      </c>
      <c r="AK68">
        <f t="shared" si="36"/>
        <v>1.6404886561954626E-2</v>
      </c>
      <c r="AL68">
        <f t="shared" si="37"/>
        <v>3.8095238095238092E-2</v>
      </c>
      <c r="AM68">
        <f t="shared" si="38"/>
        <v>-0.63700000000000001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0</v>
      </c>
    </row>
    <row r="69" spans="2:44">
      <c r="B69" s="18">
        <v>1.9382930000000003</v>
      </c>
      <c r="C69" s="18">
        <v>20228.16</v>
      </c>
      <c r="V69">
        <f t="shared" si="23"/>
        <v>0</v>
      </c>
      <c r="X69" s="22">
        <f t="shared" si="24"/>
        <v>0</v>
      </c>
      <c r="Y69" s="22">
        <f t="shared" si="25"/>
        <v>0.9417291915012973</v>
      </c>
      <c r="AA69">
        <f t="shared" si="26"/>
        <v>0</v>
      </c>
      <c r="AB69" s="22">
        <f t="shared" si="27"/>
        <v>0</v>
      </c>
      <c r="AC69">
        <f t="shared" si="28"/>
        <v>0</v>
      </c>
      <c r="AD69">
        <f t="shared" si="29"/>
        <v>0</v>
      </c>
      <c r="AE69">
        <f t="shared" si="30"/>
        <v>0</v>
      </c>
      <c r="AF69">
        <f t="shared" si="31"/>
        <v>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3.7662337662337661E-2</v>
      </c>
      <c r="AK69">
        <f t="shared" si="36"/>
        <v>1.6404886561954626E-2</v>
      </c>
      <c r="AL69">
        <f t="shared" si="37"/>
        <v>3.8095238095238092E-2</v>
      </c>
      <c r="AM69">
        <f t="shared" si="38"/>
        <v>-0.63700000000000001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0</v>
      </c>
    </row>
    <row r="70" spans="2:44">
      <c r="B70" s="18">
        <v>1.9778500000000001</v>
      </c>
      <c r="C70" s="18">
        <v>18897.36</v>
      </c>
      <c r="V70">
        <f t="shared" si="23"/>
        <v>0</v>
      </c>
      <c r="X70" s="22">
        <f t="shared" si="24"/>
        <v>0</v>
      </c>
      <c r="Y70" s="22">
        <f t="shared" si="25"/>
        <v>0.9417291915012973</v>
      </c>
      <c r="AA70">
        <f t="shared" si="26"/>
        <v>0</v>
      </c>
      <c r="AB70" s="22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3.7662337662337661E-2</v>
      </c>
      <c r="AK70">
        <f t="shared" si="36"/>
        <v>1.6404886561954626E-2</v>
      </c>
      <c r="AL70">
        <f t="shared" si="37"/>
        <v>3.8095238095238092E-2</v>
      </c>
      <c r="AM70">
        <f t="shared" si="38"/>
        <v>-0.63700000000000001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</row>
    <row r="71" spans="2:44">
      <c r="B71" s="18">
        <v>1.9936728000000001</v>
      </c>
      <c r="C71" s="18">
        <v>19163.52</v>
      </c>
      <c r="V71">
        <f t="shared" si="23"/>
        <v>0</v>
      </c>
      <c r="X71" s="22">
        <f t="shared" si="24"/>
        <v>0</v>
      </c>
      <c r="Y71" s="22">
        <f t="shared" si="25"/>
        <v>0.9417291915012973</v>
      </c>
      <c r="AA71">
        <f t="shared" si="26"/>
        <v>0</v>
      </c>
      <c r="AB71" s="22">
        <f t="shared" si="27"/>
        <v>0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3.7662337662337661E-2</v>
      </c>
      <c r="AK71">
        <f t="shared" si="36"/>
        <v>1.6404886561954626E-2</v>
      </c>
      <c r="AL71">
        <f t="shared" si="37"/>
        <v>3.8095238095238092E-2</v>
      </c>
      <c r="AM71">
        <f t="shared" si="38"/>
        <v>-0.63700000000000001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</row>
    <row r="72" spans="2:44">
      <c r="B72" s="18">
        <v>2.0253184000000002</v>
      </c>
      <c r="C72" s="18">
        <v>21825.120000000003</v>
      </c>
      <c r="V72">
        <f t="shared" si="23"/>
        <v>0</v>
      </c>
      <c r="X72" s="22">
        <f t="shared" si="24"/>
        <v>0</v>
      </c>
      <c r="Y72" s="22">
        <f t="shared" si="25"/>
        <v>0.9417291915012973</v>
      </c>
      <c r="AA72">
        <f t="shared" si="26"/>
        <v>0</v>
      </c>
      <c r="AB72" s="22">
        <f t="shared" si="27"/>
        <v>0</v>
      </c>
      <c r="AC72">
        <f t="shared" si="28"/>
        <v>0</v>
      </c>
      <c r="AD72">
        <f t="shared" si="29"/>
        <v>0</v>
      </c>
      <c r="AE72">
        <f t="shared" si="30"/>
        <v>0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3.7662337662337661E-2</v>
      </c>
      <c r="AK72">
        <f t="shared" si="36"/>
        <v>1.6404886561954626E-2</v>
      </c>
      <c r="AL72">
        <f t="shared" si="37"/>
        <v>3.8095238095238092E-2</v>
      </c>
      <c r="AM72">
        <f t="shared" si="38"/>
        <v>-0.63700000000000001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</row>
    <row r="73" spans="2:44">
      <c r="B73" s="18">
        <v>1.9936728000000001</v>
      </c>
      <c r="C73" s="18">
        <v>24486.720000000001</v>
      </c>
      <c r="V73">
        <f t="shared" si="23"/>
        <v>0</v>
      </c>
      <c r="X73" s="22">
        <f t="shared" si="24"/>
        <v>0</v>
      </c>
      <c r="Y73" s="22">
        <f t="shared" si="25"/>
        <v>0.9417291915012973</v>
      </c>
      <c r="AA73">
        <f t="shared" si="26"/>
        <v>0</v>
      </c>
      <c r="AB73" s="22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3.7662337662337661E-2</v>
      </c>
      <c r="AK73">
        <f t="shared" si="36"/>
        <v>1.6404886561954626E-2</v>
      </c>
      <c r="AL73">
        <f t="shared" si="37"/>
        <v>3.8095238095238092E-2</v>
      </c>
      <c r="AM73">
        <f t="shared" si="38"/>
        <v>-0.63700000000000001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</row>
    <row r="74" spans="2:44">
      <c r="B74" s="18">
        <v>2.0253184000000002</v>
      </c>
      <c r="C74" s="18">
        <v>29809.920000000002</v>
      </c>
      <c r="V74">
        <f t="shared" si="23"/>
        <v>0</v>
      </c>
      <c r="X74" s="22">
        <f t="shared" si="24"/>
        <v>0</v>
      </c>
      <c r="Y74" s="22">
        <f t="shared" si="25"/>
        <v>0.9417291915012973</v>
      </c>
      <c r="AA74">
        <f t="shared" si="26"/>
        <v>0</v>
      </c>
      <c r="AB74" s="22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3.7662337662337661E-2</v>
      </c>
      <c r="AK74">
        <f t="shared" si="36"/>
        <v>1.6404886561954626E-2</v>
      </c>
      <c r="AL74">
        <f t="shared" si="37"/>
        <v>3.8095238095238092E-2</v>
      </c>
      <c r="AM74">
        <f t="shared" si="38"/>
        <v>-0.63700000000000001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M2" sqref="M2"/>
    </sheetView>
  </sheetViews>
  <sheetFormatPr defaultRowHeight="14.25"/>
  <sheetData>
    <row r="1" spans="1:18">
      <c r="A1">
        <v>0.23400000000000001</v>
      </c>
      <c r="B1">
        <f>1-A1</f>
        <v>0.76600000000000001</v>
      </c>
      <c r="M1">
        <f>20/8</f>
        <v>2.5</v>
      </c>
    </row>
    <row r="2" spans="1:18">
      <c r="A2">
        <v>0.24399999999999999</v>
      </c>
      <c r="B2">
        <f t="shared" ref="B2:B33" si="0">1-A2</f>
        <v>0.75600000000000001</v>
      </c>
    </row>
    <row r="3" spans="1:18">
      <c r="A3">
        <v>0.254</v>
      </c>
      <c r="B3">
        <f t="shared" si="0"/>
        <v>0.746</v>
      </c>
    </row>
    <row r="4" spans="1:18">
      <c r="A4">
        <v>0.26400000000000001</v>
      </c>
      <c r="B4">
        <f t="shared" si="0"/>
        <v>0.73599999999999999</v>
      </c>
    </row>
    <row r="5" spans="1:18">
      <c r="A5">
        <v>0.27400000000000002</v>
      </c>
      <c r="B5">
        <f t="shared" si="0"/>
        <v>0.72599999999999998</v>
      </c>
    </row>
    <row r="6" spans="1:18">
      <c r="A6">
        <v>0.28399999999999997</v>
      </c>
      <c r="B6">
        <f t="shared" si="0"/>
        <v>0.71599999999999997</v>
      </c>
    </row>
    <row r="7" spans="1:18">
      <c r="A7">
        <v>0.29399999999999998</v>
      </c>
      <c r="B7">
        <f t="shared" si="0"/>
        <v>0.70599999999999996</v>
      </c>
      <c r="O7">
        <v>10</v>
      </c>
      <c r="P7">
        <v>0.6</v>
      </c>
      <c r="Q7">
        <f t="shared" ref="Q7:Q14" si="1">O7/4</f>
        <v>2.5</v>
      </c>
      <c r="R7">
        <v>0.6</v>
      </c>
    </row>
    <row r="8" spans="1:18">
      <c r="A8">
        <v>0.30399999999999999</v>
      </c>
      <c r="B8">
        <f t="shared" si="0"/>
        <v>0.69599999999999995</v>
      </c>
      <c r="O8">
        <v>15</v>
      </c>
      <c r="P8">
        <v>0.8</v>
      </c>
      <c r="Q8">
        <f t="shared" si="1"/>
        <v>3.75</v>
      </c>
      <c r="R8">
        <v>0.8</v>
      </c>
    </row>
    <row r="9" spans="1:18">
      <c r="A9">
        <v>0.314</v>
      </c>
      <c r="B9">
        <f t="shared" si="0"/>
        <v>0.68599999999999994</v>
      </c>
      <c r="O9">
        <v>20</v>
      </c>
      <c r="P9">
        <v>0.93</v>
      </c>
      <c r="Q9">
        <f t="shared" si="1"/>
        <v>5</v>
      </c>
      <c r="R9">
        <v>0.93</v>
      </c>
    </row>
    <row r="10" spans="1:18">
      <c r="A10">
        <v>0.32400000000000001</v>
      </c>
      <c r="B10">
        <f t="shared" si="0"/>
        <v>0.67599999999999993</v>
      </c>
      <c r="O10">
        <v>22</v>
      </c>
      <c r="P10">
        <v>1</v>
      </c>
      <c r="Q10">
        <f t="shared" si="1"/>
        <v>5.5</v>
      </c>
      <c r="R10">
        <v>1</v>
      </c>
    </row>
    <row r="11" spans="1:18">
      <c r="A11">
        <v>0.33400000000000002</v>
      </c>
      <c r="B11">
        <f t="shared" si="0"/>
        <v>0.66599999999999993</v>
      </c>
      <c r="O11">
        <v>27</v>
      </c>
      <c r="P11">
        <v>1.05</v>
      </c>
      <c r="Q11">
        <f t="shared" si="1"/>
        <v>6.75</v>
      </c>
      <c r="R11">
        <v>1.05</v>
      </c>
    </row>
    <row r="12" spans="1:18">
      <c r="A12">
        <v>0.34399999999999997</v>
      </c>
      <c r="B12">
        <f t="shared" si="0"/>
        <v>0.65600000000000003</v>
      </c>
      <c r="O12">
        <v>35</v>
      </c>
      <c r="P12">
        <v>1.02</v>
      </c>
      <c r="Q12">
        <f t="shared" si="1"/>
        <v>8.75</v>
      </c>
      <c r="R12">
        <v>1.02</v>
      </c>
    </row>
    <row r="13" spans="1:18">
      <c r="A13">
        <v>0.35399999999999998</v>
      </c>
      <c r="B13">
        <f t="shared" si="0"/>
        <v>0.64600000000000002</v>
      </c>
      <c r="O13">
        <v>45</v>
      </c>
      <c r="P13">
        <v>1</v>
      </c>
      <c r="Q13">
        <f t="shared" si="1"/>
        <v>11.25</v>
      </c>
      <c r="R13">
        <v>1</v>
      </c>
    </row>
    <row r="14" spans="1:18">
      <c r="A14">
        <v>0.36399999999999999</v>
      </c>
      <c r="B14">
        <f t="shared" si="0"/>
        <v>0.63600000000000001</v>
      </c>
      <c r="O14">
        <v>55</v>
      </c>
      <c r="P14">
        <v>0.92</v>
      </c>
      <c r="Q14">
        <f t="shared" si="1"/>
        <v>13.75</v>
      </c>
      <c r="R14">
        <v>0.92</v>
      </c>
    </row>
    <row r="15" spans="1:18">
      <c r="A15">
        <v>0.374</v>
      </c>
      <c r="B15">
        <f t="shared" si="0"/>
        <v>0.626</v>
      </c>
      <c r="O15">
        <v>80</v>
      </c>
      <c r="P15">
        <v>0.78</v>
      </c>
      <c r="Q15">
        <f>O15/4</f>
        <v>20</v>
      </c>
      <c r="R15">
        <v>0.78</v>
      </c>
    </row>
    <row r="16" spans="1:18">
      <c r="A16">
        <v>0.38400000000000001</v>
      </c>
      <c r="B16">
        <f t="shared" si="0"/>
        <v>0.61599999999999999</v>
      </c>
    </row>
    <row r="17" spans="1:2">
      <c r="A17">
        <v>0.39400000000000002</v>
      </c>
      <c r="B17">
        <f t="shared" si="0"/>
        <v>0.60599999999999998</v>
      </c>
    </row>
    <row r="18" spans="1:2">
      <c r="A18">
        <v>0.40400000000000003</v>
      </c>
      <c r="B18">
        <f t="shared" si="0"/>
        <v>0.59599999999999997</v>
      </c>
    </row>
    <row r="19" spans="1:2">
      <c r="A19">
        <v>0.41399999999999998</v>
      </c>
      <c r="B19">
        <f t="shared" si="0"/>
        <v>0.58600000000000008</v>
      </c>
    </row>
    <row r="20" spans="1:2">
      <c r="A20">
        <v>0.42399999999999999</v>
      </c>
      <c r="B20">
        <f t="shared" si="0"/>
        <v>0.57600000000000007</v>
      </c>
    </row>
    <row r="21" spans="1:2">
      <c r="A21">
        <v>0.434</v>
      </c>
      <c r="B21">
        <f t="shared" si="0"/>
        <v>0.56600000000000006</v>
      </c>
    </row>
    <row r="22" spans="1:2">
      <c r="A22">
        <v>0.44400000000000001</v>
      </c>
      <c r="B22">
        <f t="shared" si="0"/>
        <v>0.55600000000000005</v>
      </c>
    </row>
    <row r="23" spans="1:2">
      <c r="A23">
        <v>0.45400000000000001</v>
      </c>
      <c r="B23">
        <f t="shared" si="0"/>
        <v>0.54600000000000004</v>
      </c>
    </row>
    <row r="24" spans="1:2">
      <c r="A24">
        <v>0.46400000000000002</v>
      </c>
      <c r="B24">
        <f t="shared" si="0"/>
        <v>0.53600000000000003</v>
      </c>
    </row>
    <row r="25" spans="1:2">
      <c r="A25">
        <v>0.47399999999999998</v>
      </c>
      <c r="B25">
        <f t="shared" si="0"/>
        <v>0.52600000000000002</v>
      </c>
    </row>
    <row r="26" spans="1:2">
      <c r="A26">
        <v>0.48399999999999999</v>
      </c>
      <c r="B26">
        <f t="shared" si="0"/>
        <v>0.51600000000000001</v>
      </c>
    </row>
    <row r="27" spans="1:2">
      <c r="A27">
        <v>0.49399999999999999</v>
      </c>
      <c r="B27">
        <f t="shared" si="0"/>
        <v>0.50600000000000001</v>
      </c>
    </row>
    <row r="28" spans="1:2">
      <c r="A28">
        <v>0.503999999999999</v>
      </c>
      <c r="B28">
        <f t="shared" si="0"/>
        <v>0.496000000000001</v>
      </c>
    </row>
    <row r="29" spans="1:2">
      <c r="A29">
        <v>0.51399999999999901</v>
      </c>
      <c r="B29">
        <f t="shared" si="0"/>
        <v>0.48600000000000099</v>
      </c>
    </row>
    <row r="30" spans="1:2">
      <c r="A30">
        <v>0.52399999999999902</v>
      </c>
      <c r="B30">
        <f t="shared" si="0"/>
        <v>0.47600000000000098</v>
      </c>
    </row>
    <row r="31" spans="1:2">
      <c r="A31">
        <v>0.53399999999999903</v>
      </c>
      <c r="B31">
        <f t="shared" si="0"/>
        <v>0.46600000000000097</v>
      </c>
    </row>
    <row r="32" spans="1:2">
      <c r="A32">
        <v>0.54399999999999904</v>
      </c>
      <c r="B32">
        <f t="shared" si="0"/>
        <v>0.45600000000000096</v>
      </c>
    </row>
    <row r="33" spans="1:2">
      <c r="A33">
        <v>0.55399999999999905</v>
      </c>
      <c r="B33">
        <f t="shared" si="0"/>
        <v>0.44600000000000095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2015-01-14T13:04:38Z</dcterms:modified>
</cp:coreProperties>
</file>