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570" yWindow="3090" windowWidth="22005" windowHeight="9480" activeTab="1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2" i="2"/>
  <c r="U2" i="2" l="1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2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2" i="2"/>
  <c r="AD2" i="2" l="1"/>
  <c r="AE2" i="2"/>
  <c r="AC2" i="2"/>
</calcChain>
</file>

<file path=xl/sharedStrings.xml><?xml version="1.0" encoding="utf-8"?>
<sst xmlns="http://schemas.openxmlformats.org/spreadsheetml/2006/main" count="33" uniqueCount="32">
  <si>
    <t>nasz pomiar</t>
  </si>
  <si>
    <t>Zioupos</t>
  </si>
  <si>
    <t>Lotz</t>
  </si>
  <si>
    <t>Knaus</t>
  </si>
  <si>
    <t>Ciarelli</t>
  </si>
  <si>
    <t>Carter</t>
  </si>
  <si>
    <t>Anendschein</t>
  </si>
  <si>
    <t>Nasz pomiar</t>
  </si>
  <si>
    <t xml:space="preserve">Youngs Module [Gpa] </t>
  </si>
  <si>
    <t>Density [zioupos]</t>
  </si>
  <si>
    <t>Youngs Module [Mpa]</t>
  </si>
  <si>
    <t>BV/TV</t>
  </si>
  <si>
    <t>Density [wirtz]</t>
  </si>
  <si>
    <t>density (transverse) [giesen]</t>
  </si>
  <si>
    <t>Density [Lotz 90] beleczkowata</t>
  </si>
  <si>
    <t>Density [lotz 91] zbita</t>
  </si>
  <si>
    <t xml:space="preserve">Density [Linde 92] </t>
  </si>
  <si>
    <t>Density [Dalstra]</t>
  </si>
  <si>
    <t>density (axial) [giesen]</t>
  </si>
  <si>
    <t>Density [Keller] human spine</t>
  </si>
  <si>
    <t>Density [Keller] human femur</t>
  </si>
  <si>
    <t>Density [Keller] Pooled</t>
  </si>
  <si>
    <t>Density [Keaveny]</t>
  </si>
  <si>
    <t>Density [Li and Aspden]</t>
  </si>
  <si>
    <t>Density [Kopperdahl]</t>
  </si>
  <si>
    <t>E [Goulet]</t>
  </si>
  <si>
    <t>E [Ciarelli]</t>
  </si>
  <si>
    <t>Density [Morgan] vertebrae</t>
  </si>
  <si>
    <t>Density [Morgan] proximal tibia</t>
  </si>
  <si>
    <t>Density [Morgan] femoral</t>
  </si>
  <si>
    <t>Density [Morgan] pooled</t>
  </si>
  <si>
    <t>Density [Kaneko] femur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</si>
</sst>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zcionka tekstu podstawowego"/>
      <family val="2"/>
      <charset val="238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charset val="238"/>
    </font>
    <font>
      <sz val="12"/>
      <color rgb="FF000000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1">
    <border>
      <left/>
      <right/>
      <top/>
      <bottom/>
      <diagonal/>
    </border>
  </borders>
  <cellStyleXfs count="9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49" applyFill="1"/>
    <xf numFmtId="0" fontId="1" fillId="3" borderId="0" xfId="49" applyFill="1"/>
    <xf numFmtId="0" fontId="1" fillId="4" borderId="0" xfId="49" applyFill="1"/>
    <xf numFmtId="0" fontId="1" fillId="5" borderId="0" xfId="49" applyFill="1"/>
    <xf numFmtId="0" fontId="4" fillId="6" borderId="0" xfId="49" applyFont="1" applyFill="1"/>
    <xf numFmtId="0" fontId="1" fillId="7" borderId="0" xfId="49" applyFill="1"/>
    <xf numFmtId="0" fontId="4" fillId="8" borderId="0" xfId="49" applyFont="1" applyFill="1"/>
    <xf numFmtId="0" fontId="1" fillId="9" borderId="0" xfId="49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6" borderId="0" xfId="0" applyFont="1" applyFill="1"/>
    <xf numFmtId="0" fontId="0" fillId="7" borderId="0" xfId="0" applyFill="1"/>
    <xf numFmtId="0" fontId="4" fillId="8" borderId="0" xfId="0" applyFont="1" applyFill="1"/>
    <xf numFmtId="0" fontId="0" fillId="9" borderId="0" xfId="0" applyFill="1"/>
    <xf numFmtId="0" fontId="0" fillId="0" borderId="0" xfId="0" applyFill="1"/>
    <xf numFmtId="0" fontId="4" fillId="0" borderId="0" xfId="0" applyFont="1" applyFill="1"/>
    <xf numFmtId="0" fontId="0" fillId="10" borderId="0" xfId="0" applyFill="1"/>
    <xf numFmtId="0" fontId="0" fillId="11" borderId="0" xfId="0" applyFill="1"/>
    <xf numFmtId="0" fontId="5" fillId="12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5" fillId="11" borderId="0" xfId="0" applyFont="1" applyFill="1" applyBorder="1"/>
  </cellXfs>
  <cellStyles count="9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  <cellStyle name="Normalny 3" xfId="4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Arkusz1!$A$1:$A$114</c:f>
              <c:numCache>
                <c:formatCode>General</c:formatCode>
                <c:ptCount val="11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  <c:pt idx="74">
                  <c:v>0.1</c:v>
                </c:pt>
                <c:pt idx="75">
                  <c:v>0.2</c:v>
                </c:pt>
                <c:pt idx="76">
                  <c:v>0.3</c:v>
                </c:pt>
                <c:pt idx="77">
                  <c:v>0.4</c:v>
                </c:pt>
                <c:pt idx="78">
                  <c:v>0.5</c:v>
                </c:pt>
                <c:pt idx="79">
                  <c:v>0.6</c:v>
                </c:pt>
                <c:pt idx="80">
                  <c:v>0.7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0.1</c:v>
                </c:pt>
                <c:pt idx="88">
                  <c:v>0.2</c:v>
                </c:pt>
                <c:pt idx="89">
                  <c:v>0.3</c:v>
                </c:pt>
                <c:pt idx="90">
                  <c:v>0.4</c:v>
                </c:pt>
                <c:pt idx="91">
                  <c:v>0.5</c:v>
                </c:pt>
                <c:pt idx="92">
                  <c:v>0.6</c:v>
                </c:pt>
                <c:pt idx="93">
                  <c:v>0.7</c:v>
                </c:pt>
                <c:pt idx="94">
                  <c:v>0.1</c:v>
                </c:pt>
                <c:pt idx="95">
                  <c:v>0.2</c:v>
                </c:pt>
                <c:pt idx="96">
                  <c:v>0.3</c:v>
                </c:pt>
                <c:pt idx="97">
                  <c:v>0.4</c:v>
                </c:pt>
                <c:pt idx="98">
                  <c:v>0.5</c:v>
                </c:pt>
                <c:pt idx="99">
                  <c:v>0.6</c:v>
                </c:pt>
                <c:pt idx="100">
                  <c:v>0.7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1.5</c:v>
                </c:pt>
                <c:pt idx="109">
                  <c:v>1.6</c:v>
                </c:pt>
                <c:pt idx="110">
                  <c:v>1.7</c:v>
                </c:pt>
                <c:pt idx="111">
                  <c:v>1.8</c:v>
                </c:pt>
                <c:pt idx="112">
                  <c:v>1.9</c:v>
                </c:pt>
                <c:pt idx="113">
                  <c:v>2</c:v>
                </c:pt>
              </c:numCache>
            </c:numRef>
          </c:xVal>
          <c:yVal>
            <c:numRef>
              <c:f>Arkusz1!$B$1:$B$114</c:f>
              <c:numCache>
                <c:formatCode>General</c:formatCode>
                <c:ptCount val="11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  <c:pt idx="74">
                  <c:v>54</c:v>
                </c:pt>
                <c:pt idx="75">
                  <c:v>130</c:v>
                </c:pt>
                <c:pt idx="76">
                  <c:v>245</c:v>
                </c:pt>
                <c:pt idx="77">
                  <c:v>365</c:v>
                </c:pt>
                <c:pt idx="78">
                  <c:v>500</c:v>
                </c:pt>
                <c:pt idx="79">
                  <c:v>635</c:v>
                </c:pt>
                <c:pt idx="80">
                  <c:v>800</c:v>
                </c:pt>
                <c:pt idx="81">
                  <c:v>7812</c:v>
                </c:pt>
                <c:pt idx="82">
                  <c:v>9180</c:v>
                </c:pt>
                <c:pt idx="83">
                  <c:v>10550</c:v>
                </c:pt>
                <c:pt idx="84">
                  <c:v>12110</c:v>
                </c:pt>
                <c:pt idx="85">
                  <c:v>13480</c:v>
                </c:pt>
                <c:pt idx="86">
                  <c:v>14900</c:v>
                </c:pt>
                <c:pt idx="87">
                  <c:v>67</c:v>
                </c:pt>
                <c:pt idx="88">
                  <c:v>108</c:v>
                </c:pt>
                <c:pt idx="89">
                  <c:v>406</c:v>
                </c:pt>
                <c:pt idx="90">
                  <c:v>690</c:v>
                </c:pt>
                <c:pt idx="91">
                  <c:v>945</c:v>
                </c:pt>
                <c:pt idx="92">
                  <c:v>1200</c:v>
                </c:pt>
                <c:pt idx="93">
                  <c:v>1650</c:v>
                </c:pt>
                <c:pt idx="94">
                  <c:v>53</c:v>
                </c:pt>
                <c:pt idx="95">
                  <c:v>135</c:v>
                </c:pt>
                <c:pt idx="96">
                  <c:v>250</c:v>
                </c:pt>
                <c:pt idx="97">
                  <c:v>380</c:v>
                </c:pt>
                <c:pt idx="98">
                  <c:v>510</c:v>
                </c:pt>
                <c:pt idx="99">
                  <c:v>625</c:v>
                </c:pt>
                <c:pt idx="100">
                  <c:v>750</c:v>
                </c:pt>
                <c:pt idx="101">
                  <c:v>10</c:v>
                </c:pt>
                <c:pt idx="102">
                  <c:v>40.5</c:v>
                </c:pt>
                <c:pt idx="103">
                  <c:v>110</c:v>
                </c:pt>
                <c:pt idx="104">
                  <c:v>220</c:v>
                </c:pt>
                <c:pt idx="105">
                  <c:v>405</c:v>
                </c:pt>
                <c:pt idx="106">
                  <c:v>705</c:v>
                </c:pt>
                <c:pt idx="107">
                  <c:v>1060</c:v>
                </c:pt>
                <c:pt idx="108">
                  <c:v>6450</c:v>
                </c:pt>
                <c:pt idx="109">
                  <c:v>9180</c:v>
                </c:pt>
                <c:pt idx="110">
                  <c:v>12110</c:v>
                </c:pt>
                <c:pt idx="111">
                  <c:v>14460</c:v>
                </c:pt>
                <c:pt idx="112">
                  <c:v>17190</c:v>
                </c:pt>
                <c:pt idx="113">
                  <c:v>19950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Arkusz1!$D$2:$D$4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xVal>
          <c:yVal>
            <c:numRef>
              <c:f>Arkusz1!$E$2:$E$4</c:f>
              <c:numCache>
                <c:formatCode>General</c:formatCode>
                <c:ptCount val="3"/>
                <c:pt idx="0">
                  <c:v>145</c:v>
                </c:pt>
                <c:pt idx="1">
                  <c:v>129</c:v>
                </c:pt>
                <c:pt idx="2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8388464"/>
        <c:axId val="-558393360"/>
      </c:scatterChart>
      <c:valAx>
        <c:axId val="-55838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558393360"/>
        <c:crosses val="autoZero"/>
        <c:crossBetween val="midCat"/>
      </c:valAx>
      <c:valAx>
        <c:axId val="-558393360"/>
        <c:scaling>
          <c:orientation val="minMax"/>
          <c:max val="1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388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Arkusz2!$T$2:$T$36</c:f>
              <c:numCache>
                <c:formatCode>General</c:formatCode>
                <c:ptCount val="35"/>
                <c:pt idx="0">
                  <c:v>0.45100000000000001</c:v>
                </c:pt>
                <c:pt idx="1">
                  <c:v>0.44880000000000003</c:v>
                </c:pt>
                <c:pt idx="2">
                  <c:v>0.44660000000000005</c:v>
                </c:pt>
                <c:pt idx="3">
                  <c:v>0.71060000000000012</c:v>
                </c:pt>
                <c:pt idx="4">
                  <c:v>0.74580000000000013</c:v>
                </c:pt>
                <c:pt idx="5">
                  <c:v>0.74360000000000015</c:v>
                </c:pt>
                <c:pt idx="6">
                  <c:v>0.25740000000000002</c:v>
                </c:pt>
                <c:pt idx="7">
                  <c:v>0.27060000000000001</c:v>
                </c:pt>
                <c:pt idx="8">
                  <c:v>0.24640000000000004</c:v>
                </c:pt>
                <c:pt idx="9">
                  <c:v>0.66439999999999999</c:v>
                </c:pt>
                <c:pt idx="10">
                  <c:v>0.66220000000000001</c:v>
                </c:pt>
                <c:pt idx="11">
                  <c:v>0.78100000000000003</c:v>
                </c:pt>
                <c:pt idx="12">
                  <c:v>0.77</c:v>
                </c:pt>
                <c:pt idx="13">
                  <c:v>0.77880000000000005</c:v>
                </c:pt>
                <c:pt idx="14">
                  <c:v>0.35640000000000005</c:v>
                </c:pt>
                <c:pt idx="15">
                  <c:v>0.36520000000000002</c:v>
                </c:pt>
                <c:pt idx="16">
                  <c:v>0.35860000000000003</c:v>
                </c:pt>
                <c:pt idx="17">
                  <c:v>0.58300000000000007</c:v>
                </c:pt>
                <c:pt idx="18">
                  <c:v>0.58960000000000012</c:v>
                </c:pt>
                <c:pt idx="19">
                  <c:v>0.58520000000000005</c:v>
                </c:pt>
                <c:pt idx="20">
                  <c:v>0.82280000000000009</c:v>
                </c:pt>
                <c:pt idx="21">
                  <c:v>0.82500000000000007</c:v>
                </c:pt>
                <c:pt idx="22">
                  <c:v>0.81840000000000002</c:v>
                </c:pt>
                <c:pt idx="23">
                  <c:v>0.34100000000000003</c:v>
                </c:pt>
                <c:pt idx="24">
                  <c:v>0.34320000000000001</c:v>
                </c:pt>
                <c:pt idx="25">
                  <c:v>0.33440000000000003</c:v>
                </c:pt>
                <c:pt idx="26">
                  <c:v>0.73260000000000014</c:v>
                </c:pt>
                <c:pt idx="27">
                  <c:v>0.7370000000000001</c:v>
                </c:pt>
                <c:pt idx="28">
                  <c:v>0.73480000000000012</c:v>
                </c:pt>
                <c:pt idx="29">
                  <c:v>0.66660000000000008</c:v>
                </c:pt>
                <c:pt idx="30">
                  <c:v>0.6754</c:v>
                </c:pt>
                <c:pt idx="31">
                  <c:v>0.67320000000000002</c:v>
                </c:pt>
                <c:pt idx="32">
                  <c:v>0.34540000000000004</c:v>
                </c:pt>
                <c:pt idx="33">
                  <c:v>0.36300000000000004</c:v>
                </c:pt>
                <c:pt idx="34">
                  <c:v>0.35640000000000005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Arkusz2!$Q$1:$Q$6</c:f>
              <c:numCache>
                <c:formatCode>General</c:formatCode>
                <c:ptCount val="6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</c:numCache>
            </c:numRef>
          </c:xVal>
          <c:yVal>
            <c:numRef>
              <c:f>Arkusz2!$R$1:$R$6</c:f>
              <c:numCache>
                <c:formatCode>General</c:formatCode>
                <c:ptCount val="6"/>
                <c:pt idx="0">
                  <c:v>6450</c:v>
                </c:pt>
                <c:pt idx="1">
                  <c:v>9180</c:v>
                </c:pt>
                <c:pt idx="2">
                  <c:v>12110</c:v>
                </c:pt>
                <c:pt idx="3">
                  <c:v>14460</c:v>
                </c:pt>
                <c:pt idx="4">
                  <c:v>17190</c:v>
                </c:pt>
                <c:pt idx="5">
                  <c:v>19950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Arkusz2!$N$1:$N$7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Arkusz2!$O$1:$O$7</c:f>
              <c:numCache>
                <c:formatCode>General</c:formatCode>
                <c:ptCount val="7"/>
                <c:pt idx="0">
                  <c:v>10</c:v>
                </c:pt>
                <c:pt idx="1">
                  <c:v>40.5</c:v>
                </c:pt>
                <c:pt idx="2">
                  <c:v>110</c:v>
                </c:pt>
                <c:pt idx="3">
                  <c:v>220</c:v>
                </c:pt>
                <c:pt idx="4">
                  <c:v>405</c:v>
                </c:pt>
                <c:pt idx="5">
                  <c:v>705</c:v>
                </c:pt>
                <c:pt idx="6">
                  <c:v>1060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Arkusz2!$K$1:$K$7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Arkusz2!$L$1:$L$7</c:f>
              <c:numCache>
                <c:formatCode>General</c:formatCode>
                <c:ptCount val="7"/>
                <c:pt idx="0">
                  <c:v>53</c:v>
                </c:pt>
                <c:pt idx="1">
                  <c:v>135</c:v>
                </c:pt>
                <c:pt idx="2">
                  <c:v>250</c:v>
                </c:pt>
                <c:pt idx="3">
                  <c:v>380</c:v>
                </c:pt>
                <c:pt idx="4">
                  <c:v>510</c:v>
                </c:pt>
                <c:pt idx="5">
                  <c:v>625</c:v>
                </c:pt>
                <c:pt idx="6">
                  <c:v>750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Arkusz2!$H$1:$H$7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Arkusz2!$I$1:$I$7</c:f>
              <c:numCache>
                <c:formatCode>General</c:formatCode>
                <c:ptCount val="7"/>
                <c:pt idx="0">
                  <c:v>67</c:v>
                </c:pt>
                <c:pt idx="1">
                  <c:v>108</c:v>
                </c:pt>
                <c:pt idx="2">
                  <c:v>406</c:v>
                </c:pt>
                <c:pt idx="3">
                  <c:v>690</c:v>
                </c:pt>
                <c:pt idx="4">
                  <c:v>945</c:v>
                </c:pt>
                <c:pt idx="5">
                  <c:v>1200</c:v>
                </c:pt>
                <c:pt idx="6">
                  <c:v>1650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Arkusz2!$E$1:$E$13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</c:numCache>
            </c:numRef>
          </c:xVal>
          <c:yVal>
            <c:numRef>
              <c:f>Arkusz2!$F$1:$F$13</c:f>
              <c:numCache>
                <c:formatCode>General</c:formatCode>
                <c:ptCount val="13"/>
                <c:pt idx="0">
                  <c:v>54</c:v>
                </c:pt>
                <c:pt idx="1">
                  <c:v>130</c:v>
                </c:pt>
                <c:pt idx="2">
                  <c:v>245</c:v>
                </c:pt>
                <c:pt idx="3">
                  <c:v>365</c:v>
                </c:pt>
                <c:pt idx="4">
                  <c:v>500</c:v>
                </c:pt>
                <c:pt idx="5">
                  <c:v>635</c:v>
                </c:pt>
                <c:pt idx="6">
                  <c:v>800</c:v>
                </c:pt>
                <c:pt idx="7">
                  <c:v>7812</c:v>
                </c:pt>
                <c:pt idx="8">
                  <c:v>9180</c:v>
                </c:pt>
                <c:pt idx="9">
                  <c:v>10550</c:v>
                </c:pt>
                <c:pt idx="10">
                  <c:v>12110</c:v>
                </c:pt>
                <c:pt idx="11">
                  <c:v>13480</c:v>
                </c:pt>
                <c:pt idx="12">
                  <c:v>14900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Arkusz2!$B$1:$B$74</c:f>
              <c:numCache>
                <c:formatCode>General</c:formatCode>
                <c:ptCount val="7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</c:numCache>
            </c:numRef>
          </c:xVal>
          <c:yVal>
            <c:numRef>
              <c:f>Arkusz2!$C$1:$C$74</c:f>
              <c:numCache>
                <c:formatCode>General</c:formatCode>
                <c:ptCount val="7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Arkusz2!$AB$2:$AB$36</c:f>
              <c:numCache>
                <c:formatCode>General</c:formatCode>
                <c:ptCount val="35"/>
                <c:pt idx="0">
                  <c:v>0.31744391915440517</c:v>
                </c:pt>
                <c:pt idx="1">
                  <c:v>0.33320352120694735</c:v>
                </c:pt>
                <c:pt idx="2">
                  <c:v>0.30317492121376177</c:v>
                </c:pt>
                <c:pt idx="3">
                  <c:v>0.31312230102420074</c:v>
                </c:pt>
                <c:pt idx="4">
                  <c:v>0.3423354430457789</c:v>
                </c:pt>
                <c:pt idx="5">
                  <c:v>0.30163338208509727</c:v>
                </c:pt>
                <c:pt idx="6">
                  <c:v>0.25510289187066032</c:v>
                </c:pt>
                <c:pt idx="7">
                  <c:v>0.29988413173279133</c:v>
                </c:pt>
                <c:pt idx="8">
                  <c:v>0.2622648953595636</c:v>
                </c:pt>
                <c:pt idx="9">
                  <c:v>0.3396746861111587</c:v>
                </c:pt>
                <c:pt idx="10">
                  <c:v>0.34935505782811305</c:v>
                </c:pt>
                <c:pt idx="11">
                  <c:v>0.35157029426539133</c:v>
                </c:pt>
                <c:pt idx="12">
                  <c:v>0.34459195418676136</c:v>
                </c:pt>
                <c:pt idx="13">
                  <c:v>0.34202199296748248</c:v>
                </c:pt>
                <c:pt idx="14">
                  <c:v>0.31709993447623375</c:v>
                </c:pt>
                <c:pt idx="15">
                  <c:v>0.27314764421135218</c:v>
                </c:pt>
                <c:pt idx="16">
                  <c:v>0.24278308149499578</c:v>
                </c:pt>
                <c:pt idx="17">
                  <c:v>0.3004084977106995</c:v>
                </c:pt>
                <c:pt idx="18">
                  <c:v>0.31810215338133829</c:v>
                </c:pt>
                <c:pt idx="19">
                  <c:v>0.32647663944397426</c:v>
                </c:pt>
                <c:pt idx="20">
                  <c:v>0.35277849007681211</c:v>
                </c:pt>
                <c:pt idx="21">
                  <c:v>0.32882627927359448</c:v>
                </c:pt>
                <c:pt idx="22">
                  <c:v>0.34742918262511191</c:v>
                </c:pt>
                <c:pt idx="23">
                  <c:v>0.24874253988753697</c:v>
                </c:pt>
                <c:pt idx="24">
                  <c:v>0.2699563760381421</c:v>
                </c:pt>
                <c:pt idx="25">
                  <c:v>0.28748685269002139</c:v>
                </c:pt>
                <c:pt idx="26">
                  <c:v>0.33659650848992528</c:v>
                </c:pt>
                <c:pt idx="27">
                  <c:v>0.32516448457042801</c:v>
                </c:pt>
                <c:pt idx="28">
                  <c:v>0.35445841754508933</c:v>
                </c:pt>
                <c:pt idx="29">
                  <c:v>0.33171750908507203</c:v>
                </c:pt>
                <c:pt idx="30">
                  <c:v>0.33276294377164528</c:v>
                </c:pt>
                <c:pt idx="31">
                  <c:v>0.32634097476213519</c:v>
                </c:pt>
                <c:pt idx="32">
                  <c:v>0.30737465946913101</c:v>
                </c:pt>
                <c:pt idx="33">
                  <c:v>0.26509867595476544</c:v>
                </c:pt>
                <c:pt idx="34">
                  <c:v>0.28795467048132606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8391728"/>
        <c:axId val="-558397168"/>
      </c:scatterChart>
      <c:valAx>
        <c:axId val="-5583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Apperent</a:t>
                </a:r>
                <a:r>
                  <a:rPr lang="pl-PL" baseline="0"/>
                  <a:t> density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58397168"/>
        <c:crosses val="autoZero"/>
        <c:crossBetween val="midCat"/>
      </c:valAx>
      <c:valAx>
        <c:axId val="-5583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Youngs Module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5839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Arkusz2!$X$2:$X$74</c:f>
              <c:numCache>
                <c:formatCode>General</c:formatCode>
                <c:ptCount val="73"/>
                <c:pt idx="0">
                  <c:v>0.18125322602709948</c:v>
                </c:pt>
                <c:pt idx="1">
                  <c:v>0.19736064081531171</c:v>
                </c:pt>
                <c:pt idx="2">
                  <c:v>0.16718181369294199</c:v>
                </c:pt>
                <c:pt idx="3">
                  <c:v>0.17693976726717295</c:v>
                </c:pt>
                <c:pt idx="4">
                  <c:v>0.20696333567475883</c:v>
                </c:pt>
                <c:pt idx="5">
                  <c:v>0.16569101069610084</c:v>
                </c:pt>
                <c:pt idx="6">
                  <c:v>0.12343609267998991</c:v>
                </c:pt>
                <c:pt idx="7">
                  <c:v>0.16400630663639501</c:v>
                </c:pt>
                <c:pt idx="8">
                  <c:v>0.12958998058912319</c:v>
                </c:pt>
                <c:pt idx="9">
                  <c:v>0.20414512623236009</c:v>
                </c:pt>
                <c:pt idx="10">
                  <c:v>0.21447808738508831</c:v>
                </c:pt>
                <c:pt idx="11">
                  <c:v>0.21687351907407543</c:v>
                </c:pt>
                <c:pt idx="12">
                  <c:v>0.20936641385287841</c:v>
                </c:pt>
                <c:pt idx="13">
                  <c:v>0.2066304719811384</c:v>
                </c:pt>
                <c:pt idx="14">
                  <c:v>0.18090825176604464</c:v>
                </c:pt>
                <c:pt idx="15">
                  <c:v>0.13918672498530776</c:v>
                </c:pt>
                <c:pt idx="16">
                  <c:v>0.11315374489050607</c:v>
                </c:pt>
                <c:pt idx="17">
                  <c:v>0.16451054511988039</c:v>
                </c:pt>
                <c:pt idx="18">
                  <c:v>0.18191414312768497</c:v>
                </c:pt>
                <c:pt idx="19">
                  <c:v>0.19041304799870865</c:v>
                </c:pt>
                <c:pt idx="20">
                  <c:v>0.21818482262955685</c:v>
                </c:pt>
                <c:pt idx="21">
                  <c:v>0.19282758535296851</c:v>
                </c:pt>
                <c:pt idx="22">
                  <c:v>0.21240487684409259</c:v>
                </c:pt>
                <c:pt idx="23">
                  <c:v>0.11807950854289714</c:v>
                </c:pt>
                <c:pt idx="24">
                  <c:v>0.13634197720488445</c:v>
                </c:pt>
                <c:pt idx="25">
                  <c:v>0.15227985696260726</c:v>
                </c:pt>
                <c:pt idx="26">
                  <c:v>0.200905588812792</c:v>
                </c:pt>
                <c:pt idx="27">
                  <c:v>0.18907035955375248</c:v>
                </c:pt>
                <c:pt idx="28">
                  <c:v>0.22001377317582541</c:v>
                </c:pt>
                <c:pt idx="29">
                  <c:v>0.19581664448159494</c:v>
                </c:pt>
                <c:pt idx="30">
                  <c:v>0.19690232714017566</c:v>
                </c:pt>
                <c:pt idx="31">
                  <c:v>0.19027403668803555</c:v>
                </c:pt>
                <c:pt idx="32">
                  <c:v>0.17127248032381742</c:v>
                </c:pt>
                <c:pt idx="33">
                  <c:v>0.13206042940562973</c:v>
                </c:pt>
                <c:pt idx="34">
                  <c:v>0.15271554506564874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xVal>
          <c:yVal>
            <c:numRef>
              <c:f>Arkusz2!$U$2:$U$74</c:f>
              <c:numCache>
                <c:formatCode>General</c:formatCode>
                <c:ptCount val="7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Arkusz2!$AA$2:$AA$36</c:f>
              <c:numCache>
                <c:formatCode>General</c:formatCode>
                <c:ptCount val="35"/>
                <c:pt idx="0">
                  <c:v>0.34531403899845181</c:v>
                </c:pt>
                <c:pt idx="1">
                  <c:v>0.36662886847133169</c:v>
                </c:pt>
                <c:pt idx="2">
                  <c:v>0.32622938743585972</c:v>
                </c:pt>
                <c:pt idx="3">
                  <c:v>0.33951208282101275</c:v>
                </c:pt>
                <c:pt idx="4">
                  <c:v>0.37908992684501736</c:v>
                </c:pt>
                <c:pt idx="5">
                  <c:v>0.32418008902981543</c:v>
                </c:pt>
                <c:pt idx="6">
                  <c:v>0.2635341146388529</c:v>
                </c:pt>
                <c:pt idx="7">
                  <c:v>0.32185765722285814</c:v>
                </c:pt>
                <c:pt idx="8">
                  <c:v>0.27271036720327346</c:v>
                </c:pt>
                <c:pt idx="9">
                  <c:v>0.37545096063080102</c:v>
                </c:pt>
                <c:pt idx="10">
                  <c:v>0.3887222404695892</c:v>
                </c:pt>
                <c:pt idx="11">
                  <c:v>0.3917715325606283</c:v>
                </c:pt>
                <c:pt idx="12">
                  <c:v>0.38218127022437759</c:v>
                </c:pt>
                <c:pt idx="13">
                  <c:v>0.37866089076057458</c:v>
                </c:pt>
                <c:pt idx="14">
                  <c:v>0.34485153790971779</c:v>
                </c:pt>
                <c:pt idx="15">
                  <c:v>0.28676705754862064</c:v>
                </c:pt>
                <c:pt idx="16">
                  <c:v>0.24789211240254169</c:v>
                </c:pt>
                <c:pt idx="17">
                  <c:v>0.32255350865304855</c:v>
                </c:pt>
                <c:pt idx="18">
                  <c:v>0.34619939103272207</c:v>
                </c:pt>
                <c:pt idx="19">
                  <c:v>0.35750096804788017</c:v>
                </c:pt>
                <c:pt idx="20">
                  <c:v>0.39343653976822007</c:v>
                </c:pt>
                <c:pt idx="21">
                  <c:v>0.3606842617502623</c:v>
                </c:pt>
                <c:pt idx="22">
                  <c:v>0.38607496391382928</c:v>
                </c:pt>
                <c:pt idx="23">
                  <c:v>0.25543577782851956</c:v>
                </c:pt>
                <c:pt idx="24">
                  <c:v>0.28263110322174734</c:v>
                </c:pt>
                <c:pt idx="25">
                  <c:v>0.30549060175005072</c:v>
                </c:pt>
                <c:pt idx="26">
                  <c:v>0.37124950620784658</c:v>
                </c:pt>
                <c:pt idx="27">
                  <c:v>0.3557256104086991</c:v>
                </c:pt>
                <c:pt idx="28">
                  <c:v>0.39575387580983168</c:v>
                </c:pt>
                <c:pt idx="29">
                  <c:v>0.36460867755351017</c:v>
                </c:pt>
                <c:pt idx="30">
                  <c:v>0.36602969370331911</c:v>
                </c:pt>
                <c:pt idx="31">
                  <c:v>0.35731733424514572</c:v>
                </c:pt>
                <c:pt idx="32">
                  <c:v>0.33182492011381487</c:v>
                </c:pt>
                <c:pt idx="33">
                  <c:v>0.2763575876692756</c:v>
                </c:pt>
                <c:pt idx="34">
                  <c:v>0.3061052434819943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Arkusz2!$Z$2:$Z$36</c:f>
              <c:numCache>
                <c:formatCode>General</c:formatCode>
                <c:ptCount val="35"/>
                <c:pt idx="0">
                  <c:v>0.15696092681747809</c:v>
                </c:pt>
                <c:pt idx="1">
                  <c:v>0.16664948566878712</c:v>
                </c:pt>
                <c:pt idx="2">
                  <c:v>0.14828608519811803</c:v>
                </c:pt>
                <c:pt idx="3">
                  <c:v>0.15432367400955124</c:v>
                </c:pt>
                <c:pt idx="4">
                  <c:v>0.1723136031113715</c:v>
                </c:pt>
                <c:pt idx="5">
                  <c:v>0.14735458592264336</c:v>
                </c:pt>
                <c:pt idx="6">
                  <c:v>0.11978823392675131</c:v>
                </c:pt>
                <c:pt idx="7">
                  <c:v>0.14629893510129915</c:v>
                </c:pt>
                <c:pt idx="8">
                  <c:v>0.12395925781966975</c:v>
                </c:pt>
                <c:pt idx="9">
                  <c:v>0.17065952755945499</c:v>
                </c:pt>
                <c:pt idx="10">
                  <c:v>0.1766919274861769</c:v>
                </c:pt>
                <c:pt idx="11">
                  <c:v>0.17807796934574013</c:v>
                </c:pt>
                <c:pt idx="12">
                  <c:v>0.17371875919289889</c:v>
                </c:pt>
                <c:pt idx="13">
                  <c:v>0.17211858670935207</c:v>
                </c:pt>
                <c:pt idx="14">
                  <c:v>0.15675069904987171</c:v>
                </c:pt>
                <c:pt idx="15">
                  <c:v>0.13034866252210028</c:v>
                </c:pt>
                <c:pt idx="16">
                  <c:v>0.11267823291024621</c:v>
                </c:pt>
                <c:pt idx="17">
                  <c:v>0.14661523120593115</c:v>
                </c:pt>
                <c:pt idx="18">
                  <c:v>0.15736335956032821</c:v>
                </c:pt>
                <c:pt idx="19">
                  <c:v>0.1625004400217637</c:v>
                </c:pt>
                <c:pt idx="20">
                  <c:v>0.17883479080373638</c:v>
                </c:pt>
                <c:pt idx="21">
                  <c:v>0.16394739170466466</c:v>
                </c:pt>
                <c:pt idx="22">
                  <c:v>0.17548861996083148</c:v>
                </c:pt>
                <c:pt idx="23">
                  <c:v>0.11610717174023615</c:v>
                </c:pt>
                <c:pt idx="24">
                  <c:v>0.12846868328261241</c:v>
                </c:pt>
                <c:pt idx="25">
                  <c:v>0.13885936443184121</c:v>
                </c:pt>
                <c:pt idx="26">
                  <c:v>0.16874977554902115</c:v>
                </c:pt>
                <c:pt idx="27">
                  <c:v>0.16169345927668138</c:v>
                </c:pt>
                <c:pt idx="28">
                  <c:v>0.17988812536810531</c:v>
                </c:pt>
                <c:pt idx="29">
                  <c:v>0.16573121706977734</c:v>
                </c:pt>
                <c:pt idx="30">
                  <c:v>0.16637713350150868</c:v>
                </c:pt>
                <c:pt idx="31">
                  <c:v>0.16241697011142986</c:v>
                </c:pt>
                <c:pt idx="32">
                  <c:v>0.15082950914264312</c:v>
                </c:pt>
                <c:pt idx="33">
                  <c:v>0.12561708530421617</c:v>
                </c:pt>
                <c:pt idx="34">
                  <c:v>0.13913874703727014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xVal>
          <c:yVal>
            <c:numRef>
              <c:f>Arkusz2!$AB$2:$AB$36</c:f>
              <c:numCache>
                <c:formatCode>General</c:formatCode>
                <c:ptCount val="35"/>
                <c:pt idx="0">
                  <c:v>0.31744391915440517</c:v>
                </c:pt>
                <c:pt idx="1">
                  <c:v>0.33320352120694735</c:v>
                </c:pt>
                <c:pt idx="2">
                  <c:v>0.30317492121376177</c:v>
                </c:pt>
                <c:pt idx="3">
                  <c:v>0.31312230102420074</c:v>
                </c:pt>
                <c:pt idx="4">
                  <c:v>0.3423354430457789</c:v>
                </c:pt>
                <c:pt idx="5">
                  <c:v>0.30163338208509727</c:v>
                </c:pt>
                <c:pt idx="6">
                  <c:v>0.25510289187066032</c:v>
                </c:pt>
                <c:pt idx="7">
                  <c:v>0.29988413173279133</c:v>
                </c:pt>
                <c:pt idx="8">
                  <c:v>0.2622648953595636</c:v>
                </c:pt>
                <c:pt idx="9">
                  <c:v>0.3396746861111587</c:v>
                </c:pt>
                <c:pt idx="10">
                  <c:v>0.34935505782811305</c:v>
                </c:pt>
                <c:pt idx="11">
                  <c:v>0.35157029426539133</c:v>
                </c:pt>
                <c:pt idx="12">
                  <c:v>0.34459195418676136</c:v>
                </c:pt>
                <c:pt idx="13">
                  <c:v>0.34202199296748248</c:v>
                </c:pt>
                <c:pt idx="14">
                  <c:v>0.31709993447623375</c:v>
                </c:pt>
                <c:pt idx="15">
                  <c:v>0.27314764421135218</c:v>
                </c:pt>
                <c:pt idx="16">
                  <c:v>0.24278308149499578</c:v>
                </c:pt>
                <c:pt idx="17">
                  <c:v>0.3004084977106995</c:v>
                </c:pt>
                <c:pt idx="18">
                  <c:v>0.31810215338133829</c:v>
                </c:pt>
                <c:pt idx="19">
                  <c:v>0.32647663944397426</c:v>
                </c:pt>
                <c:pt idx="20">
                  <c:v>0.35277849007681211</c:v>
                </c:pt>
                <c:pt idx="21">
                  <c:v>0.32882627927359448</c:v>
                </c:pt>
                <c:pt idx="22">
                  <c:v>0.34742918262511191</c:v>
                </c:pt>
                <c:pt idx="23">
                  <c:v>0.24874253988753697</c:v>
                </c:pt>
                <c:pt idx="24">
                  <c:v>0.2699563760381421</c:v>
                </c:pt>
                <c:pt idx="25">
                  <c:v>0.28748685269002139</c:v>
                </c:pt>
                <c:pt idx="26">
                  <c:v>0.33659650848992528</c:v>
                </c:pt>
                <c:pt idx="27">
                  <c:v>0.32516448457042801</c:v>
                </c:pt>
                <c:pt idx="28">
                  <c:v>0.35445841754508933</c:v>
                </c:pt>
                <c:pt idx="29">
                  <c:v>0.33171750908507203</c:v>
                </c:pt>
                <c:pt idx="30">
                  <c:v>0.33276294377164528</c:v>
                </c:pt>
                <c:pt idx="31">
                  <c:v>0.32634097476213519</c:v>
                </c:pt>
                <c:pt idx="32">
                  <c:v>0.30737465946913101</c:v>
                </c:pt>
                <c:pt idx="33">
                  <c:v>0.26509867595476544</c:v>
                </c:pt>
                <c:pt idx="34">
                  <c:v>0.28795467048132606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Arkusz2!$AB$2:$AB$36</c:f>
              <c:numCache>
                <c:formatCode>General</c:formatCode>
                <c:ptCount val="35"/>
                <c:pt idx="0">
                  <c:v>0.31744391915440517</c:v>
                </c:pt>
                <c:pt idx="1">
                  <c:v>0.33320352120694735</c:v>
                </c:pt>
                <c:pt idx="2">
                  <c:v>0.30317492121376177</c:v>
                </c:pt>
                <c:pt idx="3">
                  <c:v>0.31312230102420074</c:v>
                </c:pt>
                <c:pt idx="4">
                  <c:v>0.3423354430457789</c:v>
                </c:pt>
                <c:pt idx="5">
                  <c:v>0.30163338208509727</c:v>
                </c:pt>
                <c:pt idx="6">
                  <c:v>0.25510289187066032</c:v>
                </c:pt>
                <c:pt idx="7">
                  <c:v>0.29988413173279133</c:v>
                </c:pt>
                <c:pt idx="8">
                  <c:v>0.2622648953595636</c:v>
                </c:pt>
                <c:pt idx="9">
                  <c:v>0.3396746861111587</c:v>
                </c:pt>
                <c:pt idx="10">
                  <c:v>0.34935505782811305</c:v>
                </c:pt>
                <c:pt idx="11">
                  <c:v>0.35157029426539133</c:v>
                </c:pt>
                <c:pt idx="12">
                  <c:v>0.34459195418676136</c:v>
                </c:pt>
                <c:pt idx="13">
                  <c:v>0.34202199296748248</c:v>
                </c:pt>
                <c:pt idx="14">
                  <c:v>0.31709993447623375</c:v>
                </c:pt>
                <c:pt idx="15">
                  <c:v>0.27314764421135218</c:v>
                </c:pt>
                <c:pt idx="16">
                  <c:v>0.24278308149499578</c:v>
                </c:pt>
                <c:pt idx="17">
                  <c:v>0.3004084977106995</c:v>
                </c:pt>
                <c:pt idx="18">
                  <c:v>0.31810215338133829</c:v>
                </c:pt>
                <c:pt idx="19">
                  <c:v>0.32647663944397426</c:v>
                </c:pt>
                <c:pt idx="20">
                  <c:v>0.35277849007681211</c:v>
                </c:pt>
                <c:pt idx="21">
                  <c:v>0.32882627927359448</c:v>
                </c:pt>
                <c:pt idx="22">
                  <c:v>0.34742918262511191</c:v>
                </c:pt>
                <c:pt idx="23">
                  <c:v>0.24874253988753697</c:v>
                </c:pt>
                <c:pt idx="24">
                  <c:v>0.2699563760381421</c:v>
                </c:pt>
                <c:pt idx="25">
                  <c:v>0.28748685269002139</c:v>
                </c:pt>
                <c:pt idx="26">
                  <c:v>0.33659650848992528</c:v>
                </c:pt>
                <c:pt idx="27">
                  <c:v>0.32516448457042801</c:v>
                </c:pt>
                <c:pt idx="28">
                  <c:v>0.35445841754508933</c:v>
                </c:pt>
                <c:pt idx="29">
                  <c:v>0.33171750908507203</c:v>
                </c:pt>
                <c:pt idx="30">
                  <c:v>0.33276294377164528</c:v>
                </c:pt>
                <c:pt idx="31">
                  <c:v>0.32634097476213519</c:v>
                </c:pt>
                <c:pt idx="32">
                  <c:v>0.30737465946913101</c:v>
                </c:pt>
                <c:pt idx="33">
                  <c:v>0.26509867595476544</c:v>
                </c:pt>
                <c:pt idx="34">
                  <c:v>0.28795467048132606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Arkusz2!$AC$2:$AC$36</c:f>
              <c:numCache>
                <c:formatCode>General</c:formatCode>
                <c:ptCount val="35"/>
                <c:pt idx="0">
                  <c:v>0.27985395528312212</c:v>
                </c:pt>
                <c:pt idx="1">
                  <c:v>0.29923525115939753</c:v>
                </c:pt>
                <c:pt idx="2">
                  <c:v>0.26261969541789176</c:v>
                </c:pt>
                <c:pt idx="3">
                  <c:v>0.27460235174428488</c:v>
                </c:pt>
                <c:pt idx="4">
                  <c:v>0.31062818059755715</c:v>
                </c:pt>
                <c:pt idx="5">
                  <c:v>0.26077603372776792</c:v>
                </c:pt>
                <c:pt idx="6">
                  <c:v>0.20687411932345848</c:v>
                </c:pt>
                <c:pt idx="7">
                  <c:v>0.25868830808687748</c:v>
                </c:pt>
                <c:pt idx="8">
                  <c:v>0.21494368026126429</c:v>
                </c:pt>
                <c:pt idx="9">
                  <c:v>0.30729650259636898</c:v>
                </c:pt>
                <c:pt idx="10">
                  <c:v>0.31946524363475942</c:v>
                </c:pt>
                <c:pt idx="11">
                  <c:v>0.32226820287009533</c:v>
                </c:pt>
                <c:pt idx="12">
                  <c:v>0.31346144621568001</c:v>
                </c:pt>
                <c:pt idx="13">
                  <c:v>0.31023517702480491</c:v>
                </c:pt>
                <c:pt idx="14">
                  <c:v>0.27943494110322192</c:v>
                </c:pt>
                <c:pt idx="15">
                  <c:v>0.22736701506967441</c:v>
                </c:pt>
                <c:pt idx="16">
                  <c:v>0.19319544246143233</c:v>
                </c:pt>
                <c:pt idx="17">
                  <c:v>0.25931365052277777</c:v>
                </c:pt>
                <c:pt idx="18">
                  <c:v>0.28065624625771329</c:v>
                </c:pt>
                <c:pt idx="19">
                  <c:v>0.29091862761019288</c:v>
                </c:pt>
                <c:pt idx="20">
                  <c:v>0.32379979279733473</c:v>
                </c:pt>
                <c:pt idx="21">
                  <c:v>0.29381618170444435</c:v>
                </c:pt>
                <c:pt idx="22">
                  <c:v>0.31703392565616684</c:v>
                </c:pt>
                <c:pt idx="23">
                  <c:v>0.19977992575974132</c:v>
                </c:pt>
                <c:pt idx="24">
                  <c:v>0.22370402463492053</c:v>
                </c:pt>
                <c:pt idx="25">
                  <c:v>0.24402635384598975</c:v>
                </c:pt>
                <c:pt idx="26">
                  <c:v>0.30345457299035322</c:v>
                </c:pt>
                <c:pt idx="27">
                  <c:v>0.28930395005487797</c:v>
                </c:pt>
                <c:pt idx="28">
                  <c:v>0.32593271281893538</c:v>
                </c:pt>
                <c:pt idx="29">
                  <c:v>0.29739248525120465</c:v>
                </c:pt>
                <c:pt idx="30">
                  <c:v>0.29868857416758893</c:v>
                </c:pt>
                <c:pt idx="31">
                  <c:v>0.29075156977530586</c:v>
                </c:pt>
                <c:pt idx="32">
                  <c:v>0.26766068403854976</c:v>
                </c:pt>
                <c:pt idx="33">
                  <c:v>0.21816000040651434</c:v>
                </c:pt>
                <c:pt idx="34">
                  <c:v>0.24457531991931622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Arkusz2!$AD$2:$AD$36</c:f>
              <c:numCache>
                <c:formatCode>General</c:formatCode>
                <c:ptCount val="35"/>
                <c:pt idx="0">
                  <c:v>0.20550864967813012</c:v>
                </c:pt>
                <c:pt idx="1">
                  <c:v>0.21668889197072294</c:v>
                </c:pt>
                <c:pt idx="2">
                  <c:v>0.19543041358911564</c:v>
                </c:pt>
                <c:pt idx="3">
                  <c:v>0.20245172366077599</c:v>
                </c:pt>
                <c:pt idx="4">
                  <c:v>0.22319007508893676</c:v>
                </c:pt>
                <c:pt idx="5">
                  <c:v>0.19434423109878513</c:v>
                </c:pt>
                <c:pt idx="6">
                  <c:v>0.16181408546258833</c:v>
                </c:pt>
                <c:pt idx="7">
                  <c:v>0.19311232089521549</c:v>
                </c:pt>
                <c:pt idx="8">
                  <c:v>0.16678746868871869</c:v>
                </c:pt>
                <c:pt idx="9">
                  <c:v>0.22129414254473775</c:v>
                </c:pt>
                <c:pt idx="10">
                  <c:v>0.22819850629715227</c:v>
                </c:pt>
                <c:pt idx="11">
                  <c:v>0.22978101710636681</c:v>
                </c:pt>
                <c:pt idx="12">
                  <c:v>0.22479903931914619</c:v>
                </c:pt>
                <c:pt idx="13">
                  <c:v>0.22296665335287127</c:v>
                </c:pt>
                <c:pt idx="14">
                  <c:v>0.20526518676644917</c:v>
                </c:pt>
                <c:pt idx="15">
                  <c:v>0.17436877948845267</c:v>
                </c:pt>
                <c:pt idx="16">
                  <c:v>0.15328970109800363</c:v>
                </c:pt>
                <c:pt idx="17">
                  <c:v>0.19348153561794218</c:v>
                </c:pt>
                <c:pt idx="18">
                  <c:v>0.20597459841607468</c:v>
                </c:pt>
                <c:pt idx="19">
                  <c:v>0.21191050220283475</c:v>
                </c:pt>
                <c:pt idx="20">
                  <c:v>0.23064451535526226</c:v>
                </c:pt>
                <c:pt idx="21">
                  <c:v>0.2135785165220434</c:v>
                </c:pt>
                <c:pt idx="22">
                  <c:v>0.2268234687224383</c:v>
                </c:pt>
                <c:pt idx="23">
                  <c:v>0.15740828099023146</c:v>
                </c:pt>
                <c:pt idx="24">
                  <c:v>0.17214265490274783</c:v>
                </c:pt>
                <c:pt idx="25">
                  <c:v>0.18440095795229189</c:v>
                </c:pt>
                <c:pt idx="26">
                  <c:v>0.21910250468453638</c:v>
                </c:pt>
                <c:pt idx="27">
                  <c:v>0.21097948759949922</c:v>
                </c:pt>
                <c:pt idx="28">
                  <c:v>0.23184561908947088</c:v>
                </c:pt>
                <c:pt idx="29">
                  <c:v>0.21563253308547958</c:v>
                </c:pt>
                <c:pt idx="30">
                  <c:v>0.21637565349899002</c:v>
                </c:pt>
                <c:pt idx="31">
                  <c:v>0.21181422768860697</c:v>
                </c:pt>
                <c:pt idx="32">
                  <c:v>0.1983921962311247</c:v>
                </c:pt>
                <c:pt idx="33">
                  <c:v>0.16875880301999244</c:v>
                </c:pt>
                <c:pt idx="34">
                  <c:v>0.18472905888889579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Arkusz2!$AE$2:$AE$36</c:f>
              <c:numCache>
                <c:formatCode>General</c:formatCode>
                <c:ptCount val="35"/>
                <c:pt idx="0">
                  <c:v>0.3764803437960359</c:v>
                </c:pt>
                <c:pt idx="1">
                  <c:v>0.39067741646722881</c:v>
                </c:pt>
                <c:pt idx="2">
                  <c:v>0.36348196410645367</c:v>
                </c:pt>
                <c:pt idx="3">
                  <c:v>0.37255839398055463</c:v>
                </c:pt>
                <c:pt idx="4">
                  <c:v>0.39883119484660406</c:v>
                </c:pt>
                <c:pt idx="5">
                  <c:v>0.36206915186464544</c:v>
                </c:pt>
                <c:pt idx="6">
                  <c:v>0.31856761182744042</c:v>
                </c:pt>
                <c:pt idx="7">
                  <c:v>0.36046390747289137</c:v>
                </c:pt>
                <c:pt idx="8">
                  <c:v>0.32537805153204197</c:v>
                </c:pt>
                <c:pt idx="9">
                  <c:v>0.39646079756536617</c:v>
                </c:pt>
                <c:pt idx="10">
                  <c:v>0.40506404040899252</c:v>
                </c:pt>
                <c:pt idx="11">
                  <c:v>0.40702483326333344</c:v>
                </c:pt>
                <c:pt idx="12">
                  <c:v>0.40083805414750273</c:v>
                </c:pt>
                <c:pt idx="13">
                  <c:v>0.39855217710758634</c:v>
                </c:pt>
                <c:pt idx="14">
                  <c:v>0.37616863490749425</c:v>
                </c:pt>
                <c:pt idx="15">
                  <c:v>0.33564330551488897</c:v>
                </c:pt>
                <c:pt idx="16">
                  <c:v>0.30674569371281285</c:v>
                </c:pt>
                <c:pt idx="17">
                  <c:v>0.36094533672998336</c:v>
                </c:pt>
                <c:pt idx="18">
                  <c:v>0.37707659434877766</c:v>
                </c:pt>
                <c:pt idx="19">
                  <c:v>0.38463731947981583</c:v>
                </c:pt>
                <c:pt idx="20">
                  <c:v>0.40809302540205422</c:v>
                </c:pt>
                <c:pt idx="21">
                  <c:v>0.3867503798874059</c:v>
                </c:pt>
                <c:pt idx="22">
                  <c:v>0.40335698696174183</c:v>
                </c:pt>
                <c:pt idx="23">
                  <c:v>0.31248155694362506</c:v>
                </c:pt>
                <c:pt idx="24">
                  <c:v>0.3326432841599416</c:v>
                </c:pt>
                <c:pt idx="25">
                  <c:v>0.34902289918349688</c:v>
                </c:pt>
                <c:pt idx="26">
                  <c:v>0.39371305572944337</c:v>
                </c:pt>
                <c:pt idx="27">
                  <c:v>0.3834557210000048</c:v>
                </c:pt>
                <c:pt idx="28">
                  <c:v>0.40957685212789269</c:v>
                </c:pt>
                <c:pt idx="29">
                  <c:v>0.38934561574530741</c:v>
                </c:pt>
                <c:pt idx="30">
                  <c:v>0.39028270657542879</c:v>
                </c:pt>
                <c:pt idx="31">
                  <c:v>0.38451520514598814</c:v>
                </c:pt>
                <c:pt idx="32">
                  <c:v>0.36732243543665433</c:v>
                </c:pt>
                <c:pt idx="33">
                  <c:v>0.32806056473049844</c:v>
                </c:pt>
                <c:pt idx="34">
                  <c:v>0.34945671816446239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Arkusz2!$AF$2:$AF$36</c:f>
              <c:numCache>
                <c:formatCode>General</c:formatCode>
                <c:ptCount val="35"/>
                <c:pt idx="0">
                  <c:v>0.23782360935208277</c:v>
                </c:pt>
                <c:pt idx="1">
                  <c:v>0.25305548709520476</c:v>
                </c:pt>
                <c:pt idx="2">
                  <c:v>0.22421445759736455</c:v>
                </c:pt>
                <c:pt idx="3">
                  <c:v>0.23368329553522335</c:v>
                </c:pt>
                <c:pt idx="4">
                  <c:v>0.26197542818833069</c:v>
                </c:pt>
                <c:pt idx="5">
                  <c:v>0.22275481090634264</c:v>
                </c:pt>
                <c:pt idx="6">
                  <c:v>0.17972073639336802</c:v>
                </c:pt>
                <c:pt idx="7">
                  <c:v>0.22110102714698676</c:v>
                </c:pt>
                <c:pt idx="8">
                  <c:v>0.18621083207707673</c:v>
                </c:pt>
                <c:pt idx="9">
                  <c:v>0.25936944296968739</c:v>
                </c:pt>
                <c:pt idx="10">
                  <c:v>0.26887783049213815</c:v>
                </c:pt>
                <c:pt idx="11">
                  <c:v>0.27106422447546163</c:v>
                </c:pt>
                <c:pt idx="12">
                  <c:v>0.26418995935060713</c:v>
                </c:pt>
                <c:pt idx="13">
                  <c:v>0.26166813352420104</c:v>
                </c:pt>
                <c:pt idx="14">
                  <c:v>0.23749347194987575</c:v>
                </c:pt>
                <c:pt idx="15">
                  <c:v>0.19616808436474006</c:v>
                </c:pt>
                <c:pt idx="16">
                  <c:v>0.16867674286253465</c:v>
                </c:pt>
                <c:pt idx="17">
                  <c:v>0.22159649147284446</c:v>
                </c:pt>
                <c:pt idx="18">
                  <c:v>0.23845562648100485</c:v>
                </c:pt>
                <c:pt idx="19">
                  <c:v>0.24652849485212744</c:v>
                </c:pt>
                <c:pt idx="20">
                  <c:v>0.27225832500632491</c:v>
                </c:pt>
                <c:pt idx="21">
                  <c:v>0.24880405724183879</c:v>
                </c:pt>
                <c:pt idx="22">
                  <c:v>0.26698019527988381</c:v>
                </c:pt>
                <c:pt idx="23">
                  <c:v>0.17399985110361293</c:v>
                </c:pt>
                <c:pt idx="24">
                  <c:v>0.19323643555990255</c:v>
                </c:pt>
                <c:pt idx="25">
                  <c:v>0.20945870013476175</c:v>
                </c:pt>
                <c:pt idx="26">
                  <c:v>0.25636178690341482</c:v>
                </c:pt>
                <c:pt idx="27">
                  <c:v>0.2452597093041575</c:v>
                </c:pt>
                <c:pt idx="28">
                  <c:v>0.27392056558461958</c:v>
                </c:pt>
                <c:pt idx="29">
                  <c:v>0.25161041451825084</c:v>
                </c:pt>
                <c:pt idx="30">
                  <c:v>0.25262685812674757</c:v>
                </c:pt>
                <c:pt idx="31">
                  <c:v>0.24639724757256182</c:v>
                </c:pt>
                <c:pt idx="32">
                  <c:v>0.22820166515742601</c:v>
                </c:pt>
                <c:pt idx="33">
                  <c:v>0.18879263192728779</c:v>
                </c:pt>
                <c:pt idx="34">
                  <c:v>0.2098955079094128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Arkusz2!$AG$2:$AG$36</c:f>
              <c:numCache>
                <c:formatCode>General</c:formatCode>
                <c:ptCount val="35"/>
                <c:pt idx="0">
                  <c:v>0.14184898031619639</c:v>
                </c:pt>
                <c:pt idx="1">
                  <c:v>0.14942762724540498</c:v>
                </c:pt>
                <c:pt idx="2">
                  <c:v>0.13501117366709298</c:v>
                </c:pt>
                <c:pt idx="3">
                  <c:v>0.13977557226937209</c:v>
                </c:pt>
                <c:pt idx="4">
                  <c:v>0.15383136059745067</c:v>
                </c:pt>
                <c:pt idx="5">
                  <c:v>0.13427386639893038</c:v>
                </c:pt>
                <c:pt idx="6">
                  <c:v>0.1121568431350853</c:v>
                </c:pt>
                <c:pt idx="7">
                  <c:v>0.13343755113534864</c:v>
                </c:pt>
                <c:pt idx="8">
                  <c:v>0.11554289042110553</c:v>
                </c:pt>
                <c:pt idx="9">
                  <c:v>0.15254733928505054</c:v>
                </c:pt>
                <c:pt idx="10">
                  <c:v>0.15722241118958558</c:v>
                </c:pt>
                <c:pt idx="11">
                  <c:v>0.15829360766080675</c:v>
                </c:pt>
                <c:pt idx="12">
                  <c:v>0.15492088296449089</c:v>
                </c:pt>
                <c:pt idx="13">
                  <c:v>0.15368005804344409</c:v>
                </c:pt>
                <c:pt idx="14">
                  <c:v>0.14168386762534035</c:v>
                </c:pt>
                <c:pt idx="15">
                  <c:v>0.12070112755418103</c:v>
                </c:pt>
                <c:pt idx="16">
                  <c:v>0.10634889208420227</c:v>
                </c:pt>
                <c:pt idx="17">
                  <c:v>0.13368821219936569</c:v>
                </c:pt>
                <c:pt idx="18">
                  <c:v>0.14216496984756141</c:v>
                </c:pt>
                <c:pt idx="19">
                  <c:v>0.14618940146966214</c:v>
                </c:pt>
                <c:pt idx="20">
                  <c:v>0.15887805245004025</c:v>
                </c:pt>
                <c:pt idx="21">
                  <c:v>0.14731992717188519</c:v>
                </c:pt>
                <c:pt idx="22">
                  <c:v>0.15629154735421516</c:v>
                </c:pt>
                <c:pt idx="23">
                  <c:v>0.10915570533701899</c:v>
                </c:pt>
                <c:pt idx="24">
                  <c:v>0.11918691189346323</c:v>
                </c:pt>
                <c:pt idx="25">
                  <c:v>0.12752091352480399</c:v>
                </c:pt>
                <c:pt idx="26">
                  <c:v>0.15106281181574666</c:v>
                </c:pt>
                <c:pt idx="27">
                  <c:v>0.14555832262048546</c:v>
                </c:pt>
                <c:pt idx="28">
                  <c:v>0.15969093651647848</c:v>
                </c:pt>
                <c:pt idx="29">
                  <c:v>0.14871186086142182</c:v>
                </c:pt>
                <c:pt idx="30">
                  <c:v>0.14921538986855049</c:v>
                </c:pt>
                <c:pt idx="31">
                  <c:v>0.14612414501089085</c:v>
                </c:pt>
                <c:pt idx="32">
                  <c:v>0.13702128719912965</c:v>
                </c:pt>
                <c:pt idx="33">
                  <c:v>0.1168845504361888</c:v>
                </c:pt>
                <c:pt idx="34">
                  <c:v>0.12774384223511426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Arkusz2!$AH$2:$AH$36</c:f>
              <c:numCache>
                <c:formatCode>General</c:formatCode>
                <c:ptCount val="35"/>
                <c:pt idx="0">
                  <c:v>0.17548267931041106</c:v>
                </c:pt>
                <c:pt idx="1">
                  <c:v>0.18381297829532903</c:v>
                </c:pt>
                <c:pt idx="2">
                  <c:v>0.16792502626253217</c:v>
                </c:pt>
                <c:pt idx="3">
                  <c:v>0.17319527607392446</c:v>
                </c:pt>
                <c:pt idx="4">
                  <c:v>0.18863221609888622</c:v>
                </c:pt>
                <c:pt idx="5">
                  <c:v>0.16710764246022347</c:v>
                </c:pt>
                <c:pt idx="6">
                  <c:v>0.14234647069027953</c:v>
                </c:pt>
                <c:pt idx="7">
                  <c:v>0.16617990548102785</c:v>
                </c:pt>
                <c:pt idx="8">
                  <c:v>0.14616951500517592</c:v>
                </c:pt>
                <c:pt idx="9">
                  <c:v>0.18722861526909115</c:v>
                </c:pt>
                <c:pt idx="10">
                  <c:v>0.19233296815640377</c:v>
                </c:pt>
                <c:pt idx="11">
                  <c:v>0.19350018073755448</c:v>
                </c:pt>
                <c:pt idx="12">
                  <c:v>0.18982220343582146</c:v>
                </c:pt>
                <c:pt idx="13">
                  <c:v>0.18846688944318707</c:v>
                </c:pt>
                <c:pt idx="14">
                  <c:v>0.17530065960726915</c:v>
                </c:pt>
                <c:pt idx="15">
                  <c:v>0.15197016748662057</c:v>
                </c:pt>
                <c:pt idx="16">
                  <c:v>0.13575937963579388</c:v>
                </c:pt>
                <c:pt idx="17">
                  <c:v>0.16645803383750996</c:v>
                </c:pt>
                <c:pt idx="18">
                  <c:v>0.17583096082997279</c:v>
                </c:pt>
                <c:pt idx="19">
                  <c:v>0.1802593557714765</c:v>
                </c:pt>
                <c:pt idx="20">
                  <c:v>0.19413664878940001</c:v>
                </c:pt>
                <c:pt idx="21">
                  <c:v>0.1815009573433628</c:v>
                </c:pt>
                <c:pt idx="22">
                  <c:v>0.19131796321818598</c:v>
                </c:pt>
                <c:pt idx="23">
                  <c:v>0.13894749423714406</c:v>
                </c:pt>
                <c:pt idx="24">
                  <c:v>0.15027022125524792</c:v>
                </c:pt>
                <c:pt idx="25">
                  <c:v>0.15959812983805804</c:v>
                </c:pt>
                <c:pt idx="26">
                  <c:v>0.18560422945996446</c:v>
                </c:pt>
                <c:pt idx="27">
                  <c:v>0.17956581788552939</c:v>
                </c:pt>
                <c:pt idx="28">
                  <c:v>0.19502146640073997</c:v>
                </c:pt>
                <c:pt idx="29">
                  <c:v>0.18302822628275911</c:v>
                </c:pt>
                <c:pt idx="30">
                  <c:v>0.18358032826222803</c:v>
                </c:pt>
                <c:pt idx="31">
                  <c:v>0.18018765590443875</c:v>
                </c:pt>
                <c:pt idx="32">
                  <c:v>0.17015099062758857</c:v>
                </c:pt>
                <c:pt idx="33">
                  <c:v>0.1476809336921128</c:v>
                </c:pt>
                <c:pt idx="34">
                  <c:v>0.15984671397521741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Arkusz2!$AJ$2:$AJ$36</c:f>
              <c:numCache>
                <c:formatCode>General</c:formatCode>
                <c:ptCount val="35"/>
                <c:pt idx="0">
                  <c:v>0.11552883116883117</c:v>
                </c:pt>
                <c:pt idx="1">
                  <c:v>0.12538571428571427</c:v>
                </c:pt>
                <c:pt idx="2">
                  <c:v>0.10719922077922078</c:v>
                </c:pt>
                <c:pt idx="3">
                  <c:v>0.11294694805194805</c:v>
                </c:pt>
                <c:pt idx="4">
                  <c:v>0.13141883116883116</c:v>
                </c:pt>
                <c:pt idx="5">
                  <c:v>0.10633266233766235</c:v>
                </c:pt>
                <c:pt idx="6">
                  <c:v>8.3137012987012995E-2</c:v>
                </c:pt>
                <c:pt idx="7">
                  <c:v>0.10535714285714286</c:v>
                </c:pt>
                <c:pt idx="8">
                  <c:v>8.6342337662337662E-2</c:v>
                </c:pt>
                <c:pt idx="9">
                  <c:v>0.12963636363636363</c:v>
                </c:pt>
                <c:pt idx="10">
                  <c:v>0.13621915584415584</c:v>
                </c:pt>
                <c:pt idx="11">
                  <c:v>0.13776363636363637</c:v>
                </c:pt>
                <c:pt idx="12">
                  <c:v>0.13294642857142858</c:v>
                </c:pt>
                <c:pt idx="13">
                  <c:v>0.13120779220779219</c:v>
                </c:pt>
                <c:pt idx="14">
                  <c:v>0.11532142857142857</c:v>
                </c:pt>
                <c:pt idx="15">
                  <c:v>9.146298701298701E-2</c:v>
                </c:pt>
                <c:pt idx="16">
                  <c:v>7.7923571428571425E-2</c:v>
                </c:pt>
                <c:pt idx="17">
                  <c:v>0.1056487012987013</c:v>
                </c:pt>
                <c:pt idx="18">
                  <c:v>0.11592662337662339</c:v>
                </c:pt>
                <c:pt idx="19">
                  <c:v>0.12109305194805196</c:v>
                </c:pt>
                <c:pt idx="20">
                  <c:v>0.13861201298701298</c:v>
                </c:pt>
                <c:pt idx="21">
                  <c:v>0.12257792207792209</c:v>
                </c:pt>
                <c:pt idx="22">
                  <c:v>0.13488798701298699</c:v>
                </c:pt>
                <c:pt idx="23">
                  <c:v>8.0398441558441558E-2</c:v>
                </c:pt>
                <c:pt idx="24">
                  <c:v>8.9929870129870124E-2</c:v>
                </c:pt>
                <c:pt idx="25">
                  <c:v>9.8679220779220769E-2</c:v>
                </c:pt>
                <c:pt idx="26">
                  <c:v>0.12759954545454544</c:v>
                </c:pt>
                <c:pt idx="27">
                  <c:v>0.12027058441558441</c:v>
                </c:pt>
                <c:pt idx="28">
                  <c:v>0.13979870129870128</c:v>
                </c:pt>
                <c:pt idx="29">
                  <c:v>0.12442642857142856</c:v>
                </c:pt>
                <c:pt idx="30">
                  <c:v>0.12510064935064935</c:v>
                </c:pt>
                <c:pt idx="31">
                  <c:v>0.1210077922077922</c:v>
                </c:pt>
                <c:pt idx="32">
                  <c:v>0.10959285714285714</c:v>
                </c:pt>
                <c:pt idx="33">
                  <c:v>8.7646493506493506E-2</c:v>
                </c:pt>
                <c:pt idx="34">
                  <c:v>9.8923766233766253E-2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Arkusz2!$AK$2:$AK$36</c:f>
              <c:numCache>
                <c:formatCode>General</c:formatCode>
                <c:ptCount val="35"/>
                <c:pt idx="0">
                  <c:v>0.22567958115183248</c:v>
                </c:pt>
                <c:pt idx="1">
                  <c:v>0.25217102966841187</c:v>
                </c:pt>
                <c:pt idx="2">
                  <c:v>0.2032928446771379</c:v>
                </c:pt>
                <c:pt idx="3">
                  <c:v>0.21874048865619544</c:v>
                </c:pt>
                <c:pt idx="4">
                  <c:v>0.2683856893542757</c:v>
                </c:pt>
                <c:pt idx="5">
                  <c:v>0.20096387434554977</c:v>
                </c:pt>
                <c:pt idx="6">
                  <c:v>0.13862303664921469</c:v>
                </c:pt>
                <c:pt idx="7">
                  <c:v>0.19834205933682375</c:v>
                </c:pt>
                <c:pt idx="8">
                  <c:v>0.14723769633507858</c:v>
                </c:pt>
                <c:pt idx="9">
                  <c:v>0.26359511343804537</c:v>
                </c:pt>
                <c:pt idx="10">
                  <c:v>0.28128708551483422</c:v>
                </c:pt>
                <c:pt idx="11">
                  <c:v>0.28543804537521816</c:v>
                </c:pt>
                <c:pt idx="12">
                  <c:v>0.27249127399650963</c:v>
                </c:pt>
                <c:pt idx="13">
                  <c:v>0.26781849912739963</c:v>
                </c:pt>
                <c:pt idx="14">
                  <c:v>0.22512216404886565</c:v>
                </c:pt>
                <c:pt idx="15">
                  <c:v>0.161</c:v>
                </c:pt>
                <c:pt idx="16">
                  <c:v>0.12461134380453753</c:v>
                </c:pt>
                <c:pt idx="17">
                  <c:v>0.19912565445026181</c:v>
                </c:pt>
                <c:pt idx="18">
                  <c:v>0.22674869109947648</c:v>
                </c:pt>
                <c:pt idx="19">
                  <c:v>0.24063403141361261</c:v>
                </c:pt>
                <c:pt idx="20">
                  <c:v>0.28771815008726004</c:v>
                </c:pt>
                <c:pt idx="21">
                  <c:v>0.24462478184991279</c:v>
                </c:pt>
                <c:pt idx="22">
                  <c:v>0.27770942408376964</c:v>
                </c:pt>
                <c:pt idx="23">
                  <c:v>0.13126282722513091</c:v>
                </c:pt>
                <c:pt idx="24">
                  <c:v>0.15687958115183251</c:v>
                </c:pt>
                <c:pt idx="25">
                  <c:v>0.18039441535776615</c:v>
                </c:pt>
                <c:pt idx="26">
                  <c:v>0.25812094240837696</c:v>
                </c:pt>
                <c:pt idx="27">
                  <c:v>0.23842356020942412</c:v>
                </c:pt>
                <c:pt idx="28">
                  <c:v>0.29090750436300172</c:v>
                </c:pt>
                <c:pt idx="29">
                  <c:v>0.24959284467713788</c:v>
                </c:pt>
                <c:pt idx="30">
                  <c:v>0.25140488656195464</c:v>
                </c:pt>
                <c:pt idx="31">
                  <c:v>0.24040488656195461</c:v>
                </c:pt>
                <c:pt idx="32">
                  <c:v>0.20972600349040141</c:v>
                </c:pt>
                <c:pt idx="33">
                  <c:v>0.150742757417103</c:v>
                </c:pt>
                <c:pt idx="34">
                  <c:v>0.18105165794066322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Arkusz2!$AL$2:$AL$36</c:f>
              <c:numCache>
                <c:formatCode>General</c:formatCode>
                <c:ptCount val="35"/>
                <c:pt idx="0">
                  <c:v>9.5197333333333328E-2</c:v>
                </c:pt>
                <c:pt idx="1">
                  <c:v>0.10242571428571429</c:v>
                </c:pt>
                <c:pt idx="2">
                  <c:v>8.908895238095238E-2</c:v>
                </c:pt>
                <c:pt idx="3">
                  <c:v>9.3303952380952376E-2</c:v>
                </c:pt>
                <c:pt idx="4">
                  <c:v>0.10685</c:v>
                </c:pt>
                <c:pt idx="5">
                  <c:v>8.8453476190476193E-2</c:v>
                </c:pt>
                <c:pt idx="6">
                  <c:v>7.1443333333333345E-2</c:v>
                </c:pt>
                <c:pt idx="7">
                  <c:v>8.7738095238095226E-2</c:v>
                </c:pt>
                <c:pt idx="8">
                  <c:v>7.3793904761904769E-2</c:v>
                </c:pt>
                <c:pt idx="9">
                  <c:v>0.10554285714285715</c:v>
                </c:pt>
                <c:pt idx="10">
                  <c:v>0.1103702380952381</c:v>
                </c:pt>
                <c:pt idx="11">
                  <c:v>0.11150285714285715</c:v>
                </c:pt>
                <c:pt idx="12">
                  <c:v>0.10797023809523811</c:v>
                </c:pt>
                <c:pt idx="13">
                  <c:v>0.10669523809523808</c:v>
                </c:pt>
                <c:pt idx="14">
                  <c:v>9.5045238095238099E-2</c:v>
                </c:pt>
                <c:pt idx="15">
                  <c:v>7.7549047619047615E-2</c:v>
                </c:pt>
                <c:pt idx="16">
                  <c:v>6.7620142857142851E-2</c:v>
                </c:pt>
                <c:pt idx="17">
                  <c:v>8.7951904761904759E-2</c:v>
                </c:pt>
                <c:pt idx="18">
                  <c:v>9.5489047619047626E-2</c:v>
                </c:pt>
                <c:pt idx="19">
                  <c:v>9.9277761904761924E-2</c:v>
                </c:pt>
                <c:pt idx="20">
                  <c:v>0.112125</c:v>
                </c:pt>
                <c:pt idx="21">
                  <c:v>0.10036666666666667</c:v>
                </c:pt>
                <c:pt idx="22">
                  <c:v>0.1093940476190476</c:v>
                </c:pt>
                <c:pt idx="23">
                  <c:v>6.9435047619047605E-2</c:v>
                </c:pt>
                <c:pt idx="24">
                  <c:v>7.6424761904761912E-2</c:v>
                </c:pt>
                <c:pt idx="25">
                  <c:v>8.2840952380952376E-2</c:v>
                </c:pt>
                <c:pt idx="26">
                  <c:v>0.10404919047619048</c:v>
                </c:pt>
                <c:pt idx="27">
                  <c:v>9.8674619047619053E-2</c:v>
                </c:pt>
                <c:pt idx="28">
                  <c:v>0.11299523809523809</c:v>
                </c:pt>
                <c:pt idx="29">
                  <c:v>0.10172223809523809</c:v>
                </c:pt>
                <c:pt idx="30">
                  <c:v>0.10221666666666665</c:v>
                </c:pt>
                <c:pt idx="31">
                  <c:v>9.9215238095238079E-2</c:v>
                </c:pt>
                <c:pt idx="32">
                  <c:v>9.0844285714285711E-2</c:v>
                </c:pt>
                <c:pt idx="33">
                  <c:v>7.4750285714285714E-2</c:v>
                </c:pt>
                <c:pt idx="34">
                  <c:v>8.3020285714285713E-2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8390096"/>
        <c:axId val="-558389552"/>
      </c:scatterChart>
      <c:valAx>
        <c:axId val="-558390096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58389552"/>
        <c:crosses val="autoZero"/>
        <c:crossBetween val="midCat"/>
      </c:valAx>
      <c:valAx>
        <c:axId val="-558389552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</a:t>
                </a:r>
                <a:r>
                  <a:rPr lang="pl-PL" baseline="0"/>
                  <a:t> Young'a [GPa]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5839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Arkusz2!$AI$2:$AI$36</c:f>
              <c:numCache>
                <c:formatCode>General</c:formatCode>
                <c:ptCount val="35"/>
                <c:pt idx="0">
                  <c:v>0.19314694956108874</c:v>
                </c:pt>
                <c:pt idx="1">
                  <c:v>0.1910802177759246</c:v>
                </c:pt>
                <c:pt idx="2">
                  <c:v>0.18902560756931941</c:v>
                </c:pt>
                <c:pt idx="3">
                  <c:v>0.52513976849488997</c:v>
                </c:pt>
                <c:pt idx="4">
                  <c:v>0.58407510441598887</c:v>
                </c:pt>
                <c:pt idx="5">
                  <c:v>0.58029135396617149</c:v>
                </c:pt>
                <c:pt idx="6">
                  <c:v>5.6239086153946967E-2</c:v>
                </c:pt>
                <c:pt idx="7">
                  <c:v>6.2779897805547824E-2</c:v>
                </c:pt>
                <c:pt idx="8">
                  <c:v>5.1086836364063908E-2</c:v>
                </c:pt>
                <c:pt idx="9">
                  <c:v>0.45294412794170891</c:v>
                </c:pt>
                <c:pt idx="10">
                  <c:v>0.44965108899136874</c:v>
                </c:pt>
                <c:pt idx="11">
                  <c:v>0.64644523110416574</c:v>
                </c:pt>
                <c:pt idx="12">
                  <c:v>0.62658364790840992</c:v>
                </c:pt>
                <c:pt idx="13">
                  <c:v>0.64244586131147996</c:v>
                </c:pt>
                <c:pt idx="14">
                  <c:v>0.11507007369665512</c:v>
                </c:pt>
                <c:pt idx="15">
                  <c:v>0.12141354869655999</c:v>
                </c:pt>
                <c:pt idx="16">
                  <c:v>0.11663854379240919</c:v>
                </c:pt>
                <c:pt idx="17">
                  <c:v>0.33975846188931447</c:v>
                </c:pt>
                <c:pt idx="18">
                  <c:v>0.34827789114940061</c:v>
                </c:pt>
                <c:pt idx="19">
                  <c:v>0.34258548612842565</c:v>
                </c:pt>
                <c:pt idx="20">
                  <c:v>0.72501482004456264</c:v>
                </c:pt>
                <c:pt idx="21">
                  <c:v>0.72928645623658772</c:v>
                </c:pt>
                <c:pt idx="22">
                  <c:v>0.71651259181519</c:v>
                </c:pt>
                <c:pt idx="23">
                  <c:v>0.10441408696875942</c:v>
                </c:pt>
                <c:pt idx="24">
                  <c:v>0.10590183262766005</c:v>
                </c:pt>
                <c:pt idx="25">
                  <c:v>0.10001963209167032</c:v>
                </c:pt>
                <c:pt idx="26">
                  <c:v>0.56157358689954229</c:v>
                </c:pt>
                <c:pt idx="27">
                  <c:v>0.5690205285607679</c:v>
                </c:pt>
                <c:pt idx="28">
                  <c:v>0.56529036886359729</c:v>
                </c:pt>
                <c:pt idx="29">
                  <c:v>0.45625027785563549</c:v>
                </c:pt>
                <c:pt idx="30">
                  <c:v>0.46960616023090057</c:v>
                </c:pt>
                <c:pt idx="31">
                  <c:v>0.46624747997767263</c:v>
                </c:pt>
                <c:pt idx="32">
                  <c:v>0.10740106664475262</c:v>
                </c:pt>
                <c:pt idx="33">
                  <c:v>0.11981026714113728</c:v>
                </c:pt>
                <c:pt idx="34">
                  <c:v>0.11507007369665512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Arkusz2!$AM$2:$AM$36</c:f>
              <c:numCache>
                <c:formatCode>General</c:formatCode>
                <c:ptCount val="35"/>
                <c:pt idx="0">
                  <c:v>0.90890500000000007</c:v>
                </c:pt>
                <c:pt idx="1">
                  <c:v>0.90136400000000005</c:v>
                </c:pt>
                <c:pt idx="2">
                  <c:v>0.89382300000000026</c:v>
                </c:pt>
                <c:pt idx="3">
                  <c:v>1.798743</c:v>
                </c:pt>
                <c:pt idx="4">
                  <c:v>1.9193990000000003</c:v>
                </c:pt>
                <c:pt idx="5">
                  <c:v>1.9118580000000005</c:v>
                </c:pt>
                <c:pt idx="6">
                  <c:v>0.2452970000000001</c:v>
                </c:pt>
                <c:pt idx="7">
                  <c:v>0.290543</c:v>
                </c:pt>
                <c:pt idx="8">
                  <c:v>0.207592</c:v>
                </c:pt>
                <c:pt idx="9">
                  <c:v>1.6403820000000002</c:v>
                </c:pt>
                <c:pt idx="10">
                  <c:v>1.632841</c:v>
                </c:pt>
                <c:pt idx="11">
                  <c:v>2.0400550000000002</c:v>
                </c:pt>
                <c:pt idx="12">
                  <c:v>2.0023499999999999</c:v>
                </c:pt>
                <c:pt idx="13">
                  <c:v>2.0325139999999999</c:v>
                </c:pt>
                <c:pt idx="14">
                  <c:v>0.58464200000000011</c:v>
                </c:pt>
                <c:pt idx="15">
                  <c:v>0.61480600000000019</c:v>
                </c:pt>
                <c:pt idx="16">
                  <c:v>0.59218300000000013</c:v>
                </c:pt>
                <c:pt idx="17">
                  <c:v>1.3613650000000002</c:v>
                </c:pt>
                <c:pt idx="18">
                  <c:v>1.383988</c:v>
                </c:pt>
                <c:pt idx="19">
                  <c:v>1.3689060000000004</c:v>
                </c:pt>
                <c:pt idx="20">
                  <c:v>2.1833340000000003</c:v>
                </c:pt>
                <c:pt idx="21">
                  <c:v>2.1908750000000001</c:v>
                </c:pt>
                <c:pt idx="22">
                  <c:v>2.1682520000000003</c:v>
                </c:pt>
                <c:pt idx="23">
                  <c:v>0.53185499999999997</c:v>
                </c:pt>
                <c:pt idx="24">
                  <c:v>0.53939599999999999</c:v>
                </c:pt>
                <c:pt idx="25">
                  <c:v>0.50923199999999991</c:v>
                </c:pt>
                <c:pt idx="26">
                  <c:v>1.8741530000000002</c:v>
                </c:pt>
                <c:pt idx="27">
                  <c:v>1.8892350000000002</c:v>
                </c:pt>
                <c:pt idx="28">
                  <c:v>1.8816940000000004</c:v>
                </c:pt>
                <c:pt idx="29">
                  <c:v>1.647923</c:v>
                </c:pt>
                <c:pt idx="30">
                  <c:v>1.6780870000000001</c:v>
                </c:pt>
                <c:pt idx="31">
                  <c:v>1.6705459999999999</c:v>
                </c:pt>
                <c:pt idx="32">
                  <c:v>0.54693700000000001</c:v>
                </c:pt>
                <c:pt idx="33">
                  <c:v>0.60726500000000017</c:v>
                </c:pt>
                <c:pt idx="34">
                  <c:v>0.58464200000000011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1347056"/>
        <c:axId val="-721332368"/>
      </c:scatterChart>
      <c:valAx>
        <c:axId val="-72134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21332368"/>
        <c:crosses val="autoZero"/>
        <c:crossBetween val="midCat"/>
      </c:valAx>
      <c:valAx>
        <c:axId val="-7213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2134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205739</xdr:colOff>
      <xdr:row>1</xdr:row>
      <xdr:rowOff>24765</xdr:rowOff>
    </xdr:from>
    <xdr:to>
      <xdr:col>24</xdr:col>
      <xdr:colOff>638174</xdr:colOff>
      <xdr:row>37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4</xdr:row>
      <xdr:rowOff>47625</xdr:rowOff>
    </xdr:from>
    <xdr:to>
      <xdr:col>18</xdr:col>
      <xdr:colOff>161925</xdr:colOff>
      <xdr:row>17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459126</xdr:colOff>
      <xdr:row>7</xdr:row>
      <xdr:rowOff>19692</xdr:rowOff>
    </xdr:from>
    <xdr:to>
      <xdr:col>28</xdr:col>
      <xdr:colOff>43879</xdr:colOff>
      <xdr:row>20</xdr:row>
      <xdr:rowOff>119437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667820</xdr:colOff>
      <xdr:row>4</xdr:row>
      <xdr:rowOff>8989</xdr:rowOff>
    </xdr:from>
    <xdr:to>
      <xdr:col>20</xdr:col>
      <xdr:colOff>59933</xdr:colOff>
      <xdr:row>17</xdr:row>
      <xdr:rowOff>108734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selection activeCell="J29" sqref="J29"/>
    </sheetView>
  </sheetViews>
  <sheetFormatPr defaultRowHeight="14.25"/>
  <sheetData>
    <row r="1" spans="1:5" ht="15.75">
      <c r="A1" s="1">
        <v>0.11075960000000001</v>
      </c>
      <c r="B1" s="1">
        <v>53.231999999999999</v>
      </c>
      <c r="D1" t="s">
        <v>0</v>
      </c>
    </row>
    <row r="2" spans="1:5" ht="15.75">
      <c r="A2" s="1">
        <v>0.27689900000000001</v>
      </c>
      <c r="B2" s="1">
        <v>399.24000000000007</v>
      </c>
      <c r="D2">
        <v>0.5</v>
      </c>
      <c r="E2">
        <v>145</v>
      </c>
    </row>
    <row r="3" spans="1:5" ht="15.75">
      <c r="A3" s="1">
        <v>0.31645600000000002</v>
      </c>
      <c r="B3" s="1">
        <v>479.08800000000002</v>
      </c>
      <c r="D3">
        <v>0.5</v>
      </c>
      <c r="E3">
        <v>129</v>
      </c>
    </row>
    <row r="4" spans="1:5" ht="15.75">
      <c r="A4" s="1">
        <v>0.34810160000000001</v>
      </c>
      <c r="B4" s="1">
        <v>798.48000000000013</v>
      </c>
      <c r="D4">
        <v>0.5</v>
      </c>
      <c r="E4">
        <v>140</v>
      </c>
    </row>
    <row r="5" spans="1:5" ht="15.75">
      <c r="A5" s="1">
        <v>0.49050680000000002</v>
      </c>
      <c r="B5" s="1">
        <v>399.24000000000007</v>
      </c>
    </row>
    <row r="6" spans="1:5" ht="15.75">
      <c r="A6" s="1">
        <v>0.51424100000000006</v>
      </c>
      <c r="B6" s="1">
        <v>1596.9600000000003</v>
      </c>
    </row>
    <row r="7" spans="1:5" ht="15.75">
      <c r="A7" s="1">
        <v>0.5379752000000001</v>
      </c>
      <c r="B7" s="1">
        <v>665.4</v>
      </c>
    </row>
    <row r="8" spans="1:5" ht="15.75">
      <c r="A8" s="1">
        <v>0.6170892</v>
      </c>
      <c r="B8" s="1">
        <v>532.32000000000005</v>
      </c>
    </row>
    <row r="9" spans="1:5" ht="15.75">
      <c r="A9" s="1">
        <v>0.63291200000000003</v>
      </c>
      <c r="B9" s="1">
        <v>1197.72</v>
      </c>
    </row>
    <row r="10" spans="1:5" ht="15.75">
      <c r="A10" s="1">
        <v>0.68038040000000011</v>
      </c>
      <c r="B10" s="1">
        <v>1330.8</v>
      </c>
    </row>
    <row r="11" spans="1:5" ht="15.75">
      <c r="A11" s="1">
        <v>0.69620320000000002</v>
      </c>
      <c r="B11" s="1">
        <v>798.48000000000013</v>
      </c>
    </row>
    <row r="12" spans="1:5" ht="15.75">
      <c r="A12" s="1">
        <v>0.70411460000000003</v>
      </c>
      <c r="B12" s="1">
        <v>1730.04</v>
      </c>
    </row>
    <row r="13" spans="1:5" ht="15.75">
      <c r="A13" s="1">
        <v>0.7436716000000001</v>
      </c>
      <c r="B13" s="1">
        <v>665.4</v>
      </c>
    </row>
    <row r="14" spans="1:5" ht="15.75">
      <c r="A14" s="1">
        <v>0.75949440000000012</v>
      </c>
      <c r="B14" s="1">
        <v>1197.72</v>
      </c>
    </row>
    <row r="15" spans="1:5" ht="15.75">
      <c r="A15" s="1">
        <v>0.79114000000000007</v>
      </c>
      <c r="B15" s="1">
        <v>1011.4080000000001</v>
      </c>
    </row>
    <row r="16" spans="1:5" ht="15.75">
      <c r="A16" s="1">
        <v>0.82278560000000012</v>
      </c>
      <c r="B16" s="1">
        <v>1277.568</v>
      </c>
    </row>
    <row r="17" spans="1:2" ht="15.75">
      <c r="A17" s="1">
        <v>0.85443120000000006</v>
      </c>
      <c r="B17" s="1">
        <v>1277.568</v>
      </c>
    </row>
    <row r="18" spans="1:2" ht="15.75">
      <c r="A18" s="1">
        <v>0.83860840000000003</v>
      </c>
      <c r="B18" s="1">
        <v>665.4</v>
      </c>
    </row>
    <row r="19" spans="1:2" ht="15.75">
      <c r="A19" s="1">
        <v>0.90189960000000013</v>
      </c>
      <c r="B19" s="1">
        <v>1596.9600000000003</v>
      </c>
    </row>
    <row r="20" spans="1:2" ht="15.75">
      <c r="A20" s="1">
        <v>0.91772240000000005</v>
      </c>
      <c r="B20" s="1">
        <v>2129.2800000000002</v>
      </c>
    </row>
    <row r="21" spans="1:2" ht="15.75">
      <c r="A21" s="1">
        <v>0.90981100000000004</v>
      </c>
      <c r="B21" s="1">
        <v>798.48000000000013</v>
      </c>
    </row>
    <row r="22" spans="1:2" ht="15.75">
      <c r="A22" s="1">
        <v>0.98101360000000004</v>
      </c>
      <c r="B22" s="1">
        <v>1463.88</v>
      </c>
    </row>
    <row r="23" spans="1:2" ht="15.75">
      <c r="A23" s="1">
        <v>1.0126592000000001</v>
      </c>
      <c r="B23" s="1">
        <v>1996.2</v>
      </c>
    </row>
    <row r="24" spans="1:2" ht="15.75">
      <c r="A24" s="1">
        <v>1.0284820000000001</v>
      </c>
      <c r="B24" s="1">
        <v>1064.6400000000001</v>
      </c>
    </row>
    <row r="25" spans="1:2" ht="15.75">
      <c r="A25" s="1">
        <v>1.0759504000000002</v>
      </c>
      <c r="B25" s="1">
        <v>1197.72</v>
      </c>
    </row>
    <row r="26" spans="1:2" ht="15.75">
      <c r="A26" s="1">
        <v>1.107596</v>
      </c>
      <c r="B26" s="1">
        <v>1730.04</v>
      </c>
    </row>
    <row r="27" spans="1:2" ht="15.75">
      <c r="A27" s="1">
        <v>1.1234188000000001</v>
      </c>
      <c r="B27" s="1">
        <v>1064.6400000000001</v>
      </c>
    </row>
    <row r="28" spans="1:2" ht="15.75">
      <c r="A28" s="1">
        <v>1.1392416000000001</v>
      </c>
      <c r="B28" s="1">
        <v>1596.9600000000003</v>
      </c>
    </row>
    <row r="29" spans="1:2" ht="15.75">
      <c r="A29" s="1">
        <v>1.1867100000000002</v>
      </c>
      <c r="B29" s="1">
        <v>3593.1600000000003</v>
      </c>
    </row>
    <row r="30" spans="1:2" ht="15.75">
      <c r="A30" s="1">
        <v>1.1867100000000002</v>
      </c>
      <c r="B30" s="1">
        <v>3193.9200000000005</v>
      </c>
    </row>
    <row r="31" spans="1:2" ht="15.75">
      <c r="A31" s="1">
        <v>1.1867100000000002</v>
      </c>
      <c r="B31" s="1">
        <v>1863.1200000000001</v>
      </c>
    </row>
    <row r="32" spans="1:2" ht="15.75">
      <c r="A32" s="1">
        <v>1.1867100000000002</v>
      </c>
      <c r="B32" s="1">
        <v>798.48000000000013</v>
      </c>
    </row>
    <row r="33" spans="1:2" ht="15.75">
      <c r="A33" s="1">
        <v>1.2183556000000002</v>
      </c>
      <c r="B33" s="1">
        <v>2129.2800000000002</v>
      </c>
    </row>
    <row r="34" spans="1:2" ht="15.75">
      <c r="A34" s="1">
        <v>1.2658240000000001</v>
      </c>
      <c r="B34" s="1">
        <v>3460.08</v>
      </c>
    </row>
    <row r="35" spans="1:2" ht="15.75">
      <c r="A35" s="1">
        <v>1.2737354000000001</v>
      </c>
      <c r="B35" s="1">
        <v>2395.44</v>
      </c>
    </row>
    <row r="36" spans="1:2" ht="15.75">
      <c r="A36" s="1">
        <v>1.3053810000000001</v>
      </c>
      <c r="B36" s="1">
        <v>1863.1200000000001</v>
      </c>
    </row>
    <row r="37" spans="1:2" ht="15.75">
      <c r="A37" s="1">
        <v>1.3132924000000001</v>
      </c>
      <c r="B37" s="1">
        <v>2927.76</v>
      </c>
    </row>
    <row r="38" spans="1:2" ht="15.75">
      <c r="A38" s="1">
        <v>1.3291152000000002</v>
      </c>
      <c r="B38" s="1">
        <v>1863.1200000000001</v>
      </c>
    </row>
    <row r="39" spans="1:2" ht="15.75">
      <c r="A39" s="1">
        <v>1.3291152000000002</v>
      </c>
      <c r="B39" s="1">
        <v>1064.6400000000001</v>
      </c>
    </row>
    <row r="40" spans="1:2" ht="15.75">
      <c r="A40" s="1">
        <v>1.3449380000000002</v>
      </c>
      <c r="B40" s="1">
        <v>3726.2400000000002</v>
      </c>
    </row>
    <row r="41" spans="1:2" ht="15.75">
      <c r="A41" s="1">
        <v>1.3449380000000002</v>
      </c>
      <c r="B41" s="1">
        <v>2129.2800000000002</v>
      </c>
    </row>
    <row r="42" spans="1:2" ht="15.75">
      <c r="A42" s="1">
        <v>1.3924064</v>
      </c>
      <c r="B42" s="1">
        <v>2395.44</v>
      </c>
    </row>
    <row r="43" spans="1:2" ht="15.75">
      <c r="A43" s="1">
        <v>1.3924064</v>
      </c>
      <c r="B43" s="1">
        <v>4258.5600000000004</v>
      </c>
    </row>
    <row r="44" spans="1:2" ht="15.75">
      <c r="A44" s="1">
        <v>1.4082292000000001</v>
      </c>
      <c r="B44" s="1">
        <v>1730.04</v>
      </c>
    </row>
    <row r="45" spans="1:2" ht="15.75">
      <c r="A45" s="1">
        <v>1.4398748000000001</v>
      </c>
      <c r="B45" s="1">
        <v>3193.9200000000005</v>
      </c>
    </row>
    <row r="46" spans="1:2" ht="15.75">
      <c r="A46" s="1">
        <v>1.4398748000000001</v>
      </c>
      <c r="B46" s="1">
        <v>3460.08</v>
      </c>
    </row>
    <row r="47" spans="1:2" ht="15.75">
      <c r="A47" s="1">
        <v>1.4556976000000001</v>
      </c>
      <c r="B47" s="1">
        <v>2129.2800000000002</v>
      </c>
    </row>
    <row r="48" spans="1:2" ht="15.75">
      <c r="A48" s="1">
        <v>1.4636090000000002</v>
      </c>
      <c r="B48" s="1">
        <v>1863.1200000000001</v>
      </c>
    </row>
    <row r="49" spans="1:2" ht="15.75">
      <c r="A49" s="1">
        <v>1.5031660000000002</v>
      </c>
      <c r="B49" s="1">
        <v>3460.08</v>
      </c>
    </row>
    <row r="50" spans="1:2" ht="15.75">
      <c r="A50" s="1">
        <v>1.5031660000000002</v>
      </c>
      <c r="B50" s="1">
        <v>2129.2800000000002</v>
      </c>
    </row>
    <row r="51" spans="1:2" ht="15.75">
      <c r="A51" s="1">
        <v>1.5348116000000001</v>
      </c>
      <c r="B51" s="1">
        <v>1996.2</v>
      </c>
    </row>
    <row r="52" spans="1:2" ht="15.75">
      <c r="A52" s="1">
        <v>1.5822800000000001</v>
      </c>
      <c r="B52" s="1">
        <v>3992.4</v>
      </c>
    </row>
    <row r="53" spans="1:2" ht="15.75">
      <c r="A53" s="1">
        <v>1.6297484000000002</v>
      </c>
      <c r="B53" s="1">
        <v>4524.72</v>
      </c>
    </row>
    <row r="54" spans="1:2" ht="15.75">
      <c r="A54" s="1">
        <v>1.6772168000000001</v>
      </c>
      <c r="B54" s="1">
        <v>4391.6399999999994</v>
      </c>
    </row>
    <row r="55" spans="1:2" ht="15.75">
      <c r="A55" s="1">
        <v>1.7879764000000002</v>
      </c>
      <c r="B55" s="1">
        <v>3060.84</v>
      </c>
    </row>
    <row r="56" spans="1:2" ht="15.75">
      <c r="A56" s="1">
        <v>1.8512676000000001</v>
      </c>
      <c r="B56" s="1">
        <v>12376.44</v>
      </c>
    </row>
    <row r="57" spans="1:2" ht="15.75">
      <c r="A57" s="1">
        <v>1.8987360000000002</v>
      </c>
      <c r="B57" s="1">
        <v>10114.08</v>
      </c>
    </row>
    <row r="58" spans="1:2" ht="15.75">
      <c r="A58" s="1">
        <v>1.9462044000000003</v>
      </c>
      <c r="B58" s="1">
        <v>12775.680000000002</v>
      </c>
    </row>
    <row r="59" spans="1:2" ht="15.75">
      <c r="A59" s="1">
        <v>1.8512676000000001</v>
      </c>
      <c r="B59" s="1">
        <v>15437.28</v>
      </c>
    </row>
    <row r="60" spans="1:2" ht="15.75">
      <c r="A60" s="1">
        <v>1.9936728000000001</v>
      </c>
      <c r="B60" s="1">
        <v>14505.72</v>
      </c>
    </row>
    <row r="61" spans="1:2" ht="15.75">
      <c r="A61" s="1">
        <v>1.8512676000000001</v>
      </c>
      <c r="B61" s="1">
        <v>17167.32</v>
      </c>
    </row>
    <row r="62" spans="1:2" ht="15.75">
      <c r="A62" s="1">
        <v>1.9936728000000001</v>
      </c>
      <c r="B62" s="1">
        <v>17300.400000000001</v>
      </c>
    </row>
    <row r="63" spans="1:2" ht="15.75">
      <c r="A63" s="1">
        <v>2.0253184000000002</v>
      </c>
      <c r="B63" s="1">
        <v>17566.559999999998</v>
      </c>
    </row>
    <row r="64" spans="1:2" ht="15.75">
      <c r="A64" s="1">
        <v>1.8512676000000001</v>
      </c>
      <c r="B64" s="1">
        <v>18498.12</v>
      </c>
    </row>
    <row r="65" spans="1:2" ht="15.75">
      <c r="A65" s="1">
        <v>1.8591790000000001</v>
      </c>
      <c r="B65" s="1">
        <v>19296.600000000002</v>
      </c>
    </row>
    <row r="66" spans="1:2" ht="15.75">
      <c r="A66" s="1">
        <v>1.8512676000000001</v>
      </c>
      <c r="B66" s="1">
        <v>20228.16</v>
      </c>
    </row>
    <row r="67" spans="1:2" ht="15.75">
      <c r="A67" s="1">
        <v>1.9145588000000002</v>
      </c>
      <c r="B67" s="1">
        <v>18631.2</v>
      </c>
    </row>
    <row r="68" spans="1:2" ht="15.75">
      <c r="A68" s="1">
        <v>1.9224702000000002</v>
      </c>
      <c r="B68" s="1">
        <v>20494.320000000003</v>
      </c>
    </row>
    <row r="69" spans="1:2" ht="15.75">
      <c r="A69" s="1">
        <v>1.9382930000000003</v>
      </c>
      <c r="B69" s="1">
        <v>20228.16</v>
      </c>
    </row>
    <row r="70" spans="1:2" ht="15.75">
      <c r="A70" s="1">
        <v>1.9778500000000001</v>
      </c>
      <c r="B70" s="1">
        <v>18897.36</v>
      </c>
    </row>
    <row r="71" spans="1:2" ht="15.75">
      <c r="A71" s="1">
        <v>1.9936728000000001</v>
      </c>
      <c r="B71" s="1">
        <v>19163.52</v>
      </c>
    </row>
    <row r="72" spans="1:2" ht="15.75">
      <c r="A72" s="1">
        <v>2.0253184000000002</v>
      </c>
      <c r="B72" s="1">
        <v>21825.120000000003</v>
      </c>
    </row>
    <row r="73" spans="1:2" ht="15.75">
      <c r="A73" s="1">
        <v>1.9936728000000001</v>
      </c>
      <c r="B73" s="1">
        <v>24486.720000000001</v>
      </c>
    </row>
    <row r="74" spans="1:2" ht="15.75">
      <c r="A74" s="1">
        <v>2.0253184000000002</v>
      </c>
      <c r="B74" s="1">
        <v>29809.920000000002</v>
      </c>
    </row>
    <row r="75" spans="1:2" ht="15.75">
      <c r="A75" s="2">
        <v>0.1</v>
      </c>
      <c r="B75" s="2">
        <v>54</v>
      </c>
    </row>
    <row r="76" spans="1:2" ht="15.75">
      <c r="A76" s="2">
        <v>0.2</v>
      </c>
      <c r="B76" s="2">
        <v>130</v>
      </c>
    </row>
    <row r="77" spans="1:2" ht="15.75">
      <c r="A77" s="2">
        <v>0.3</v>
      </c>
      <c r="B77" s="2">
        <v>245</v>
      </c>
    </row>
    <row r="78" spans="1:2" ht="15.75">
      <c r="A78" s="2">
        <v>0.4</v>
      </c>
      <c r="B78" s="2">
        <v>365</v>
      </c>
    </row>
    <row r="79" spans="1:2" ht="15.75">
      <c r="A79" s="2">
        <v>0.5</v>
      </c>
      <c r="B79" s="2">
        <v>500</v>
      </c>
    </row>
    <row r="80" spans="1:2" ht="15.75">
      <c r="A80" s="2">
        <v>0.6</v>
      </c>
      <c r="B80" s="2">
        <v>635</v>
      </c>
    </row>
    <row r="81" spans="1:2" ht="15.75">
      <c r="A81" s="2">
        <v>0.7</v>
      </c>
      <c r="B81" s="2">
        <v>800</v>
      </c>
    </row>
    <row r="82" spans="1:2" ht="15.75">
      <c r="A82" s="2">
        <v>1.5</v>
      </c>
      <c r="B82" s="2">
        <v>7812</v>
      </c>
    </row>
    <row r="83" spans="1:2" ht="15.75">
      <c r="A83" s="2">
        <v>1.6</v>
      </c>
      <c r="B83" s="2">
        <v>9180</v>
      </c>
    </row>
    <row r="84" spans="1:2" ht="15.75">
      <c r="A84" s="2">
        <v>1.7</v>
      </c>
      <c r="B84" s="2">
        <v>10550</v>
      </c>
    </row>
    <row r="85" spans="1:2" ht="15.75">
      <c r="A85" s="2">
        <v>1.8</v>
      </c>
      <c r="B85" s="2">
        <v>12110</v>
      </c>
    </row>
    <row r="86" spans="1:2" ht="15.75">
      <c r="A86" s="2">
        <v>1.9</v>
      </c>
      <c r="B86" s="2">
        <v>13480</v>
      </c>
    </row>
    <row r="87" spans="1:2" ht="15.75">
      <c r="A87" s="2">
        <v>2</v>
      </c>
      <c r="B87" s="2">
        <v>14900</v>
      </c>
    </row>
    <row r="88" spans="1:2" ht="15.75">
      <c r="A88" s="3">
        <v>0.1</v>
      </c>
      <c r="B88" s="3">
        <v>67</v>
      </c>
    </row>
    <row r="89" spans="1:2" ht="15.75">
      <c r="A89" s="3">
        <v>0.2</v>
      </c>
      <c r="B89" s="3">
        <v>108</v>
      </c>
    </row>
    <row r="90" spans="1:2" ht="15.75">
      <c r="A90" s="3">
        <v>0.3</v>
      </c>
      <c r="B90" s="3">
        <v>406</v>
      </c>
    </row>
    <row r="91" spans="1:2" ht="15.75">
      <c r="A91" s="3">
        <v>0.4</v>
      </c>
      <c r="B91" s="3">
        <v>690</v>
      </c>
    </row>
    <row r="92" spans="1:2" ht="15.75">
      <c r="A92" s="3">
        <v>0.5</v>
      </c>
      <c r="B92" s="3">
        <v>945</v>
      </c>
    </row>
    <row r="93" spans="1:2" ht="15.75">
      <c r="A93" s="3">
        <v>0.6</v>
      </c>
      <c r="B93" s="3">
        <v>1200</v>
      </c>
    </row>
    <row r="94" spans="1:2" ht="15.75">
      <c r="A94" s="3">
        <v>0.7</v>
      </c>
      <c r="B94" s="3">
        <v>1650</v>
      </c>
    </row>
    <row r="95" spans="1:2" ht="15.75">
      <c r="A95" s="5">
        <v>0.1</v>
      </c>
      <c r="B95" s="5">
        <v>53</v>
      </c>
    </row>
    <row r="96" spans="1:2" ht="15.75">
      <c r="A96" s="5">
        <v>0.2</v>
      </c>
      <c r="B96" s="5">
        <v>135</v>
      </c>
    </row>
    <row r="97" spans="1:2" ht="15.75">
      <c r="A97" s="5">
        <v>0.3</v>
      </c>
      <c r="B97" s="5">
        <v>250</v>
      </c>
    </row>
    <row r="98" spans="1:2" ht="15.75">
      <c r="A98" s="5">
        <v>0.4</v>
      </c>
      <c r="B98" s="5">
        <v>380</v>
      </c>
    </row>
    <row r="99" spans="1:2" ht="15.75">
      <c r="A99" s="5">
        <v>0.5</v>
      </c>
      <c r="B99" s="5">
        <v>510</v>
      </c>
    </row>
    <row r="100" spans="1:2" ht="15.75">
      <c r="A100" s="5">
        <v>0.6</v>
      </c>
      <c r="B100" s="4">
        <v>625</v>
      </c>
    </row>
    <row r="101" spans="1:2" ht="15.75">
      <c r="A101" s="5">
        <v>0.7</v>
      </c>
      <c r="B101" s="4">
        <v>750</v>
      </c>
    </row>
    <row r="102" spans="1:2" ht="15.75">
      <c r="A102" s="7">
        <v>0.1</v>
      </c>
      <c r="B102" s="6">
        <v>10</v>
      </c>
    </row>
    <row r="103" spans="1:2" ht="15.75">
      <c r="A103" s="7">
        <v>0.2</v>
      </c>
      <c r="B103" s="6">
        <v>40.5</v>
      </c>
    </row>
    <row r="104" spans="1:2" ht="15.75">
      <c r="A104" s="7">
        <v>0.3</v>
      </c>
      <c r="B104" s="6">
        <v>110</v>
      </c>
    </row>
    <row r="105" spans="1:2" ht="15.75">
      <c r="A105" s="7">
        <v>0.4</v>
      </c>
      <c r="B105" s="6">
        <v>220</v>
      </c>
    </row>
    <row r="106" spans="1:2" ht="15.75">
      <c r="A106" s="7">
        <v>0.5</v>
      </c>
      <c r="B106" s="6">
        <v>405</v>
      </c>
    </row>
    <row r="107" spans="1:2" ht="15.75">
      <c r="A107" s="7">
        <v>0.6</v>
      </c>
      <c r="B107" s="6">
        <v>705</v>
      </c>
    </row>
    <row r="108" spans="1:2" ht="15.75">
      <c r="A108" s="7">
        <v>0.7</v>
      </c>
      <c r="B108" s="6">
        <v>1060</v>
      </c>
    </row>
    <row r="109" spans="1:2" ht="15.75">
      <c r="A109" s="8">
        <v>1.5</v>
      </c>
      <c r="B109" s="8">
        <v>6450</v>
      </c>
    </row>
    <row r="110" spans="1:2" ht="15.75">
      <c r="A110" s="8">
        <v>1.6</v>
      </c>
      <c r="B110" s="8">
        <v>9180</v>
      </c>
    </row>
    <row r="111" spans="1:2" ht="15.75">
      <c r="A111" s="8">
        <v>1.7</v>
      </c>
      <c r="B111" s="8">
        <v>12110</v>
      </c>
    </row>
    <row r="112" spans="1:2" ht="15.75">
      <c r="A112" s="8">
        <v>1.8</v>
      </c>
      <c r="B112" s="8">
        <v>14460</v>
      </c>
    </row>
    <row r="113" spans="1:2" ht="15.75">
      <c r="A113" s="8">
        <v>1.9</v>
      </c>
      <c r="B113" s="8">
        <v>17190</v>
      </c>
    </row>
    <row r="114" spans="1:2" ht="15.75">
      <c r="A114" s="8">
        <v>2</v>
      </c>
      <c r="B114" s="8">
        <v>19950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4"/>
  <sheetViews>
    <sheetView tabSelected="1" topLeftCell="J1" zoomScale="89" zoomScaleNormal="89" workbookViewId="0">
      <selection activeCell="P21" sqref="P21"/>
    </sheetView>
  </sheetViews>
  <sheetFormatPr defaultRowHeight="15.75"/>
  <cols>
    <col min="1" max="3" width="9" style="18"/>
    <col min="16" max="16" width="10.75" customWidth="1"/>
    <col min="19" max="19" width="12.25" customWidth="1"/>
    <col min="21" max="21" width="9.375" bestFit="1" customWidth="1"/>
    <col min="23" max="23" width="11" style="25"/>
    <col min="24" max="26" width="11.375" bestFit="1" customWidth="1"/>
    <col min="28" max="28" width="11.375" bestFit="1" customWidth="1"/>
  </cols>
  <sheetData>
    <row r="1" spans="1:44" ht="57">
      <c r="A1" s="18" t="s">
        <v>1</v>
      </c>
      <c r="B1" s="18">
        <v>0.11075960000000001</v>
      </c>
      <c r="C1" s="18">
        <v>53.231999999999999</v>
      </c>
      <c r="D1" s="9" t="s">
        <v>2</v>
      </c>
      <c r="E1" s="9">
        <v>0.1</v>
      </c>
      <c r="F1" s="9">
        <v>54</v>
      </c>
      <c r="G1" s="10" t="s">
        <v>3</v>
      </c>
      <c r="H1" s="10">
        <v>0.1</v>
      </c>
      <c r="I1" s="10">
        <v>67</v>
      </c>
      <c r="J1" s="11" t="s">
        <v>4</v>
      </c>
      <c r="K1" s="12">
        <v>0.1</v>
      </c>
      <c r="L1" s="12">
        <v>53</v>
      </c>
      <c r="M1" s="13" t="s">
        <v>5</v>
      </c>
      <c r="N1" s="14">
        <v>0.1</v>
      </c>
      <c r="O1" s="13">
        <v>10</v>
      </c>
      <c r="P1" s="15" t="s">
        <v>6</v>
      </c>
      <c r="Q1" s="15">
        <v>1.5</v>
      </c>
      <c r="R1" s="15">
        <v>6450</v>
      </c>
      <c r="S1" s="19" t="s">
        <v>7</v>
      </c>
      <c r="T1" s="22" t="s">
        <v>9</v>
      </c>
      <c r="U1" s="20" t="s">
        <v>8</v>
      </c>
      <c r="V1" s="22" t="s">
        <v>10</v>
      </c>
      <c r="W1" s="23" t="s">
        <v>11</v>
      </c>
      <c r="X1" s="22" t="s">
        <v>14</v>
      </c>
      <c r="Y1" s="22" t="s">
        <v>15</v>
      </c>
      <c r="Z1" s="20" t="s">
        <v>16</v>
      </c>
      <c r="AA1" s="22" t="s">
        <v>9</v>
      </c>
      <c r="AB1" s="22" t="s">
        <v>17</v>
      </c>
      <c r="AC1" s="22" t="s">
        <v>12</v>
      </c>
      <c r="AD1" s="22" t="s">
        <v>18</v>
      </c>
      <c r="AE1" s="22" t="s">
        <v>13</v>
      </c>
      <c r="AF1" s="22" t="s">
        <v>19</v>
      </c>
      <c r="AG1" s="22" t="s">
        <v>20</v>
      </c>
      <c r="AH1" s="22" t="s">
        <v>21</v>
      </c>
      <c r="AI1" s="22" t="s">
        <v>25</v>
      </c>
      <c r="AJ1" s="22" t="s">
        <v>22</v>
      </c>
      <c r="AK1" s="22" t="s">
        <v>23</v>
      </c>
      <c r="AL1" s="22" t="s">
        <v>24</v>
      </c>
      <c r="AM1" s="22" t="s">
        <v>26</v>
      </c>
      <c r="AN1" s="22" t="s">
        <v>27</v>
      </c>
      <c r="AO1" s="22" t="s">
        <v>28</v>
      </c>
      <c r="AP1" s="22" t="s">
        <v>29</v>
      </c>
      <c r="AQ1" s="22" t="s">
        <v>30</v>
      </c>
      <c r="AR1" s="22" t="s">
        <v>31</v>
      </c>
    </row>
    <row r="2" spans="1:44">
      <c r="B2" s="18">
        <v>0.27689900000000001</v>
      </c>
      <c r="C2" s="18">
        <v>399.24000000000007</v>
      </c>
      <c r="D2" s="9"/>
      <c r="E2" s="9">
        <v>0.2</v>
      </c>
      <c r="F2" s="9">
        <v>130</v>
      </c>
      <c r="G2" s="10"/>
      <c r="H2" s="10">
        <v>0.2</v>
      </c>
      <c r="I2" s="10">
        <v>108</v>
      </c>
      <c r="J2" s="11"/>
      <c r="K2" s="12">
        <v>0.2</v>
      </c>
      <c r="L2" s="12">
        <v>135</v>
      </c>
      <c r="M2" s="13"/>
      <c r="N2" s="14">
        <v>0.2</v>
      </c>
      <c r="O2" s="13">
        <v>40.5</v>
      </c>
      <c r="P2" s="15"/>
      <c r="Q2" s="15">
        <v>1.6</v>
      </c>
      <c r="R2" s="15">
        <v>9180</v>
      </c>
      <c r="S2" s="19"/>
      <c r="T2" s="22">
        <f>W2*2.2</f>
        <v>0.45100000000000001</v>
      </c>
      <c r="U2" s="21">
        <f>0.1199144</f>
        <v>0.1199144</v>
      </c>
      <c r="V2" s="22">
        <f>U2*10^3</f>
        <v>119.9144</v>
      </c>
      <c r="W2" s="24">
        <v>0.20499999999999999</v>
      </c>
      <c r="X2" s="22">
        <f>(U2/1.31)^(1/1.4)</f>
        <v>0.18125322602709948</v>
      </c>
      <c r="Y2" s="22">
        <f>(U2+13.43)/14.261</f>
        <v>0.95013774630110104</v>
      </c>
      <c r="Z2" s="21">
        <f>(U2/4.778)^(1/1.99)</f>
        <v>0.15696092681747809</v>
      </c>
      <c r="AA2" s="22">
        <f>Z2*2.2</f>
        <v>0.34531403899845181</v>
      </c>
      <c r="AB2" s="22">
        <f>(U2/2.0173)^(1/2.46)</f>
        <v>0.31744391915440517</v>
      </c>
      <c r="AC2" s="22">
        <f>(V2/1157)^(1/1.78)</f>
        <v>0.27985395528312212</v>
      </c>
      <c r="AD2" s="22">
        <f>(V2/4217)^(1/2.25)</f>
        <v>0.20550864967813012</v>
      </c>
      <c r="AE2" s="22">
        <f>(V2/2786)^(1/3.22)</f>
        <v>0.3764803437960359</v>
      </c>
      <c r="AF2">
        <f>(U2/1.89)^(1/1.92)</f>
        <v>0.23782360935208277</v>
      </c>
      <c r="AG2">
        <f>(U2/10.5)^(1/2.29)</f>
        <v>0.14184898031619639</v>
      </c>
      <c r="AH2">
        <f>(U2/10.5)^(1/2.57)</f>
        <v>0.17548267931041106</v>
      </c>
      <c r="AI2">
        <f>6.31*(W2)^2.2</f>
        <v>0.19314694956108874</v>
      </c>
      <c r="AJ2">
        <f>(U2+0.058)/1.54</f>
        <v>0.11552883116883117</v>
      </c>
      <c r="AK2">
        <f>(U2+0.0094)/0.573</f>
        <v>0.22567958115183248</v>
      </c>
      <c r="AL2">
        <f>(U2+0.08)/2.1</f>
        <v>9.5197333333333328E-2</v>
      </c>
      <c r="AM2">
        <f>7.541*(W2)-0.637</f>
        <v>0.90890500000000007</v>
      </c>
      <c r="AN2">
        <f>(U2/4.73)^(1/1.56)</f>
        <v>9.4826476607835733E-2</v>
      </c>
      <c r="AO2">
        <f>(U2/15.52)^(1/1.93)</f>
        <v>8.0480177070601538E-2</v>
      </c>
      <c r="AP2">
        <f>(U2/6.85)^(1/1.49)</f>
        <v>6.6210472848481153E-2</v>
      </c>
      <c r="AQ2">
        <f>(U2/8.92)^(1/1.83)</f>
        <v>9.4913053982627005E-2</v>
      </c>
      <c r="AR2">
        <f>(U2/10.88)^(1/1.61)</f>
        <v>6.0813712641416773E-2</v>
      </c>
    </row>
    <row r="3" spans="1:44">
      <c r="B3" s="18">
        <v>0.31645600000000002</v>
      </c>
      <c r="C3" s="18">
        <v>479.08800000000002</v>
      </c>
      <c r="D3" s="9"/>
      <c r="E3" s="9">
        <v>0.3</v>
      </c>
      <c r="F3" s="9">
        <v>245</v>
      </c>
      <c r="G3" s="10"/>
      <c r="H3" s="10">
        <v>0.3</v>
      </c>
      <c r="I3" s="10">
        <v>406</v>
      </c>
      <c r="J3" s="11"/>
      <c r="K3" s="12">
        <v>0.3</v>
      </c>
      <c r="L3" s="12">
        <v>250</v>
      </c>
      <c r="M3" s="13"/>
      <c r="N3" s="14">
        <v>0.3</v>
      </c>
      <c r="O3" s="13">
        <v>110</v>
      </c>
      <c r="P3" s="15"/>
      <c r="Q3" s="15">
        <v>1.7</v>
      </c>
      <c r="R3" s="15">
        <v>12110</v>
      </c>
      <c r="S3" s="19"/>
      <c r="T3" s="22">
        <f t="shared" ref="T3:T36" si="0">W3*2.2</f>
        <v>0.44880000000000003</v>
      </c>
      <c r="U3" s="21">
        <v>0.13509399999999999</v>
      </c>
      <c r="V3" s="22">
        <f t="shared" ref="V3:V66" si="1">U3*10^3</f>
        <v>135.09399999999999</v>
      </c>
      <c r="W3" s="24">
        <v>0.20399999999999999</v>
      </c>
      <c r="X3" s="22">
        <f t="shared" ref="X3:X66" si="2">(U3/1.31)^(1/1.4)</f>
        <v>0.19736064081531171</v>
      </c>
      <c r="Y3" s="22">
        <f t="shared" ref="Y3:Y66" si="3">(U3+13.43)/14.261</f>
        <v>0.95120215973634392</v>
      </c>
      <c r="Z3" s="21">
        <f t="shared" ref="Z3:Z36" si="4">(U3/4.778)^(1/1.99)</f>
        <v>0.16664948566878712</v>
      </c>
      <c r="AA3" s="22">
        <f t="shared" ref="AA3:AA66" si="5">Z3*2.2</f>
        <v>0.36662886847133169</v>
      </c>
      <c r="AB3" s="22">
        <f t="shared" ref="AB3:AB66" si="6">(U3/2.0173)^(1/2.46)</f>
        <v>0.33320352120694735</v>
      </c>
      <c r="AC3" s="22">
        <f t="shared" ref="AC3:AC66" si="7">(V3/1157)^(1/1.78)</f>
        <v>0.29923525115939753</v>
      </c>
      <c r="AD3" s="22">
        <f t="shared" ref="AD3:AD66" si="8">(V3/4217)^(1/2.25)</f>
        <v>0.21668889197072294</v>
      </c>
      <c r="AE3" s="22">
        <f t="shared" ref="AE3:AE66" si="9">(V3/2786)^(1/3.22)</f>
        <v>0.39067741646722881</v>
      </c>
      <c r="AF3">
        <f t="shared" ref="AF3:AF66" si="10">(U3/1.89)^(1/1.92)</f>
        <v>0.25305548709520476</v>
      </c>
      <c r="AG3">
        <f t="shared" ref="AG3:AG66" si="11">(U3/10.5)^(1/2.29)</f>
        <v>0.14942762724540498</v>
      </c>
      <c r="AH3">
        <f t="shared" ref="AH3:AH66" si="12">(U3/10.5)^(1/2.57)</f>
        <v>0.18381297829532903</v>
      </c>
      <c r="AI3">
        <f t="shared" ref="AI3:AI66" si="13">6.31*(W3)^2.2</f>
        <v>0.1910802177759246</v>
      </c>
      <c r="AJ3">
        <f t="shared" ref="AJ3:AJ66" si="14">(U3+0.058)/1.54</f>
        <v>0.12538571428571427</v>
      </c>
      <c r="AK3">
        <f t="shared" ref="AK3:AK66" si="15">(U3+0.0094)/0.573</f>
        <v>0.25217102966841187</v>
      </c>
      <c r="AL3">
        <f t="shared" ref="AL3:AL66" si="16">(U3+0.08)/2.1</f>
        <v>0.10242571428571429</v>
      </c>
      <c r="AM3">
        <f t="shared" ref="AM3:AM66" si="17">7.541*(W3)-0.637</f>
        <v>0.90136400000000005</v>
      </c>
      <c r="AN3">
        <f t="shared" ref="AN3:AN66" si="18">(U3/4.73)^(1/1.56)</f>
        <v>0.10235572252693162</v>
      </c>
      <c r="AO3">
        <f t="shared" ref="AO3:AO66" si="19">(U3/15.52)^(1/1.93)</f>
        <v>8.560714681862569E-2</v>
      </c>
      <c r="AP3">
        <f t="shared" ref="AP3:AP66" si="20">(U3/6.85)^(1/1.49)</f>
        <v>7.1724596496385989E-2</v>
      </c>
      <c r="AQ3">
        <f t="shared" ref="AQ3:AQ66" si="21">(U3/8.92)^(1/1.83)</f>
        <v>0.10130075475978445</v>
      </c>
      <c r="AR3">
        <f t="shared" ref="AR3:AR66" si="22">(U3/10.88)^(1/1.61)</f>
        <v>6.5486762263548826E-2</v>
      </c>
    </row>
    <row r="4" spans="1:44">
      <c r="B4" s="18">
        <v>0.34810160000000001</v>
      </c>
      <c r="C4" s="18">
        <v>798.48000000000013</v>
      </c>
      <c r="D4" s="9"/>
      <c r="E4" s="9">
        <v>0.4</v>
      </c>
      <c r="F4" s="9">
        <v>365</v>
      </c>
      <c r="G4" s="10"/>
      <c r="H4" s="10">
        <v>0.4</v>
      </c>
      <c r="I4" s="10">
        <v>690</v>
      </c>
      <c r="J4" s="11"/>
      <c r="K4" s="12">
        <v>0.4</v>
      </c>
      <c r="L4" s="12">
        <v>380</v>
      </c>
      <c r="M4" s="13"/>
      <c r="N4" s="14">
        <v>0.4</v>
      </c>
      <c r="O4" s="13">
        <v>220</v>
      </c>
      <c r="P4" s="15"/>
      <c r="Q4" s="15">
        <v>1.8</v>
      </c>
      <c r="R4" s="15">
        <v>14460</v>
      </c>
      <c r="S4" s="19"/>
      <c r="T4" s="22">
        <f t="shared" si="0"/>
        <v>0.44660000000000005</v>
      </c>
      <c r="U4" s="21">
        <v>0.1070868</v>
      </c>
      <c r="V4" s="22">
        <f t="shared" si="1"/>
        <v>107.0868</v>
      </c>
      <c r="W4" s="24">
        <v>0.20300000000000001</v>
      </c>
      <c r="X4" s="22">
        <f t="shared" si="2"/>
        <v>0.16718181369294199</v>
      </c>
      <c r="Y4" s="22">
        <f t="shared" si="3"/>
        <v>0.94923825818666296</v>
      </c>
      <c r="Z4" s="21">
        <f t="shared" si="4"/>
        <v>0.14828608519811803</v>
      </c>
      <c r="AA4" s="22">
        <f t="shared" si="5"/>
        <v>0.32622938743585972</v>
      </c>
      <c r="AB4" s="22">
        <f t="shared" si="6"/>
        <v>0.30317492121376177</v>
      </c>
      <c r="AC4" s="22">
        <f t="shared" si="7"/>
        <v>0.26261969541789176</v>
      </c>
      <c r="AD4" s="22">
        <f t="shared" si="8"/>
        <v>0.19543041358911564</v>
      </c>
      <c r="AE4" s="22">
        <f t="shared" si="9"/>
        <v>0.36348196410645367</v>
      </c>
      <c r="AF4">
        <f t="shared" si="10"/>
        <v>0.22421445759736455</v>
      </c>
      <c r="AG4">
        <f t="shared" si="11"/>
        <v>0.13501117366709298</v>
      </c>
      <c r="AH4">
        <f t="shared" si="12"/>
        <v>0.16792502626253217</v>
      </c>
      <c r="AI4">
        <f t="shared" si="13"/>
        <v>0.18902560756931941</v>
      </c>
      <c r="AJ4">
        <f t="shared" si="14"/>
        <v>0.10719922077922078</v>
      </c>
      <c r="AK4">
        <f t="shared" si="15"/>
        <v>0.2032928446771379</v>
      </c>
      <c r="AL4">
        <f t="shared" si="16"/>
        <v>8.908895238095238E-2</v>
      </c>
      <c r="AM4">
        <f t="shared" si="17"/>
        <v>0.89382300000000026</v>
      </c>
      <c r="AN4">
        <f t="shared" si="18"/>
        <v>8.819268490402353E-2</v>
      </c>
      <c r="AO4">
        <f t="shared" si="19"/>
        <v>7.5897971348371354E-2</v>
      </c>
      <c r="AP4">
        <f t="shared" si="20"/>
        <v>6.1369122355461637E-2</v>
      </c>
      <c r="AQ4">
        <f t="shared" si="21"/>
        <v>8.9222831935044697E-2</v>
      </c>
      <c r="AR4">
        <f t="shared" si="22"/>
        <v>5.6686890786237322E-2</v>
      </c>
    </row>
    <row r="5" spans="1:44">
      <c r="B5" s="18">
        <v>0.49050680000000002</v>
      </c>
      <c r="C5" s="18">
        <v>399.24000000000007</v>
      </c>
      <c r="D5" s="9"/>
      <c r="E5" s="9">
        <v>0.5</v>
      </c>
      <c r="F5" s="9">
        <v>500</v>
      </c>
      <c r="G5" s="10"/>
      <c r="H5" s="10">
        <v>0.5</v>
      </c>
      <c r="I5" s="10">
        <v>945</v>
      </c>
      <c r="J5" s="11"/>
      <c r="K5" s="12">
        <v>0.5</v>
      </c>
      <c r="L5" s="12">
        <v>510</v>
      </c>
      <c r="M5" s="13"/>
      <c r="N5" s="14">
        <v>0.5</v>
      </c>
      <c r="O5" s="13">
        <v>405</v>
      </c>
      <c r="P5" s="15"/>
      <c r="Q5" s="15">
        <v>1.9</v>
      </c>
      <c r="R5" s="15">
        <v>17190</v>
      </c>
      <c r="S5" s="19"/>
      <c r="T5" s="22">
        <f t="shared" si="0"/>
        <v>0.71060000000000012</v>
      </c>
      <c r="U5" s="21">
        <v>0.11593829999999999</v>
      </c>
      <c r="V5" s="22">
        <f t="shared" si="1"/>
        <v>115.9383</v>
      </c>
      <c r="W5" s="24">
        <v>0.32300000000000001</v>
      </c>
      <c r="X5" s="22">
        <f t="shared" si="2"/>
        <v>0.17693976726717295</v>
      </c>
      <c r="Y5" s="22">
        <f t="shared" si="3"/>
        <v>0.94985893696094248</v>
      </c>
      <c r="Z5" s="21">
        <f t="shared" si="4"/>
        <v>0.15432367400955124</v>
      </c>
      <c r="AA5" s="22">
        <f t="shared" si="5"/>
        <v>0.33951208282101275</v>
      </c>
      <c r="AB5" s="22">
        <f t="shared" si="6"/>
        <v>0.31312230102420074</v>
      </c>
      <c r="AC5" s="22">
        <f t="shared" si="7"/>
        <v>0.27460235174428488</v>
      </c>
      <c r="AD5" s="22">
        <f t="shared" si="8"/>
        <v>0.20245172366077599</v>
      </c>
      <c r="AE5" s="22">
        <f t="shared" si="9"/>
        <v>0.37255839398055463</v>
      </c>
      <c r="AF5">
        <f t="shared" si="10"/>
        <v>0.23368329553522335</v>
      </c>
      <c r="AG5">
        <f t="shared" si="11"/>
        <v>0.13977557226937209</v>
      </c>
      <c r="AH5">
        <f t="shared" si="12"/>
        <v>0.17319527607392446</v>
      </c>
      <c r="AI5">
        <f t="shared" si="13"/>
        <v>0.52513976849488997</v>
      </c>
      <c r="AJ5">
        <f t="shared" si="14"/>
        <v>0.11294694805194805</v>
      </c>
      <c r="AK5">
        <f t="shared" si="15"/>
        <v>0.21874048865619544</v>
      </c>
      <c r="AL5">
        <f t="shared" si="16"/>
        <v>9.3303952380952376E-2</v>
      </c>
      <c r="AM5">
        <f t="shared" si="17"/>
        <v>1.798743</v>
      </c>
      <c r="AN5">
        <f t="shared" si="18"/>
        <v>9.2798759623138008E-2</v>
      </c>
      <c r="AO5">
        <f t="shared" si="19"/>
        <v>7.9086279570984339E-2</v>
      </c>
      <c r="AP5">
        <f t="shared" si="20"/>
        <v>6.4728899875821769E-2</v>
      </c>
      <c r="AQ5">
        <f t="shared" si="21"/>
        <v>9.3180178382308645E-2</v>
      </c>
      <c r="AR5">
        <f t="shared" si="22"/>
        <v>5.9553269627347111E-2</v>
      </c>
    </row>
    <row r="6" spans="1:44">
      <c r="B6" s="18">
        <v>0.51424100000000006</v>
      </c>
      <c r="C6" s="18">
        <v>1596.9600000000003</v>
      </c>
      <c r="D6" s="9"/>
      <c r="E6" s="9">
        <v>0.6</v>
      </c>
      <c r="F6" s="9">
        <v>635</v>
      </c>
      <c r="G6" s="10"/>
      <c r="H6" s="10">
        <v>0.6</v>
      </c>
      <c r="I6" s="10">
        <v>1200</v>
      </c>
      <c r="J6" s="11"/>
      <c r="K6" s="12">
        <v>0.6</v>
      </c>
      <c r="L6" s="11">
        <v>625</v>
      </c>
      <c r="M6" s="13"/>
      <c r="N6" s="14">
        <v>0.6</v>
      </c>
      <c r="O6" s="13">
        <v>705</v>
      </c>
      <c r="P6" s="15"/>
      <c r="Q6" s="15">
        <v>2</v>
      </c>
      <c r="R6" s="15">
        <v>19950</v>
      </c>
      <c r="S6" s="19"/>
      <c r="T6" s="22">
        <f t="shared" si="0"/>
        <v>0.74580000000000013</v>
      </c>
      <c r="U6" s="21">
        <v>0.14438499999999999</v>
      </c>
      <c r="V6" s="22">
        <f t="shared" si="1"/>
        <v>144.38499999999999</v>
      </c>
      <c r="W6" s="24">
        <v>0.33900000000000002</v>
      </c>
      <c r="X6" s="22">
        <f t="shared" si="2"/>
        <v>0.20696333567475883</v>
      </c>
      <c r="Y6" s="22">
        <f t="shared" si="3"/>
        <v>0.95185365682630951</v>
      </c>
      <c r="Z6" s="21">
        <f t="shared" si="4"/>
        <v>0.1723136031113715</v>
      </c>
      <c r="AA6" s="22">
        <f t="shared" si="5"/>
        <v>0.37908992684501736</v>
      </c>
      <c r="AB6" s="22">
        <f t="shared" si="6"/>
        <v>0.3423354430457789</v>
      </c>
      <c r="AC6" s="22">
        <f t="shared" si="7"/>
        <v>0.31062818059755715</v>
      </c>
      <c r="AD6" s="22">
        <f t="shared" si="8"/>
        <v>0.22319007508893676</v>
      </c>
      <c r="AE6" s="22">
        <f t="shared" si="9"/>
        <v>0.39883119484660406</v>
      </c>
      <c r="AF6">
        <f t="shared" si="10"/>
        <v>0.26197542818833069</v>
      </c>
      <c r="AG6">
        <f t="shared" si="11"/>
        <v>0.15383136059745067</v>
      </c>
      <c r="AH6">
        <f t="shared" si="12"/>
        <v>0.18863221609888622</v>
      </c>
      <c r="AI6">
        <f t="shared" si="13"/>
        <v>0.58407510441598887</v>
      </c>
      <c r="AJ6">
        <f t="shared" si="14"/>
        <v>0.13141883116883116</v>
      </c>
      <c r="AK6">
        <f t="shared" si="15"/>
        <v>0.2683856893542757</v>
      </c>
      <c r="AL6">
        <f t="shared" si="16"/>
        <v>0.10685</v>
      </c>
      <c r="AM6">
        <f t="shared" si="17"/>
        <v>1.9193990000000003</v>
      </c>
      <c r="AN6">
        <f t="shared" si="18"/>
        <v>0.10681415408013609</v>
      </c>
      <c r="AO6">
        <f t="shared" si="19"/>
        <v>8.8608803166619107E-2</v>
      </c>
      <c r="AP6">
        <f t="shared" si="20"/>
        <v>7.4998866864500704E-2</v>
      </c>
      <c r="AQ6">
        <f t="shared" si="21"/>
        <v>0.1050503223815733</v>
      </c>
      <c r="AR6">
        <f t="shared" si="22"/>
        <v>6.824881953333467E-2</v>
      </c>
    </row>
    <row r="7" spans="1:44">
      <c r="B7" s="18">
        <v>0.5379752000000001</v>
      </c>
      <c r="C7" s="18">
        <v>665.4</v>
      </c>
      <c r="D7" s="9"/>
      <c r="E7" s="9">
        <v>0.7</v>
      </c>
      <c r="F7" s="9">
        <v>800</v>
      </c>
      <c r="G7" s="10"/>
      <c r="H7" s="10">
        <v>0.7</v>
      </c>
      <c r="I7" s="10">
        <v>1650</v>
      </c>
      <c r="J7" s="11"/>
      <c r="K7" s="12">
        <v>0.7</v>
      </c>
      <c r="L7" s="11">
        <v>750</v>
      </c>
      <c r="M7" s="13"/>
      <c r="N7" s="14">
        <v>0.7</v>
      </c>
      <c r="O7" s="13">
        <v>1060</v>
      </c>
      <c r="S7" s="19"/>
      <c r="T7" s="22">
        <f t="shared" si="0"/>
        <v>0.74360000000000015</v>
      </c>
      <c r="U7" s="21">
        <v>0.10575230000000001</v>
      </c>
      <c r="V7" s="22">
        <f t="shared" si="1"/>
        <v>105.75230000000001</v>
      </c>
      <c r="W7" s="24">
        <v>0.33800000000000002</v>
      </c>
      <c r="X7" s="22">
        <f t="shared" si="2"/>
        <v>0.16569101069610084</v>
      </c>
      <c r="Y7" s="22">
        <f t="shared" si="3"/>
        <v>0.94914468129864671</v>
      </c>
      <c r="Z7" s="21">
        <f t="shared" si="4"/>
        <v>0.14735458592264336</v>
      </c>
      <c r="AA7" s="22">
        <f t="shared" si="5"/>
        <v>0.32418008902981543</v>
      </c>
      <c r="AB7" s="22">
        <f t="shared" si="6"/>
        <v>0.30163338208509727</v>
      </c>
      <c r="AC7" s="22">
        <f t="shared" si="7"/>
        <v>0.26077603372776792</v>
      </c>
      <c r="AD7" s="22">
        <f t="shared" si="8"/>
        <v>0.19434423109878513</v>
      </c>
      <c r="AE7" s="22">
        <f t="shared" si="9"/>
        <v>0.36206915186464544</v>
      </c>
      <c r="AF7">
        <f t="shared" si="10"/>
        <v>0.22275481090634264</v>
      </c>
      <c r="AG7">
        <f t="shared" si="11"/>
        <v>0.13427386639893038</v>
      </c>
      <c r="AH7">
        <f t="shared" si="12"/>
        <v>0.16710764246022347</v>
      </c>
      <c r="AI7">
        <f t="shared" si="13"/>
        <v>0.58029135396617149</v>
      </c>
      <c r="AJ7">
        <f t="shared" si="14"/>
        <v>0.10633266233766235</v>
      </c>
      <c r="AK7">
        <f t="shared" si="15"/>
        <v>0.20096387434554977</v>
      </c>
      <c r="AL7">
        <f t="shared" si="16"/>
        <v>8.8453476190476193E-2</v>
      </c>
      <c r="AM7">
        <f t="shared" si="17"/>
        <v>1.9118580000000005</v>
      </c>
      <c r="AN7">
        <f t="shared" si="18"/>
        <v>8.7486584540108991E-2</v>
      </c>
      <c r="AO7">
        <f t="shared" si="19"/>
        <v>7.5406423768407352E-2</v>
      </c>
      <c r="AP7">
        <f t="shared" si="20"/>
        <v>6.0854794293680049E-2</v>
      </c>
      <c r="AQ7">
        <f t="shared" si="21"/>
        <v>8.8613518710681377E-2</v>
      </c>
      <c r="AR7">
        <f t="shared" si="22"/>
        <v>5.624707646315296E-2</v>
      </c>
    </row>
    <row r="8" spans="1:44">
      <c r="B8" s="18">
        <v>0.6170892</v>
      </c>
      <c r="C8" s="18">
        <v>532.32000000000005</v>
      </c>
      <c r="D8" s="9"/>
      <c r="E8" s="9">
        <v>1.5</v>
      </c>
      <c r="F8" s="9">
        <v>7812</v>
      </c>
      <c r="G8" s="16"/>
      <c r="H8" s="17"/>
      <c r="I8" s="17"/>
      <c r="J8" s="16"/>
      <c r="K8" s="17"/>
      <c r="L8" s="16"/>
      <c r="M8" s="16"/>
      <c r="N8" s="16"/>
      <c r="O8" s="16"/>
      <c r="S8" s="19"/>
      <c r="T8" s="22">
        <f t="shared" si="0"/>
        <v>0.25740000000000002</v>
      </c>
      <c r="U8" s="21">
        <v>7.003100000000001E-2</v>
      </c>
      <c r="V8" s="22">
        <f t="shared" si="1"/>
        <v>70.031000000000006</v>
      </c>
      <c r="W8" s="24">
        <v>0.11700000000000001</v>
      </c>
      <c r="X8" s="22">
        <f t="shared" si="2"/>
        <v>0.12343609267998991</v>
      </c>
      <c r="Y8" s="22">
        <f t="shared" si="3"/>
        <v>0.94663985695252795</v>
      </c>
      <c r="Z8" s="21">
        <f t="shared" si="4"/>
        <v>0.11978823392675131</v>
      </c>
      <c r="AA8" s="22">
        <f t="shared" si="5"/>
        <v>0.2635341146388529</v>
      </c>
      <c r="AB8" s="22">
        <f t="shared" si="6"/>
        <v>0.25510289187066032</v>
      </c>
      <c r="AC8" s="22">
        <f t="shared" si="7"/>
        <v>0.20687411932345848</v>
      </c>
      <c r="AD8" s="22">
        <f t="shared" si="8"/>
        <v>0.16181408546258833</v>
      </c>
      <c r="AE8" s="22">
        <f t="shared" si="9"/>
        <v>0.31856761182744042</v>
      </c>
      <c r="AF8">
        <f t="shared" si="10"/>
        <v>0.17972073639336802</v>
      </c>
      <c r="AG8">
        <f t="shared" si="11"/>
        <v>0.1121568431350853</v>
      </c>
      <c r="AH8">
        <f t="shared" si="12"/>
        <v>0.14234647069027953</v>
      </c>
      <c r="AI8">
        <f t="shared" si="13"/>
        <v>5.6239086153946967E-2</v>
      </c>
      <c r="AJ8">
        <f t="shared" si="14"/>
        <v>8.3137012987012995E-2</v>
      </c>
      <c r="AK8">
        <f t="shared" si="15"/>
        <v>0.13862303664921469</v>
      </c>
      <c r="AL8">
        <f t="shared" si="16"/>
        <v>7.1443333333333345E-2</v>
      </c>
      <c r="AM8">
        <f t="shared" si="17"/>
        <v>0.2452970000000001</v>
      </c>
      <c r="AN8">
        <f t="shared" si="18"/>
        <v>6.7173533958812953E-2</v>
      </c>
      <c r="AO8">
        <f t="shared" si="19"/>
        <v>6.0906338620618818E-2</v>
      </c>
      <c r="AP8">
        <f t="shared" si="20"/>
        <v>4.6148852885488381E-2</v>
      </c>
      <c r="AQ8">
        <f t="shared" si="21"/>
        <v>7.0743419948462574E-2</v>
      </c>
      <c r="AR8">
        <f t="shared" si="22"/>
        <v>4.3543180160444422E-2</v>
      </c>
    </row>
    <row r="9" spans="1:44">
      <c r="B9" s="18">
        <v>0.63291200000000003</v>
      </c>
      <c r="C9" s="18">
        <v>1197.72</v>
      </c>
      <c r="D9" s="9"/>
      <c r="E9" s="9">
        <v>1.6</v>
      </c>
      <c r="F9" s="9">
        <v>9180</v>
      </c>
      <c r="G9" s="16"/>
      <c r="H9" s="17"/>
      <c r="I9" s="17"/>
      <c r="J9" s="16"/>
      <c r="K9" s="17"/>
      <c r="L9" s="16"/>
      <c r="M9" s="16"/>
      <c r="N9" s="16"/>
      <c r="O9" s="16"/>
      <c r="S9" s="19"/>
      <c r="T9" s="22">
        <f t="shared" si="0"/>
        <v>0.27060000000000001</v>
      </c>
      <c r="U9" s="21">
        <v>0.10425</v>
      </c>
      <c r="V9" s="22">
        <f t="shared" si="1"/>
        <v>104.25</v>
      </c>
      <c r="W9" s="24">
        <v>0.123</v>
      </c>
      <c r="X9" s="22">
        <f t="shared" si="2"/>
        <v>0.16400630663639501</v>
      </c>
      <c r="Y9" s="22">
        <f t="shared" si="3"/>
        <v>0.94903933805483487</v>
      </c>
      <c r="Z9" s="21">
        <f t="shared" si="4"/>
        <v>0.14629893510129915</v>
      </c>
      <c r="AA9" s="22">
        <f t="shared" si="5"/>
        <v>0.32185765722285814</v>
      </c>
      <c r="AB9" s="22">
        <f t="shared" si="6"/>
        <v>0.29988413173279133</v>
      </c>
      <c r="AC9" s="22">
        <f t="shared" si="7"/>
        <v>0.25868830808687748</v>
      </c>
      <c r="AD9" s="22">
        <f t="shared" si="8"/>
        <v>0.19311232089521549</v>
      </c>
      <c r="AE9" s="22">
        <f t="shared" si="9"/>
        <v>0.36046390747289137</v>
      </c>
      <c r="AF9">
        <f t="shared" si="10"/>
        <v>0.22110102714698676</v>
      </c>
      <c r="AG9">
        <f t="shared" si="11"/>
        <v>0.13343755113534864</v>
      </c>
      <c r="AH9">
        <f t="shared" si="12"/>
        <v>0.16617990548102785</v>
      </c>
      <c r="AI9">
        <f t="shared" si="13"/>
        <v>6.2779897805547824E-2</v>
      </c>
      <c r="AJ9">
        <f t="shared" si="14"/>
        <v>0.10535714285714286</v>
      </c>
      <c r="AK9">
        <f t="shared" si="15"/>
        <v>0.19834205933682375</v>
      </c>
      <c r="AL9">
        <f t="shared" si="16"/>
        <v>8.7738095238095226E-2</v>
      </c>
      <c r="AM9">
        <f t="shared" si="17"/>
        <v>0.290543</v>
      </c>
      <c r="AN9">
        <f t="shared" si="18"/>
        <v>8.6687860387803573E-2</v>
      </c>
      <c r="AO9">
        <f t="shared" si="19"/>
        <v>7.484947882113048E-2</v>
      </c>
      <c r="AP9">
        <f t="shared" si="20"/>
        <v>6.027323357379899E-2</v>
      </c>
      <c r="AQ9">
        <f t="shared" si="21"/>
        <v>8.7923402433757306E-2</v>
      </c>
      <c r="AR9">
        <f t="shared" si="22"/>
        <v>5.5749435881501073E-2</v>
      </c>
    </row>
    <row r="10" spans="1:44">
      <c r="B10" s="18">
        <v>0.68038040000000011</v>
      </c>
      <c r="C10" s="18">
        <v>1330.8</v>
      </c>
      <c r="D10" s="9"/>
      <c r="E10" s="9">
        <v>1.7</v>
      </c>
      <c r="F10" s="9">
        <v>10550</v>
      </c>
      <c r="G10" s="16"/>
      <c r="H10" s="17"/>
      <c r="I10" s="17"/>
      <c r="J10" s="16"/>
      <c r="K10" s="17"/>
      <c r="L10" s="16"/>
      <c r="M10" s="16"/>
      <c r="N10" s="16"/>
      <c r="O10" s="16"/>
      <c r="S10" s="19"/>
      <c r="T10" s="22">
        <f t="shared" si="0"/>
        <v>0.24640000000000004</v>
      </c>
      <c r="U10" s="21">
        <v>7.4967200000000012E-2</v>
      </c>
      <c r="V10" s="22">
        <f t="shared" si="1"/>
        <v>74.967200000000005</v>
      </c>
      <c r="W10" s="24">
        <v>0.112</v>
      </c>
      <c r="X10" s="22">
        <f t="shared" si="2"/>
        <v>0.12958998058912319</v>
      </c>
      <c r="Y10" s="22">
        <f t="shared" si="3"/>
        <v>0.94698598976228876</v>
      </c>
      <c r="Z10" s="21">
        <f t="shared" si="4"/>
        <v>0.12395925781966975</v>
      </c>
      <c r="AA10" s="22">
        <f t="shared" si="5"/>
        <v>0.27271036720327346</v>
      </c>
      <c r="AB10" s="22">
        <f t="shared" si="6"/>
        <v>0.2622648953595636</v>
      </c>
      <c r="AC10" s="22">
        <f t="shared" si="7"/>
        <v>0.21494368026126429</v>
      </c>
      <c r="AD10" s="22">
        <f t="shared" si="8"/>
        <v>0.16678746868871869</v>
      </c>
      <c r="AE10" s="22">
        <f t="shared" si="9"/>
        <v>0.32537805153204197</v>
      </c>
      <c r="AF10">
        <f t="shared" si="10"/>
        <v>0.18621083207707673</v>
      </c>
      <c r="AG10">
        <f t="shared" si="11"/>
        <v>0.11554289042110553</v>
      </c>
      <c r="AH10">
        <f t="shared" si="12"/>
        <v>0.14616951500517592</v>
      </c>
      <c r="AI10">
        <f t="shared" si="13"/>
        <v>5.1086836364063908E-2</v>
      </c>
      <c r="AJ10">
        <f t="shared" si="14"/>
        <v>8.6342337662337662E-2</v>
      </c>
      <c r="AK10">
        <f t="shared" si="15"/>
        <v>0.14723769633507858</v>
      </c>
      <c r="AL10">
        <f t="shared" si="16"/>
        <v>7.3793904761904769E-2</v>
      </c>
      <c r="AM10">
        <f t="shared" si="17"/>
        <v>0.207592</v>
      </c>
      <c r="AN10">
        <f t="shared" si="18"/>
        <v>7.0171434101384211E-2</v>
      </c>
      <c r="AO10">
        <f t="shared" si="19"/>
        <v>6.3094196832921376E-2</v>
      </c>
      <c r="AP10">
        <f t="shared" si="20"/>
        <v>4.8307426893382126E-2</v>
      </c>
      <c r="AQ10">
        <f t="shared" si="21"/>
        <v>7.3426108462786716E-2</v>
      </c>
      <c r="AR10">
        <f t="shared" si="22"/>
        <v>4.5424840710936477E-2</v>
      </c>
    </row>
    <row r="11" spans="1:44">
      <c r="B11" s="18">
        <v>0.69620320000000002</v>
      </c>
      <c r="C11" s="18">
        <v>798.48000000000013</v>
      </c>
      <c r="D11" s="9"/>
      <c r="E11" s="9">
        <v>1.8</v>
      </c>
      <c r="F11" s="9">
        <v>12110</v>
      </c>
      <c r="G11" s="16"/>
      <c r="H11" s="17"/>
      <c r="I11" s="17"/>
      <c r="J11" s="16"/>
      <c r="K11" s="17"/>
      <c r="L11" s="16"/>
      <c r="M11" s="16"/>
      <c r="N11" s="16"/>
      <c r="O11" s="16"/>
      <c r="S11" s="19"/>
      <c r="T11" s="22">
        <f t="shared" si="0"/>
        <v>0.66439999999999999</v>
      </c>
      <c r="U11" s="21">
        <v>0.14163999999999999</v>
      </c>
      <c r="V11" s="22">
        <f t="shared" si="1"/>
        <v>141.63999999999999</v>
      </c>
      <c r="W11" s="24">
        <v>0.30199999999999999</v>
      </c>
      <c r="X11" s="22">
        <f t="shared" si="2"/>
        <v>0.20414512623236009</v>
      </c>
      <c r="Y11" s="22">
        <f t="shared" si="3"/>
        <v>0.95166117383072724</v>
      </c>
      <c r="Z11" s="21">
        <f t="shared" si="4"/>
        <v>0.17065952755945499</v>
      </c>
      <c r="AA11" s="22">
        <f t="shared" si="5"/>
        <v>0.37545096063080102</v>
      </c>
      <c r="AB11" s="22">
        <f t="shared" si="6"/>
        <v>0.3396746861111587</v>
      </c>
      <c r="AC11" s="22">
        <f t="shared" si="7"/>
        <v>0.30729650259636898</v>
      </c>
      <c r="AD11" s="22">
        <f t="shared" si="8"/>
        <v>0.22129414254473775</v>
      </c>
      <c r="AE11" s="22">
        <f t="shared" si="9"/>
        <v>0.39646079756536617</v>
      </c>
      <c r="AF11">
        <f t="shared" si="10"/>
        <v>0.25936944296968739</v>
      </c>
      <c r="AG11">
        <f t="shared" si="11"/>
        <v>0.15254733928505054</v>
      </c>
      <c r="AH11">
        <f t="shared" si="12"/>
        <v>0.18722861526909115</v>
      </c>
      <c r="AI11">
        <f t="shared" si="13"/>
        <v>0.45294412794170891</v>
      </c>
      <c r="AJ11">
        <f t="shared" si="14"/>
        <v>0.12963636363636363</v>
      </c>
      <c r="AK11">
        <f t="shared" si="15"/>
        <v>0.26359511343804537</v>
      </c>
      <c r="AL11">
        <f t="shared" si="16"/>
        <v>0.10554285714285715</v>
      </c>
      <c r="AM11">
        <f t="shared" si="17"/>
        <v>1.6403820000000002</v>
      </c>
      <c r="AN11">
        <f t="shared" si="18"/>
        <v>0.10550793270936554</v>
      </c>
      <c r="AO11">
        <f t="shared" si="19"/>
        <v>8.7731916616483108E-2</v>
      </c>
      <c r="AP11">
        <f t="shared" si="20"/>
        <v>7.4038901085104206E-2</v>
      </c>
      <c r="AQ11">
        <f t="shared" si="21"/>
        <v>0.10395421693546669</v>
      </c>
      <c r="AR11">
        <f t="shared" si="22"/>
        <v>6.7439975744572264E-2</v>
      </c>
    </row>
    <row r="12" spans="1:44">
      <c r="B12" s="18">
        <v>0.70411460000000003</v>
      </c>
      <c r="C12" s="18">
        <v>1730.04</v>
      </c>
      <c r="D12" s="9"/>
      <c r="E12" s="9">
        <v>1.9</v>
      </c>
      <c r="F12" s="9">
        <v>13480</v>
      </c>
      <c r="G12" s="16"/>
      <c r="H12" s="17"/>
      <c r="I12" s="17"/>
      <c r="J12" s="16"/>
      <c r="K12" s="17"/>
      <c r="L12" s="16"/>
      <c r="M12" s="16"/>
      <c r="N12" s="16"/>
      <c r="O12" s="16"/>
      <c r="S12" s="19"/>
      <c r="T12" s="22">
        <f t="shared" si="0"/>
        <v>0.66220000000000001</v>
      </c>
      <c r="U12" s="21">
        <v>0.15177750000000001</v>
      </c>
      <c r="V12" s="22">
        <f t="shared" si="1"/>
        <v>151.7775</v>
      </c>
      <c r="W12" s="24">
        <v>0.30099999999999999</v>
      </c>
      <c r="X12" s="22">
        <f t="shared" si="2"/>
        <v>0.21447808738508831</v>
      </c>
      <c r="Y12" s="22">
        <f t="shared" si="3"/>
        <v>0.95237202860949444</v>
      </c>
      <c r="Z12" s="21">
        <f t="shared" si="4"/>
        <v>0.1766919274861769</v>
      </c>
      <c r="AA12" s="22">
        <f t="shared" si="5"/>
        <v>0.3887222404695892</v>
      </c>
      <c r="AB12" s="22">
        <f t="shared" si="6"/>
        <v>0.34935505782811305</v>
      </c>
      <c r="AC12" s="22">
        <f t="shared" si="7"/>
        <v>0.31946524363475942</v>
      </c>
      <c r="AD12" s="22">
        <f t="shared" si="8"/>
        <v>0.22819850629715227</v>
      </c>
      <c r="AE12" s="22">
        <f t="shared" si="9"/>
        <v>0.40506404040899252</v>
      </c>
      <c r="AF12">
        <f t="shared" si="10"/>
        <v>0.26887783049213815</v>
      </c>
      <c r="AG12">
        <f t="shared" si="11"/>
        <v>0.15722241118958558</v>
      </c>
      <c r="AH12">
        <f t="shared" si="12"/>
        <v>0.19233296815640377</v>
      </c>
      <c r="AI12">
        <f t="shared" si="13"/>
        <v>0.44965108899136874</v>
      </c>
      <c r="AJ12">
        <f t="shared" si="14"/>
        <v>0.13621915584415584</v>
      </c>
      <c r="AK12">
        <f t="shared" si="15"/>
        <v>0.28128708551483422</v>
      </c>
      <c r="AL12">
        <f t="shared" si="16"/>
        <v>0.1103702380952381</v>
      </c>
      <c r="AM12">
        <f t="shared" si="17"/>
        <v>1.632841</v>
      </c>
      <c r="AN12">
        <f t="shared" si="18"/>
        <v>0.11028835275068047</v>
      </c>
      <c r="AO12">
        <f t="shared" si="19"/>
        <v>9.0931171564560292E-2</v>
      </c>
      <c r="AP12">
        <f t="shared" si="20"/>
        <v>7.755478646715451E-2</v>
      </c>
      <c r="AQ12">
        <f t="shared" si="21"/>
        <v>0.10795612561997339</v>
      </c>
      <c r="AR12">
        <f t="shared" si="22"/>
        <v>7.0398642635017203E-2</v>
      </c>
    </row>
    <row r="13" spans="1:44">
      <c r="B13" s="18">
        <v>0.7436716000000001</v>
      </c>
      <c r="C13" s="18">
        <v>665.4</v>
      </c>
      <c r="D13" s="9"/>
      <c r="E13" s="9">
        <v>2</v>
      </c>
      <c r="F13" s="9">
        <v>14900</v>
      </c>
      <c r="G13" s="16"/>
      <c r="H13" s="17"/>
      <c r="I13" s="16"/>
      <c r="J13" s="16"/>
      <c r="K13" s="17"/>
      <c r="L13" s="16"/>
      <c r="M13" s="16"/>
      <c r="N13" s="16"/>
      <c r="O13" s="16"/>
      <c r="S13" s="19"/>
      <c r="T13" s="22">
        <f t="shared" si="0"/>
        <v>0.78100000000000003</v>
      </c>
      <c r="U13" s="21">
        <v>0.15415600000000002</v>
      </c>
      <c r="V13" s="22">
        <f t="shared" si="1"/>
        <v>154.15600000000001</v>
      </c>
      <c r="W13" s="24">
        <v>0.35499999999999998</v>
      </c>
      <c r="X13" s="22">
        <f t="shared" si="2"/>
        <v>0.21687351907407543</v>
      </c>
      <c r="Y13" s="22">
        <f t="shared" si="3"/>
        <v>0.9525388121450109</v>
      </c>
      <c r="Z13" s="21">
        <f t="shared" si="4"/>
        <v>0.17807796934574013</v>
      </c>
      <c r="AA13" s="22">
        <f t="shared" si="5"/>
        <v>0.3917715325606283</v>
      </c>
      <c r="AB13" s="22">
        <f t="shared" si="6"/>
        <v>0.35157029426539133</v>
      </c>
      <c r="AC13" s="22">
        <f t="shared" si="7"/>
        <v>0.32226820287009533</v>
      </c>
      <c r="AD13" s="22">
        <f t="shared" si="8"/>
        <v>0.22978101710636681</v>
      </c>
      <c r="AE13" s="22">
        <f t="shared" si="9"/>
        <v>0.40702483326333344</v>
      </c>
      <c r="AF13">
        <f t="shared" si="10"/>
        <v>0.27106422447546163</v>
      </c>
      <c r="AG13">
        <f t="shared" si="11"/>
        <v>0.15829360766080675</v>
      </c>
      <c r="AH13">
        <f t="shared" si="12"/>
        <v>0.19350018073755448</v>
      </c>
      <c r="AI13">
        <f t="shared" si="13"/>
        <v>0.64644523110416574</v>
      </c>
      <c r="AJ13">
        <f t="shared" si="14"/>
        <v>0.13776363636363637</v>
      </c>
      <c r="AK13">
        <f t="shared" si="15"/>
        <v>0.28543804537521816</v>
      </c>
      <c r="AL13">
        <f t="shared" si="16"/>
        <v>0.11150285714285715</v>
      </c>
      <c r="AM13">
        <f t="shared" si="17"/>
        <v>2.0400550000000002</v>
      </c>
      <c r="AN13">
        <f t="shared" si="18"/>
        <v>0.11139315907451953</v>
      </c>
      <c r="AO13">
        <f t="shared" si="19"/>
        <v>9.1666736486903128E-2</v>
      </c>
      <c r="AP13">
        <f t="shared" si="20"/>
        <v>7.8368375892838529E-2</v>
      </c>
      <c r="AQ13">
        <f t="shared" si="21"/>
        <v>0.10887733312098409</v>
      </c>
      <c r="AR13">
        <f t="shared" si="22"/>
        <v>7.1081849435667324E-2</v>
      </c>
    </row>
    <row r="14" spans="1:44">
      <c r="B14" s="18">
        <v>0.75949440000000012</v>
      </c>
      <c r="C14" s="18">
        <v>1197.72</v>
      </c>
      <c r="D14" s="16"/>
      <c r="E14" s="16"/>
      <c r="F14" s="16"/>
      <c r="G14" s="16"/>
      <c r="H14" s="17"/>
      <c r="I14" s="16"/>
      <c r="J14" s="16"/>
      <c r="K14" s="17"/>
      <c r="L14" s="16"/>
      <c r="M14" s="16"/>
      <c r="N14" s="16"/>
      <c r="O14" s="16"/>
      <c r="S14" s="19"/>
      <c r="T14" s="22">
        <f t="shared" si="0"/>
        <v>0.77</v>
      </c>
      <c r="U14" s="21">
        <v>0.14673750000000002</v>
      </c>
      <c r="V14" s="22">
        <f t="shared" si="1"/>
        <v>146.73750000000001</v>
      </c>
      <c r="W14" s="24">
        <v>0.35</v>
      </c>
      <c r="X14" s="22">
        <f t="shared" si="2"/>
        <v>0.20936641385287841</v>
      </c>
      <c r="Y14" s="22">
        <f t="shared" si="3"/>
        <v>0.95201861720776948</v>
      </c>
      <c r="Z14" s="21">
        <f t="shared" si="4"/>
        <v>0.17371875919289889</v>
      </c>
      <c r="AA14" s="22">
        <f t="shared" si="5"/>
        <v>0.38218127022437759</v>
      </c>
      <c r="AB14" s="22">
        <f t="shared" si="6"/>
        <v>0.34459195418676136</v>
      </c>
      <c r="AC14" s="22">
        <f t="shared" si="7"/>
        <v>0.31346144621568001</v>
      </c>
      <c r="AD14" s="22">
        <f t="shared" si="8"/>
        <v>0.22479903931914619</v>
      </c>
      <c r="AE14" s="22">
        <f t="shared" si="9"/>
        <v>0.40083805414750273</v>
      </c>
      <c r="AF14">
        <f t="shared" si="10"/>
        <v>0.26418995935060713</v>
      </c>
      <c r="AG14">
        <f t="shared" si="11"/>
        <v>0.15492088296449089</v>
      </c>
      <c r="AH14">
        <f t="shared" si="12"/>
        <v>0.18982220343582146</v>
      </c>
      <c r="AI14">
        <f t="shared" si="13"/>
        <v>0.62658364790840992</v>
      </c>
      <c r="AJ14">
        <f t="shared" si="14"/>
        <v>0.13294642857142858</v>
      </c>
      <c r="AK14">
        <f t="shared" si="15"/>
        <v>0.27249127399650963</v>
      </c>
      <c r="AL14">
        <f t="shared" si="16"/>
        <v>0.10797023809523811</v>
      </c>
      <c r="AM14">
        <f t="shared" si="17"/>
        <v>2.0023499999999999</v>
      </c>
      <c r="AN14">
        <f t="shared" si="18"/>
        <v>0.10792652377906393</v>
      </c>
      <c r="AO14">
        <f t="shared" si="19"/>
        <v>8.9353934014535258E-2</v>
      </c>
      <c r="AP14">
        <f t="shared" si="20"/>
        <v>7.5816802732944305E-2</v>
      </c>
      <c r="AQ14">
        <f t="shared" si="21"/>
        <v>0.10598219980507718</v>
      </c>
      <c r="AR14">
        <f t="shared" si="22"/>
        <v>6.8937383395693871E-2</v>
      </c>
    </row>
    <row r="15" spans="1:44">
      <c r="B15" s="18">
        <v>0.79114000000000007</v>
      </c>
      <c r="C15" s="18">
        <v>1011.4080000000001</v>
      </c>
      <c r="D15" s="16"/>
      <c r="E15" s="16"/>
      <c r="F15" s="16"/>
      <c r="G15" s="16"/>
      <c r="H15" s="17"/>
      <c r="I15" s="16"/>
      <c r="J15" s="16"/>
      <c r="K15" s="16"/>
      <c r="L15" s="16"/>
      <c r="M15" s="16"/>
      <c r="N15" s="16"/>
      <c r="O15" s="16"/>
      <c r="S15" s="19"/>
      <c r="T15" s="22">
        <f t="shared" si="0"/>
        <v>0.77880000000000005</v>
      </c>
      <c r="U15" s="21">
        <v>0.14405999999999999</v>
      </c>
      <c r="V15" s="22">
        <f t="shared" si="1"/>
        <v>144.06</v>
      </c>
      <c r="W15" s="24">
        <v>0.35399999999999998</v>
      </c>
      <c r="X15" s="22">
        <f t="shared" si="2"/>
        <v>0.2066304719811384</v>
      </c>
      <c r="Y15" s="22">
        <f t="shared" si="3"/>
        <v>0.95183086740060308</v>
      </c>
      <c r="Z15" s="21">
        <f t="shared" si="4"/>
        <v>0.17211858670935207</v>
      </c>
      <c r="AA15" s="22">
        <f t="shared" si="5"/>
        <v>0.37866089076057458</v>
      </c>
      <c r="AB15" s="22">
        <f t="shared" si="6"/>
        <v>0.34202199296748248</v>
      </c>
      <c r="AC15" s="22">
        <f t="shared" si="7"/>
        <v>0.31023517702480491</v>
      </c>
      <c r="AD15" s="22">
        <f t="shared" si="8"/>
        <v>0.22296665335287127</v>
      </c>
      <c r="AE15" s="22">
        <f t="shared" si="9"/>
        <v>0.39855217710758634</v>
      </c>
      <c r="AF15">
        <f t="shared" si="10"/>
        <v>0.26166813352420104</v>
      </c>
      <c r="AG15">
        <f t="shared" si="11"/>
        <v>0.15368005804344409</v>
      </c>
      <c r="AH15">
        <f t="shared" si="12"/>
        <v>0.18846688944318707</v>
      </c>
      <c r="AI15">
        <f t="shared" si="13"/>
        <v>0.64244586131147996</v>
      </c>
      <c r="AJ15">
        <f t="shared" si="14"/>
        <v>0.13120779220779219</v>
      </c>
      <c r="AK15">
        <f t="shared" si="15"/>
        <v>0.26781849912739963</v>
      </c>
      <c r="AL15">
        <f t="shared" si="16"/>
        <v>0.10669523809523808</v>
      </c>
      <c r="AM15">
        <f t="shared" si="17"/>
        <v>2.0325139999999999</v>
      </c>
      <c r="AN15">
        <f t="shared" si="18"/>
        <v>0.10665996944590321</v>
      </c>
      <c r="AO15">
        <f t="shared" si="19"/>
        <v>8.8505404111304531E-2</v>
      </c>
      <c r="AP15">
        <f t="shared" si="20"/>
        <v>7.4885524938464482E-2</v>
      </c>
      <c r="AQ15">
        <f t="shared" si="21"/>
        <v>0.10492104294305929</v>
      </c>
      <c r="AR15">
        <f t="shared" si="22"/>
        <v>6.815336074997301E-2</v>
      </c>
    </row>
    <row r="16" spans="1:44">
      <c r="B16" s="18">
        <v>0.82278560000000012</v>
      </c>
      <c r="C16" s="18">
        <v>1277.568</v>
      </c>
      <c r="D16" s="16"/>
      <c r="E16" s="16"/>
      <c r="F16" s="16"/>
      <c r="G16" s="16"/>
      <c r="H16" s="17"/>
      <c r="I16" s="16"/>
      <c r="J16" s="16"/>
      <c r="K16" s="16"/>
      <c r="L16" s="16"/>
      <c r="M16" s="16"/>
      <c r="N16" s="16"/>
      <c r="O16" s="16"/>
      <c r="S16" s="19"/>
      <c r="T16" s="22">
        <f t="shared" si="0"/>
        <v>0.35640000000000005</v>
      </c>
      <c r="U16" s="21">
        <v>0.11959500000000001</v>
      </c>
      <c r="V16" s="22">
        <f t="shared" si="1"/>
        <v>119.59500000000001</v>
      </c>
      <c r="W16" s="24">
        <v>0.16200000000000001</v>
      </c>
      <c r="X16" s="22">
        <f t="shared" si="2"/>
        <v>0.18090825176604464</v>
      </c>
      <c r="Y16" s="22">
        <f t="shared" si="3"/>
        <v>0.95011534955472976</v>
      </c>
      <c r="Z16" s="21">
        <f t="shared" si="4"/>
        <v>0.15675069904987171</v>
      </c>
      <c r="AA16" s="22">
        <f t="shared" si="5"/>
        <v>0.34485153790971779</v>
      </c>
      <c r="AB16" s="22">
        <f t="shared" si="6"/>
        <v>0.31709993447623375</v>
      </c>
      <c r="AC16" s="22">
        <f t="shared" si="7"/>
        <v>0.27943494110322192</v>
      </c>
      <c r="AD16" s="22">
        <f t="shared" si="8"/>
        <v>0.20526518676644917</v>
      </c>
      <c r="AE16" s="22">
        <f t="shared" si="9"/>
        <v>0.37616863490749425</v>
      </c>
      <c r="AF16">
        <f t="shared" si="10"/>
        <v>0.23749347194987575</v>
      </c>
      <c r="AG16">
        <f t="shared" si="11"/>
        <v>0.14168386762534035</v>
      </c>
      <c r="AH16">
        <f t="shared" si="12"/>
        <v>0.17530065960726915</v>
      </c>
      <c r="AI16">
        <f t="shared" si="13"/>
        <v>0.11507007369665512</v>
      </c>
      <c r="AJ16">
        <f t="shared" si="14"/>
        <v>0.11532142857142857</v>
      </c>
      <c r="AK16">
        <f t="shared" si="15"/>
        <v>0.22512216404886565</v>
      </c>
      <c r="AL16">
        <f t="shared" si="16"/>
        <v>9.5045238095238099E-2</v>
      </c>
      <c r="AM16">
        <f t="shared" si="17"/>
        <v>0.58464200000000011</v>
      </c>
      <c r="AN16">
        <f t="shared" si="18"/>
        <v>9.4664491005261156E-2</v>
      </c>
      <c r="AO16">
        <f t="shared" si="19"/>
        <v>8.0369036104107283E-2</v>
      </c>
      <c r="AP16">
        <f t="shared" si="20"/>
        <v>6.6092061211619965E-2</v>
      </c>
      <c r="AQ16">
        <f t="shared" si="21"/>
        <v>9.4774824392934276E-2</v>
      </c>
      <c r="AR16">
        <f t="shared" si="22"/>
        <v>6.0713052260840235E-2</v>
      </c>
    </row>
    <row r="17" spans="2:44">
      <c r="B17" s="18">
        <v>0.85443120000000006</v>
      </c>
      <c r="C17" s="18">
        <v>1277.568</v>
      </c>
      <c r="D17" s="16"/>
      <c r="E17" s="16"/>
      <c r="F17" s="16"/>
      <c r="G17" s="16"/>
      <c r="H17" s="17"/>
      <c r="I17" s="16"/>
      <c r="J17" s="16"/>
      <c r="K17" s="16"/>
      <c r="L17" s="16"/>
      <c r="M17" s="16"/>
      <c r="N17" s="16"/>
      <c r="O17" s="16"/>
      <c r="S17" s="19"/>
      <c r="T17" s="22">
        <f t="shared" si="0"/>
        <v>0.36520000000000002</v>
      </c>
      <c r="U17" s="21">
        <v>8.2852999999999996E-2</v>
      </c>
      <c r="V17" s="22">
        <f t="shared" si="1"/>
        <v>82.852999999999994</v>
      </c>
      <c r="W17" s="24">
        <v>0.16600000000000001</v>
      </c>
      <c r="X17" s="22">
        <f t="shared" si="2"/>
        <v>0.13918672498530776</v>
      </c>
      <c r="Y17" s="22">
        <f t="shared" si="3"/>
        <v>0.94753895238763064</v>
      </c>
      <c r="Z17" s="21">
        <f t="shared" si="4"/>
        <v>0.13034866252210028</v>
      </c>
      <c r="AA17" s="22">
        <f t="shared" si="5"/>
        <v>0.28676705754862064</v>
      </c>
      <c r="AB17" s="22">
        <f t="shared" si="6"/>
        <v>0.27314764421135218</v>
      </c>
      <c r="AC17" s="22">
        <f t="shared" si="7"/>
        <v>0.22736701506967441</v>
      </c>
      <c r="AD17" s="22">
        <f t="shared" si="8"/>
        <v>0.17436877948845267</v>
      </c>
      <c r="AE17" s="22">
        <f t="shared" si="9"/>
        <v>0.33564330551488897</v>
      </c>
      <c r="AF17">
        <f t="shared" si="10"/>
        <v>0.19616808436474006</v>
      </c>
      <c r="AG17">
        <f t="shared" si="11"/>
        <v>0.12070112755418103</v>
      </c>
      <c r="AH17">
        <f t="shared" si="12"/>
        <v>0.15197016748662057</v>
      </c>
      <c r="AI17">
        <f t="shared" si="13"/>
        <v>0.12141354869655999</v>
      </c>
      <c r="AJ17">
        <f t="shared" si="14"/>
        <v>9.146298701298701E-2</v>
      </c>
      <c r="AK17">
        <f t="shared" si="15"/>
        <v>0.161</v>
      </c>
      <c r="AL17">
        <f t="shared" si="16"/>
        <v>7.7549047619047615E-2</v>
      </c>
      <c r="AM17">
        <f t="shared" si="17"/>
        <v>0.61480600000000019</v>
      </c>
      <c r="AN17">
        <f t="shared" si="18"/>
        <v>7.48177338442442E-2</v>
      </c>
      <c r="AO17">
        <f t="shared" si="19"/>
        <v>6.6450095115705085E-2</v>
      </c>
      <c r="AP17">
        <f t="shared" si="20"/>
        <v>5.1661405727158882E-2</v>
      </c>
      <c r="AQ17">
        <f t="shared" si="21"/>
        <v>7.755084755362876E-2</v>
      </c>
      <c r="AR17">
        <f t="shared" si="22"/>
        <v>4.8336242170243376E-2</v>
      </c>
    </row>
    <row r="18" spans="2:44">
      <c r="B18" s="18">
        <v>0.83860840000000003</v>
      </c>
      <c r="C18" s="18">
        <v>665.4</v>
      </c>
      <c r="D18" s="16"/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6"/>
      <c r="S18" s="19"/>
      <c r="T18" s="22">
        <f t="shared" si="0"/>
        <v>0.35860000000000003</v>
      </c>
      <c r="U18" s="21">
        <v>6.2002299999999996E-2</v>
      </c>
      <c r="V18" s="22">
        <f t="shared" si="1"/>
        <v>62.002299999999998</v>
      </c>
      <c r="W18" s="24">
        <v>0.16300000000000001</v>
      </c>
      <c r="X18" s="22">
        <f t="shared" si="2"/>
        <v>0.11315374489050607</v>
      </c>
      <c r="Y18" s="22">
        <f t="shared" si="3"/>
        <v>0.94607687399200613</v>
      </c>
      <c r="Z18" s="21">
        <f t="shared" si="4"/>
        <v>0.11267823291024621</v>
      </c>
      <c r="AA18" s="22">
        <f t="shared" si="5"/>
        <v>0.24789211240254169</v>
      </c>
      <c r="AB18" s="22">
        <f t="shared" si="6"/>
        <v>0.24278308149499578</v>
      </c>
      <c r="AC18" s="22">
        <f t="shared" si="7"/>
        <v>0.19319544246143233</v>
      </c>
      <c r="AD18" s="22">
        <f t="shared" si="8"/>
        <v>0.15328970109800363</v>
      </c>
      <c r="AE18" s="22">
        <f t="shared" si="9"/>
        <v>0.30674569371281285</v>
      </c>
      <c r="AF18">
        <f t="shared" si="10"/>
        <v>0.16867674286253465</v>
      </c>
      <c r="AG18">
        <f t="shared" si="11"/>
        <v>0.10634889208420227</v>
      </c>
      <c r="AH18">
        <f t="shared" si="12"/>
        <v>0.13575937963579388</v>
      </c>
      <c r="AI18">
        <f t="shared" si="13"/>
        <v>0.11663854379240919</v>
      </c>
      <c r="AJ18">
        <f t="shared" si="14"/>
        <v>7.7923571428571425E-2</v>
      </c>
      <c r="AK18">
        <f t="shared" si="15"/>
        <v>0.12461134380453753</v>
      </c>
      <c r="AL18">
        <f t="shared" si="16"/>
        <v>6.7620142857142851E-2</v>
      </c>
      <c r="AM18">
        <f t="shared" si="17"/>
        <v>0.59218300000000013</v>
      </c>
      <c r="AN18">
        <f t="shared" si="18"/>
        <v>6.2129683412589752E-2</v>
      </c>
      <c r="AO18">
        <f t="shared" si="19"/>
        <v>5.7182378948542313E-2</v>
      </c>
      <c r="AP18">
        <f t="shared" si="20"/>
        <v>4.2527443959664818E-2</v>
      </c>
      <c r="AQ18">
        <f t="shared" si="21"/>
        <v>6.6189407722776705E-2</v>
      </c>
      <c r="AR18">
        <f t="shared" si="22"/>
        <v>4.0371404066690778E-2</v>
      </c>
    </row>
    <row r="19" spans="2:44">
      <c r="B19" s="18">
        <v>0.90189960000000013</v>
      </c>
      <c r="C19" s="18">
        <v>1596.9600000000003</v>
      </c>
      <c r="D19" s="16"/>
      <c r="E19" s="16"/>
      <c r="F19" s="16"/>
      <c r="G19" s="16"/>
      <c r="H19" s="17"/>
      <c r="I19" s="16"/>
      <c r="J19" s="16"/>
      <c r="K19" s="16"/>
      <c r="L19" s="16"/>
      <c r="M19" s="16"/>
      <c r="N19" s="16"/>
      <c r="O19" s="16"/>
      <c r="S19" s="19"/>
      <c r="T19" s="22">
        <f t="shared" si="0"/>
        <v>0.58300000000000007</v>
      </c>
      <c r="U19" s="21">
        <v>0.104699</v>
      </c>
      <c r="V19" s="22">
        <f t="shared" si="1"/>
        <v>104.699</v>
      </c>
      <c r="W19" s="24">
        <v>0.26500000000000001</v>
      </c>
      <c r="X19" s="22">
        <f t="shared" si="2"/>
        <v>0.16451054511988039</v>
      </c>
      <c r="Y19" s="22">
        <f t="shared" si="3"/>
        <v>0.94907082252296482</v>
      </c>
      <c r="Z19" s="21">
        <f t="shared" si="4"/>
        <v>0.14661523120593115</v>
      </c>
      <c r="AA19" s="22">
        <f t="shared" si="5"/>
        <v>0.32255350865304855</v>
      </c>
      <c r="AB19" s="22">
        <f t="shared" si="6"/>
        <v>0.3004084977106995</v>
      </c>
      <c r="AC19" s="22">
        <f t="shared" si="7"/>
        <v>0.25931365052277777</v>
      </c>
      <c r="AD19" s="22">
        <f t="shared" si="8"/>
        <v>0.19348153561794218</v>
      </c>
      <c r="AE19" s="22">
        <f t="shared" si="9"/>
        <v>0.36094533672998336</v>
      </c>
      <c r="AF19">
        <f t="shared" si="10"/>
        <v>0.22159649147284446</v>
      </c>
      <c r="AG19">
        <f t="shared" si="11"/>
        <v>0.13368821219936569</v>
      </c>
      <c r="AH19">
        <f t="shared" si="12"/>
        <v>0.16645803383750996</v>
      </c>
      <c r="AI19">
        <f t="shared" si="13"/>
        <v>0.33975846188931447</v>
      </c>
      <c r="AJ19">
        <f t="shared" si="14"/>
        <v>0.1056487012987013</v>
      </c>
      <c r="AK19">
        <f t="shared" si="15"/>
        <v>0.19912565445026181</v>
      </c>
      <c r="AL19">
        <f t="shared" si="16"/>
        <v>8.7951904761904759E-2</v>
      </c>
      <c r="AM19">
        <f t="shared" si="17"/>
        <v>1.3613650000000002</v>
      </c>
      <c r="AN19">
        <f t="shared" si="18"/>
        <v>8.6927009492085178E-2</v>
      </c>
      <c r="AO19">
        <f t="shared" si="19"/>
        <v>7.5016338656585524E-2</v>
      </c>
      <c r="AP19">
        <f t="shared" si="20"/>
        <v>6.0447334633221481E-2</v>
      </c>
      <c r="AQ19">
        <f t="shared" si="21"/>
        <v>8.8130130845773286E-2</v>
      </c>
      <c r="AR19">
        <f t="shared" si="22"/>
        <v>5.5898451258989131E-2</v>
      </c>
    </row>
    <row r="20" spans="2:44">
      <c r="B20" s="18">
        <v>0.91772240000000005</v>
      </c>
      <c r="C20" s="18">
        <v>2129.2800000000002</v>
      </c>
      <c r="D20" s="16"/>
      <c r="E20" s="16"/>
      <c r="F20" s="16"/>
      <c r="G20" s="16"/>
      <c r="H20" s="17"/>
      <c r="I20" s="16"/>
      <c r="J20" s="16"/>
      <c r="K20" s="16"/>
      <c r="L20" s="16"/>
      <c r="M20" s="16"/>
      <c r="N20" s="16"/>
      <c r="O20" s="16"/>
      <c r="S20" s="19"/>
      <c r="T20" s="22">
        <f t="shared" si="0"/>
        <v>0.58960000000000012</v>
      </c>
      <c r="U20" s="21">
        <v>0.12052700000000001</v>
      </c>
      <c r="V20" s="22">
        <f t="shared" si="1"/>
        <v>120.52700000000002</v>
      </c>
      <c r="W20" s="24">
        <v>0.26800000000000002</v>
      </c>
      <c r="X20" s="22">
        <f t="shared" si="2"/>
        <v>0.18191414312768497</v>
      </c>
      <c r="Y20" s="22">
        <f t="shared" si="3"/>
        <v>0.95018070261552479</v>
      </c>
      <c r="Z20" s="21">
        <f t="shared" si="4"/>
        <v>0.15736335956032821</v>
      </c>
      <c r="AA20" s="22">
        <f t="shared" si="5"/>
        <v>0.34619939103272207</v>
      </c>
      <c r="AB20" s="22">
        <f t="shared" si="6"/>
        <v>0.31810215338133829</v>
      </c>
      <c r="AC20" s="22">
        <f t="shared" si="7"/>
        <v>0.28065624625771329</v>
      </c>
      <c r="AD20" s="22">
        <f t="shared" si="8"/>
        <v>0.20597459841607468</v>
      </c>
      <c r="AE20" s="22">
        <f t="shared" si="9"/>
        <v>0.37707659434877766</v>
      </c>
      <c r="AF20">
        <f t="shared" si="10"/>
        <v>0.23845562648100485</v>
      </c>
      <c r="AG20">
        <f t="shared" si="11"/>
        <v>0.14216496984756141</v>
      </c>
      <c r="AH20">
        <f t="shared" si="12"/>
        <v>0.17583096082997279</v>
      </c>
      <c r="AI20">
        <f t="shared" si="13"/>
        <v>0.34827789114940061</v>
      </c>
      <c r="AJ20">
        <f t="shared" si="14"/>
        <v>0.11592662337662339</v>
      </c>
      <c r="AK20">
        <f t="shared" si="15"/>
        <v>0.22674869109947648</v>
      </c>
      <c r="AL20">
        <f t="shared" si="16"/>
        <v>9.5489047619047626E-2</v>
      </c>
      <c r="AM20">
        <f t="shared" si="17"/>
        <v>1.383988</v>
      </c>
      <c r="AN20">
        <f t="shared" si="18"/>
        <v>9.5136727605063726E-2</v>
      </c>
      <c r="AO20">
        <f t="shared" si="19"/>
        <v>8.0692943810081297E-2</v>
      </c>
      <c r="AP20">
        <f t="shared" si="20"/>
        <v>6.643729315481324E-2</v>
      </c>
      <c r="AQ20">
        <f t="shared" si="21"/>
        <v>9.5177707899029976E-2</v>
      </c>
      <c r="AR20">
        <f t="shared" si="22"/>
        <v>6.1006492551014223E-2</v>
      </c>
    </row>
    <row r="21" spans="2:44">
      <c r="B21" s="18">
        <v>0.90981100000000004</v>
      </c>
      <c r="C21" s="18">
        <v>798.48000000000013</v>
      </c>
      <c r="D21" s="16"/>
      <c r="E21" s="17"/>
      <c r="F21" s="17"/>
      <c r="G21" s="16"/>
      <c r="H21" s="17"/>
      <c r="I21" s="16"/>
      <c r="J21" s="16"/>
      <c r="K21" s="16"/>
      <c r="L21" s="16"/>
      <c r="M21" s="16"/>
      <c r="N21" s="16"/>
      <c r="O21" s="16"/>
      <c r="S21" s="19"/>
      <c r="T21" s="22">
        <f t="shared" si="0"/>
        <v>0.58520000000000005</v>
      </c>
      <c r="U21" s="21">
        <v>0.12848330000000002</v>
      </c>
      <c r="V21" s="22">
        <f t="shared" si="1"/>
        <v>128.48330000000001</v>
      </c>
      <c r="W21" s="24">
        <v>0.26600000000000001</v>
      </c>
      <c r="X21" s="22">
        <f t="shared" si="2"/>
        <v>0.19041304799870865</v>
      </c>
      <c r="Y21" s="22">
        <f t="shared" si="3"/>
        <v>0.95073860879321226</v>
      </c>
      <c r="Z21" s="21">
        <f t="shared" si="4"/>
        <v>0.1625004400217637</v>
      </c>
      <c r="AA21" s="22">
        <f t="shared" si="5"/>
        <v>0.35750096804788017</v>
      </c>
      <c r="AB21" s="22">
        <f t="shared" si="6"/>
        <v>0.32647663944397426</v>
      </c>
      <c r="AC21" s="22">
        <f t="shared" si="7"/>
        <v>0.29091862761019288</v>
      </c>
      <c r="AD21" s="22">
        <f t="shared" si="8"/>
        <v>0.21191050220283475</v>
      </c>
      <c r="AE21" s="22">
        <f t="shared" si="9"/>
        <v>0.38463731947981583</v>
      </c>
      <c r="AF21">
        <f t="shared" si="10"/>
        <v>0.24652849485212744</v>
      </c>
      <c r="AG21">
        <f t="shared" si="11"/>
        <v>0.14618940146966214</v>
      </c>
      <c r="AH21">
        <f t="shared" si="12"/>
        <v>0.1802593557714765</v>
      </c>
      <c r="AI21">
        <f t="shared" si="13"/>
        <v>0.34258548612842565</v>
      </c>
      <c r="AJ21">
        <f t="shared" si="14"/>
        <v>0.12109305194805196</v>
      </c>
      <c r="AK21">
        <f t="shared" si="15"/>
        <v>0.24063403141361261</v>
      </c>
      <c r="AL21">
        <f t="shared" si="16"/>
        <v>9.9277761904761924E-2</v>
      </c>
      <c r="AM21">
        <f t="shared" si="17"/>
        <v>1.3689060000000004</v>
      </c>
      <c r="AN21">
        <f t="shared" si="18"/>
        <v>9.911618511652924E-2</v>
      </c>
      <c r="AO21">
        <f t="shared" si="19"/>
        <v>8.3410397232605682E-2</v>
      </c>
      <c r="AP21">
        <f t="shared" si="20"/>
        <v>6.9349665377914579E-2</v>
      </c>
      <c r="AQ21">
        <f t="shared" si="21"/>
        <v>9.8561185159157072E-2</v>
      </c>
      <c r="AR21">
        <f t="shared" si="22"/>
        <v>6.3477489693280237E-2</v>
      </c>
    </row>
    <row r="22" spans="2:44">
      <c r="B22" s="18">
        <v>0.98101360000000004</v>
      </c>
      <c r="C22" s="18">
        <v>1463.88</v>
      </c>
      <c r="D22" s="16"/>
      <c r="E22" s="17"/>
      <c r="F22" s="17"/>
      <c r="G22" s="16"/>
      <c r="H22" s="16"/>
      <c r="I22" s="16"/>
      <c r="S22" s="19"/>
      <c r="T22" s="22">
        <f t="shared" si="0"/>
        <v>0.82280000000000009</v>
      </c>
      <c r="U22" s="21">
        <v>0.1554625</v>
      </c>
      <c r="V22" s="22">
        <f t="shared" si="1"/>
        <v>155.46250000000001</v>
      </c>
      <c r="W22" s="24">
        <v>0.374</v>
      </c>
      <c r="X22" s="22">
        <f t="shared" si="2"/>
        <v>0.21818482262955685</v>
      </c>
      <c r="Y22" s="22">
        <f t="shared" si="3"/>
        <v>0.95263042563635092</v>
      </c>
      <c r="Z22" s="21">
        <f t="shared" si="4"/>
        <v>0.17883479080373638</v>
      </c>
      <c r="AA22" s="22">
        <f t="shared" si="5"/>
        <v>0.39343653976822007</v>
      </c>
      <c r="AB22" s="22">
        <f t="shared" si="6"/>
        <v>0.35277849007681211</v>
      </c>
      <c r="AC22" s="22">
        <f t="shared" si="7"/>
        <v>0.32379979279733473</v>
      </c>
      <c r="AD22" s="22">
        <f t="shared" si="8"/>
        <v>0.23064451535526226</v>
      </c>
      <c r="AE22" s="22">
        <f t="shared" si="9"/>
        <v>0.40809302540205422</v>
      </c>
      <c r="AF22">
        <f t="shared" si="10"/>
        <v>0.27225832500632491</v>
      </c>
      <c r="AG22">
        <f t="shared" si="11"/>
        <v>0.15887805245004025</v>
      </c>
      <c r="AH22">
        <f t="shared" si="12"/>
        <v>0.19413664878940001</v>
      </c>
      <c r="AI22">
        <f t="shared" si="13"/>
        <v>0.72501482004456264</v>
      </c>
      <c r="AJ22">
        <f t="shared" si="14"/>
        <v>0.13861201298701298</v>
      </c>
      <c r="AK22">
        <f t="shared" si="15"/>
        <v>0.28771815008726004</v>
      </c>
      <c r="AL22">
        <f t="shared" si="16"/>
        <v>0.112125</v>
      </c>
      <c r="AM22">
        <f t="shared" si="17"/>
        <v>2.1833340000000003</v>
      </c>
      <c r="AN22">
        <f t="shared" si="18"/>
        <v>0.11199741968510503</v>
      </c>
      <c r="AO22">
        <f t="shared" si="19"/>
        <v>9.2068452764230785E-2</v>
      </c>
      <c r="AP22">
        <f t="shared" si="20"/>
        <v>7.8813519541836422E-2</v>
      </c>
      <c r="AQ22">
        <f t="shared" si="21"/>
        <v>0.10938060571297382</v>
      </c>
      <c r="AR22">
        <f t="shared" si="22"/>
        <v>7.1455432078942741E-2</v>
      </c>
    </row>
    <row r="23" spans="2:44">
      <c r="B23" s="18">
        <v>1.0126592000000001</v>
      </c>
      <c r="C23" s="18">
        <v>1996.2</v>
      </c>
      <c r="D23" s="16"/>
      <c r="E23" s="17"/>
      <c r="F23" s="17"/>
      <c r="G23" s="16"/>
      <c r="H23" s="16"/>
      <c r="I23" s="16"/>
      <c r="S23" s="19"/>
      <c r="T23" s="22">
        <f t="shared" si="0"/>
        <v>0.82500000000000007</v>
      </c>
      <c r="U23" s="21">
        <v>0.13077000000000003</v>
      </c>
      <c r="V23" s="22">
        <f t="shared" si="1"/>
        <v>130.77000000000004</v>
      </c>
      <c r="W23" s="24">
        <v>0.375</v>
      </c>
      <c r="X23" s="22">
        <f t="shared" si="2"/>
        <v>0.19282758535296851</v>
      </c>
      <c r="Y23" s="22">
        <f t="shared" si="3"/>
        <v>0.95089895519248302</v>
      </c>
      <c r="Z23" s="21">
        <f t="shared" si="4"/>
        <v>0.16394739170466466</v>
      </c>
      <c r="AA23" s="22">
        <f t="shared" si="5"/>
        <v>0.3606842617502623</v>
      </c>
      <c r="AB23" s="22">
        <f t="shared" si="6"/>
        <v>0.32882627927359448</v>
      </c>
      <c r="AC23" s="22">
        <f t="shared" si="7"/>
        <v>0.29381618170444435</v>
      </c>
      <c r="AD23" s="22">
        <f t="shared" si="8"/>
        <v>0.2135785165220434</v>
      </c>
      <c r="AE23" s="22">
        <f t="shared" si="9"/>
        <v>0.3867503798874059</v>
      </c>
      <c r="AF23">
        <f t="shared" si="10"/>
        <v>0.24880405724183879</v>
      </c>
      <c r="AG23">
        <f t="shared" si="11"/>
        <v>0.14731992717188519</v>
      </c>
      <c r="AH23">
        <f t="shared" si="12"/>
        <v>0.1815009573433628</v>
      </c>
      <c r="AI23">
        <f t="shared" si="13"/>
        <v>0.72928645623658772</v>
      </c>
      <c r="AJ23">
        <f t="shared" si="14"/>
        <v>0.12257792207792209</v>
      </c>
      <c r="AK23">
        <f t="shared" si="15"/>
        <v>0.24462478184991279</v>
      </c>
      <c r="AL23">
        <f t="shared" si="16"/>
        <v>0.10036666666666667</v>
      </c>
      <c r="AM23">
        <f t="shared" si="17"/>
        <v>2.1908750000000001</v>
      </c>
      <c r="AN23">
        <f t="shared" si="18"/>
        <v>0.10024339306111009</v>
      </c>
      <c r="AO23">
        <f t="shared" si="19"/>
        <v>8.4176303068558042E-2</v>
      </c>
      <c r="AP23">
        <f t="shared" si="20"/>
        <v>7.0175622968191451E-2</v>
      </c>
      <c r="AQ23">
        <f t="shared" si="21"/>
        <v>9.9515905017256587E-2</v>
      </c>
      <c r="AR23">
        <f t="shared" si="22"/>
        <v>6.4176850881148648E-2</v>
      </c>
    </row>
    <row r="24" spans="2:44">
      <c r="B24" s="18">
        <v>1.0284820000000001</v>
      </c>
      <c r="C24" s="18">
        <v>1064.6400000000001</v>
      </c>
      <c r="D24" s="16"/>
      <c r="E24" s="17"/>
      <c r="F24" s="17"/>
      <c r="G24" s="16"/>
      <c r="H24" s="16"/>
      <c r="I24" s="16"/>
      <c r="S24" s="19"/>
      <c r="T24" s="22">
        <f t="shared" si="0"/>
        <v>0.81840000000000002</v>
      </c>
      <c r="U24" s="21">
        <v>0.14972749999999999</v>
      </c>
      <c r="V24" s="22">
        <f t="shared" si="1"/>
        <v>149.72749999999999</v>
      </c>
      <c r="W24" s="24">
        <v>0.372</v>
      </c>
      <c r="X24" s="22">
        <f t="shared" si="2"/>
        <v>0.21240487684409259</v>
      </c>
      <c r="Y24" s="22">
        <f t="shared" si="3"/>
        <v>0.95222827992426895</v>
      </c>
      <c r="Z24" s="21">
        <f t="shared" si="4"/>
        <v>0.17548861996083148</v>
      </c>
      <c r="AA24" s="22">
        <f t="shared" si="5"/>
        <v>0.38607496391382928</v>
      </c>
      <c r="AB24" s="22">
        <f t="shared" si="6"/>
        <v>0.34742918262511191</v>
      </c>
      <c r="AC24" s="22">
        <f t="shared" si="7"/>
        <v>0.31703392565616684</v>
      </c>
      <c r="AD24" s="22">
        <f t="shared" si="8"/>
        <v>0.2268234687224383</v>
      </c>
      <c r="AE24" s="22">
        <f t="shared" si="9"/>
        <v>0.40335698696174183</v>
      </c>
      <c r="AF24">
        <f t="shared" si="10"/>
        <v>0.26698019527988381</v>
      </c>
      <c r="AG24">
        <f t="shared" si="11"/>
        <v>0.15629154735421516</v>
      </c>
      <c r="AH24">
        <f t="shared" si="12"/>
        <v>0.19131796321818598</v>
      </c>
      <c r="AI24">
        <f t="shared" si="13"/>
        <v>0.71651259181519</v>
      </c>
      <c r="AJ24">
        <f t="shared" si="14"/>
        <v>0.13488798701298699</v>
      </c>
      <c r="AK24">
        <f t="shared" si="15"/>
        <v>0.27770942408376964</v>
      </c>
      <c r="AL24">
        <f t="shared" si="16"/>
        <v>0.1093940476190476</v>
      </c>
      <c r="AM24">
        <f t="shared" si="17"/>
        <v>2.1682520000000003</v>
      </c>
      <c r="AN24">
        <f t="shared" si="18"/>
        <v>0.10933113759572938</v>
      </c>
      <c r="AO24">
        <f t="shared" si="19"/>
        <v>9.029272816579309E-2</v>
      </c>
      <c r="AP24">
        <f t="shared" si="20"/>
        <v>7.6850193901538161E-2</v>
      </c>
      <c r="AQ24">
        <f t="shared" si="21"/>
        <v>0.10715688119134983</v>
      </c>
      <c r="AR24">
        <f t="shared" si="22"/>
        <v>6.9806533686087829E-2</v>
      </c>
    </row>
    <row r="25" spans="2:44">
      <c r="B25" s="18">
        <v>1.0759504000000002</v>
      </c>
      <c r="C25" s="18">
        <v>1197.72</v>
      </c>
      <c r="D25" s="16"/>
      <c r="E25" s="17"/>
      <c r="F25" s="17"/>
      <c r="G25" s="16"/>
      <c r="H25" s="16"/>
      <c r="I25" s="16"/>
      <c r="S25" s="19"/>
      <c r="T25" s="22">
        <f t="shared" si="0"/>
        <v>0.34100000000000003</v>
      </c>
      <c r="U25" s="21">
        <v>6.58136E-2</v>
      </c>
      <c r="V25" s="22">
        <f t="shared" si="1"/>
        <v>65.813599999999994</v>
      </c>
      <c r="W25" s="24">
        <v>0.155</v>
      </c>
      <c r="X25" s="22">
        <f t="shared" si="2"/>
        <v>0.11807950854289714</v>
      </c>
      <c r="Y25" s="22">
        <f t="shared" si="3"/>
        <v>0.94634412734029871</v>
      </c>
      <c r="Z25" s="21">
        <f t="shared" si="4"/>
        <v>0.11610717174023615</v>
      </c>
      <c r="AA25" s="22">
        <f t="shared" si="5"/>
        <v>0.25543577782851956</v>
      </c>
      <c r="AB25" s="22">
        <f t="shared" si="6"/>
        <v>0.24874253988753697</v>
      </c>
      <c r="AC25" s="22">
        <f t="shared" si="7"/>
        <v>0.19977992575974132</v>
      </c>
      <c r="AD25" s="22">
        <f t="shared" si="8"/>
        <v>0.15740828099023146</v>
      </c>
      <c r="AE25" s="22">
        <f t="shared" si="9"/>
        <v>0.31248155694362506</v>
      </c>
      <c r="AF25">
        <f t="shared" si="10"/>
        <v>0.17399985110361293</v>
      </c>
      <c r="AG25">
        <f t="shared" si="11"/>
        <v>0.10915570533701899</v>
      </c>
      <c r="AH25">
        <f t="shared" si="12"/>
        <v>0.13894749423714406</v>
      </c>
      <c r="AI25">
        <f t="shared" si="13"/>
        <v>0.10441408696875942</v>
      </c>
      <c r="AJ25">
        <f t="shared" si="14"/>
        <v>8.0398441558441558E-2</v>
      </c>
      <c r="AK25">
        <f t="shared" si="15"/>
        <v>0.13126282722513091</v>
      </c>
      <c r="AL25">
        <f t="shared" si="16"/>
        <v>6.9435047619047605E-2</v>
      </c>
      <c r="AM25">
        <f t="shared" si="17"/>
        <v>0.53185499999999997</v>
      </c>
      <c r="AN25">
        <f t="shared" si="18"/>
        <v>6.4551558928393149E-2</v>
      </c>
      <c r="AO25">
        <f t="shared" si="19"/>
        <v>5.8977447720652706E-2</v>
      </c>
      <c r="AP25">
        <f t="shared" si="20"/>
        <v>4.4264656448719214E-2</v>
      </c>
      <c r="AQ25">
        <f t="shared" si="21"/>
        <v>6.8382628225023681E-2</v>
      </c>
      <c r="AR25">
        <f t="shared" si="22"/>
        <v>4.1895336641230074E-2</v>
      </c>
    </row>
    <row r="26" spans="2:44">
      <c r="B26" s="18">
        <v>1.107596</v>
      </c>
      <c r="C26" s="18">
        <v>1730.04</v>
      </c>
      <c r="D26" s="16"/>
      <c r="E26" s="17"/>
      <c r="F26" s="16"/>
      <c r="G26" s="16"/>
      <c r="H26" s="16"/>
      <c r="I26" s="16"/>
      <c r="S26" s="19"/>
      <c r="T26" s="22">
        <f t="shared" si="0"/>
        <v>0.34320000000000001</v>
      </c>
      <c r="U26" s="21">
        <v>8.0492000000000008E-2</v>
      </c>
      <c r="V26" s="22">
        <f t="shared" si="1"/>
        <v>80.492000000000004</v>
      </c>
      <c r="W26" s="24">
        <v>0.156</v>
      </c>
      <c r="X26" s="22">
        <f t="shared" si="2"/>
        <v>0.13634197720488445</v>
      </c>
      <c r="Y26" s="22">
        <f t="shared" si="3"/>
        <v>0.94737339597503678</v>
      </c>
      <c r="Z26" s="21">
        <f t="shared" si="4"/>
        <v>0.12846868328261241</v>
      </c>
      <c r="AA26" s="22">
        <f t="shared" si="5"/>
        <v>0.28263110322174734</v>
      </c>
      <c r="AB26" s="22">
        <f t="shared" si="6"/>
        <v>0.2699563760381421</v>
      </c>
      <c r="AC26" s="22">
        <f t="shared" si="7"/>
        <v>0.22370402463492053</v>
      </c>
      <c r="AD26" s="22">
        <f t="shared" si="8"/>
        <v>0.17214265490274783</v>
      </c>
      <c r="AE26" s="22">
        <f t="shared" si="9"/>
        <v>0.3326432841599416</v>
      </c>
      <c r="AF26">
        <f t="shared" si="10"/>
        <v>0.19323643555990255</v>
      </c>
      <c r="AG26">
        <f t="shared" si="11"/>
        <v>0.11918691189346323</v>
      </c>
      <c r="AH26">
        <f t="shared" si="12"/>
        <v>0.15027022125524792</v>
      </c>
      <c r="AI26">
        <f t="shared" si="13"/>
        <v>0.10590183262766005</v>
      </c>
      <c r="AJ26">
        <f t="shared" si="14"/>
        <v>8.9929870129870124E-2</v>
      </c>
      <c r="AK26">
        <f t="shared" si="15"/>
        <v>0.15687958115183251</v>
      </c>
      <c r="AL26">
        <f t="shared" si="16"/>
        <v>7.6424761904761912E-2</v>
      </c>
      <c r="AM26">
        <f t="shared" si="17"/>
        <v>0.53939599999999999</v>
      </c>
      <c r="AN26">
        <f t="shared" si="18"/>
        <v>7.3443969166556655E-2</v>
      </c>
      <c r="AO26">
        <f t="shared" si="19"/>
        <v>6.5462133623477053E-2</v>
      </c>
      <c r="AP26">
        <f t="shared" si="20"/>
        <v>5.0668692322602911E-2</v>
      </c>
      <c r="AQ26">
        <f t="shared" si="21"/>
        <v>7.6335333765300828E-2</v>
      </c>
      <c r="AR26">
        <f t="shared" si="22"/>
        <v>4.7476033140107683E-2</v>
      </c>
    </row>
    <row r="27" spans="2:44">
      <c r="B27" s="18">
        <v>1.1234188000000001</v>
      </c>
      <c r="C27" s="18">
        <v>1064.6400000000001</v>
      </c>
      <c r="D27" s="16"/>
      <c r="E27" s="17"/>
      <c r="F27" s="16"/>
      <c r="G27" s="16"/>
      <c r="H27" s="16"/>
      <c r="I27" s="16"/>
      <c r="S27" s="19"/>
      <c r="T27" s="22">
        <f t="shared" si="0"/>
        <v>0.33440000000000003</v>
      </c>
      <c r="U27" s="21">
        <v>9.3965999999999994E-2</v>
      </c>
      <c r="V27" s="22">
        <f t="shared" si="1"/>
        <v>93.965999999999994</v>
      </c>
      <c r="W27" s="24">
        <v>0.152</v>
      </c>
      <c r="X27" s="22">
        <f t="shared" si="2"/>
        <v>0.15227985696260726</v>
      </c>
      <c r="Y27" s="22">
        <f t="shared" si="3"/>
        <v>0.9483182105041722</v>
      </c>
      <c r="Z27" s="21">
        <f t="shared" si="4"/>
        <v>0.13885936443184121</v>
      </c>
      <c r="AA27" s="22">
        <f t="shared" si="5"/>
        <v>0.30549060175005072</v>
      </c>
      <c r="AB27" s="22">
        <f t="shared" si="6"/>
        <v>0.28748685269002139</v>
      </c>
      <c r="AC27" s="22">
        <f t="shared" si="7"/>
        <v>0.24402635384598975</v>
      </c>
      <c r="AD27" s="22">
        <f t="shared" si="8"/>
        <v>0.18440095795229189</v>
      </c>
      <c r="AE27" s="22">
        <f t="shared" si="9"/>
        <v>0.34902289918349688</v>
      </c>
      <c r="AF27">
        <f t="shared" si="10"/>
        <v>0.20945870013476175</v>
      </c>
      <c r="AG27">
        <f t="shared" si="11"/>
        <v>0.12752091352480399</v>
      </c>
      <c r="AH27">
        <f t="shared" si="12"/>
        <v>0.15959812983805804</v>
      </c>
      <c r="AI27">
        <f t="shared" si="13"/>
        <v>0.10001963209167032</v>
      </c>
      <c r="AJ27">
        <f t="shared" si="14"/>
        <v>9.8679220779220769E-2</v>
      </c>
      <c r="AK27">
        <f t="shared" si="15"/>
        <v>0.18039441535776615</v>
      </c>
      <c r="AL27">
        <f t="shared" si="16"/>
        <v>8.2840952380952376E-2</v>
      </c>
      <c r="AM27">
        <f t="shared" si="17"/>
        <v>0.50923199999999991</v>
      </c>
      <c r="AN27">
        <f t="shared" si="18"/>
        <v>8.1104437179798039E-2</v>
      </c>
      <c r="AO27">
        <f t="shared" si="19"/>
        <v>7.0928070665839005E-2</v>
      </c>
      <c r="AP27">
        <f t="shared" si="20"/>
        <v>5.6215031978002282E-2</v>
      </c>
      <c r="AQ27">
        <f t="shared" si="21"/>
        <v>8.3072402000068699E-2</v>
      </c>
      <c r="AR27">
        <f t="shared" si="22"/>
        <v>5.2266659994520667E-2</v>
      </c>
    </row>
    <row r="28" spans="2:44">
      <c r="B28" s="18">
        <v>1.1392416000000001</v>
      </c>
      <c r="C28" s="18">
        <v>1596.9600000000003</v>
      </c>
      <c r="D28" s="16"/>
      <c r="E28" s="17"/>
      <c r="F28" s="16"/>
      <c r="G28" s="16"/>
      <c r="H28" s="16"/>
      <c r="I28" s="16"/>
      <c r="S28" s="19"/>
      <c r="T28" s="22">
        <f t="shared" si="0"/>
        <v>0.73260000000000014</v>
      </c>
      <c r="U28" s="21">
        <v>0.1385033</v>
      </c>
      <c r="V28" s="22">
        <f t="shared" si="1"/>
        <v>138.5033</v>
      </c>
      <c r="W28" s="24">
        <v>0.33300000000000002</v>
      </c>
      <c r="X28" s="22">
        <f t="shared" si="2"/>
        <v>0.200905588812792</v>
      </c>
      <c r="Y28" s="22">
        <f t="shared" si="3"/>
        <v>0.95144122431807032</v>
      </c>
      <c r="Z28" s="21">
        <f t="shared" si="4"/>
        <v>0.16874977554902115</v>
      </c>
      <c r="AA28" s="22">
        <f t="shared" si="5"/>
        <v>0.37124950620784658</v>
      </c>
      <c r="AB28" s="22">
        <f t="shared" si="6"/>
        <v>0.33659650848992528</v>
      </c>
      <c r="AC28" s="22">
        <f t="shared" si="7"/>
        <v>0.30345457299035322</v>
      </c>
      <c r="AD28" s="22">
        <f t="shared" si="8"/>
        <v>0.21910250468453638</v>
      </c>
      <c r="AE28" s="22">
        <f t="shared" si="9"/>
        <v>0.39371305572944337</v>
      </c>
      <c r="AF28">
        <f t="shared" si="10"/>
        <v>0.25636178690341482</v>
      </c>
      <c r="AG28">
        <f t="shared" si="11"/>
        <v>0.15106281181574666</v>
      </c>
      <c r="AH28">
        <f t="shared" si="12"/>
        <v>0.18560422945996446</v>
      </c>
      <c r="AI28">
        <f t="shared" si="13"/>
        <v>0.56157358689954229</v>
      </c>
      <c r="AJ28">
        <f t="shared" si="14"/>
        <v>0.12759954545454544</v>
      </c>
      <c r="AK28">
        <f t="shared" si="15"/>
        <v>0.25812094240837696</v>
      </c>
      <c r="AL28">
        <f t="shared" si="16"/>
        <v>0.10404919047619048</v>
      </c>
      <c r="AM28">
        <f t="shared" si="17"/>
        <v>1.8741530000000002</v>
      </c>
      <c r="AN28">
        <f t="shared" si="18"/>
        <v>0.1040041402906751</v>
      </c>
      <c r="AO28">
        <f t="shared" si="19"/>
        <v>8.6719815282659624E-2</v>
      </c>
      <c r="AP28">
        <f t="shared" si="20"/>
        <v>7.2934428393197928E-2</v>
      </c>
      <c r="AQ28">
        <f t="shared" si="21"/>
        <v>0.10268983786254617</v>
      </c>
      <c r="AR28">
        <f t="shared" si="22"/>
        <v>6.6508405762532835E-2</v>
      </c>
    </row>
    <row r="29" spans="2:44">
      <c r="B29" s="18">
        <v>1.1867100000000002</v>
      </c>
      <c r="C29" s="18">
        <v>3593.1600000000003</v>
      </c>
      <c r="D29" s="16"/>
      <c r="E29" s="17"/>
      <c r="F29" s="16"/>
      <c r="G29" s="16"/>
      <c r="H29" s="16"/>
      <c r="I29" s="16"/>
      <c r="S29" s="19"/>
      <c r="T29" s="22">
        <f t="shared" si="0"/>
        <v>0.7370000000000001</v>
      </c>
      <c r="U29" s="21">
        <v>0.12721670000000002</v>
      </c>
      <c r="V29" s="22">
        <f t="shared" si="1"/>
        <v>127.21670000000002</v>
      </c>
      <c r="W29" s="24">
        <v>0.33500000000000002</v>
      </c>
      <c r="X29" s="22">
        <f t="shared" si="2"/>
        <v>0.18907035955375248</v>
      </c>
      <c r="Y29" s="22">
        <f t="shared" si="3"/>
        <v>0.95064979314213593</v>
      </c>
      <c r="Z29" s="21">
        <f t="shared" si="4"/>
        <v>0.16169345927668138</v>
      </c>
      <c r="AA29" s="22">
        <f t="shared" si="5"/>
        <v>0.3557256104086991</v>
      </c>
      <c r="AB29" s="22">
        <f t="shared" si="6"/>
        <v>0.32516448457042801</v>
      </c>
      <c r="AC29" s="22">
        <f t="shared" si="7"/>
        <v>0.28930395005487797</v>
      </c>
      <c r="AD29" s="22">
        <f t="shared" si="8"/>
        <v>0.21097948759949922</v>
      </c>
      <c r="AE29" s="22">
        <f t="shared" si="9"/>
        <v>0.3834557210000048</v>
      </c>
      <c r="AF29">
        <f t="shared" si="10"/>
        <v>0.2452597093041575</v>
      </c>
      <c r="AG29">
        <f t="shared" si="11"/>
        <v>0.14555832262048546</v>
      </c>
      <c r="AH29">
        <f t="shared" si="12"/>
        <v>0.17956581788552939</v>
      </c>
      <c r="AI29">
        <f t="shared" si="13"/>
        <v>0.5690205285607679</v>
      </c>
      <c r="AJ29">
        <f t="shared" si="14"/>
        <v>0.12027058441558441</v>
      </c>
      <c r="AK29">
        <f t="shared" si="15"/>
        <v>0.23842356020942412</v>
      </c>
      <c r="AL29">
        <f t="shared" si="16"/>
        <v>9.8674619047619053E-2</v>
      </c>
      <c r="AM29">
        <f t="shared" si="17"/>
        <v>1.8892350000000002</v>
      </c>
      <c r="AN29">
        <f t="shared" si="18"/>
        <v>9.8488728088108948E-2</v>
      </c>
      <c r="AO29">
        <f t="shared" si="19"/>
        <v>8.2983335154841895E-2</v>
      </c>
      <c r="AP29">
        <f t="shared" si="20"/>
        <v>6.889008932181559E-2</v>
      </c>
      <c r="AQ29">
        <f t="shared" si="21"/>
        <v>9.8029049822796602E-2</v>
      </c>
      <c r="AR29">
        <f t="shared" si="22"/>
        <v>6.3088085469016952E-2</v>
      </c>
    </row>
    <row r="30" spans="2:44">
      <c r="B30" s="18">
        <v>1.1867100000000002</v>
      </c>
      <c r="C30" s="18">
        <v>3193.9200000000005</v>
      </c>
      <c r="D30" s="16"/>
      <c r="E30" s="17"/>
      <c r="F30" s="16"/>
      <c r="G30" s="16"/>
      <c r="H30" s="16"/>
      <c r="I30" s="16"/>
      <c r="S30" s="19"/>
      <c r="T30" s="22">
        <f t="shared" si="0"/>
        <v>0.73480000000000012</v>
      </c>
      <c r="U30" s="21">
        <v>0.15728999999999999</v>
      </c>
      <c r="V30" s="22">
        <f t="shared" si="1"/>
        <v>157.29</v>
      </c>
      <c r="W30" s="24">
        <v>0.33400000000000002</v>
      </c>
      <c r="X30" s="22">
        <f t="shared" si="2"/>
        <v>0.22001377317582541</v>
      </c>
      <c r="Y30" s="22">
        <f t="shared" si="3"/>
        <v>0.95275857233013117</v>
      </c>
      <c r="Z30" s="21">
        <f t="shared" si="4"/>
        <v>0.17988812536810531</v>
      </c>
      <c r="AA30" s="22">
        <f t="shared" si="5"/>
        <v>0.39575387580983168</v>
      </c>
      <c r="AB30" s="22">
        <f t="shared" si="6"/>
        <v>0.35445841754508933</v>
      </c>
      <c r="AC30" s="22">
        <f t="shared" si="7"/>
        <v>0.32593271281893538</v>
      </c>
      <c r="AD30" s="22">
        <f t="shared" si="8"/>
        <v>0.23184561908947088</v>
      </c>
      <c r="AE30" s="22">
        <f t="shared" si="9"/>
        <v>0.40957685212789269</v>
      </c>
      <c r="AF30">
        <f t="shared" si="10"/>
        <v>0.27392056558461958</v>
      </c>
      <c r="AG30">
        <f t="shared" si="11"/>
        <v>0.15969093651647848</v>
      </c>
      <c r="AH30">
        <f t="shared" si="12"/>
        <v>0.19502146640073997</v>
      </c>
      <c r="AI30">
        <f t="shared" si="13"/>
        <v>0.56529036886359729</v>
      </c>
      <c r="AJ30">
        <f t="shared" si="14"/>
        <v>0.13979870129870128</v>
      </c>
      <c r="AK30">
        <f t="shared" si="15"/>
        <v>0.29090750436300172</v>
      </c>
      <c r="AL30">
        <f t="shared" si="16"/>
        <v>0.11299523809523809</v>
      </c>
      <c r="AM30">
        <f t="shared" si="17"/>
        <v>1.8816940000000004</v>
      </c>
      <c r="AN30">
        <f t="shared" si="18"/>
        <v>0.11283959541218094</v>
      </c>
      <c r="AO30">
        <f t="shared" si="19"/>
        <v>9.2627644340950582E-2</v>
      </c>
      <c r="AP30">
        <f t="shared" si="20"/>
        <v>7.9434117407064644E-2</v>
      </c>
      <c r="AQ30">
        <f t="shared" si="21"/>
        <v>0.11008136400535129</v>
      </c>
      <c r="AR30">
        <f t="shared" si="22"/>
        <v>7.1976000827902911E-2</v>
      </c>
    </row>
    <row r="31" spans="2:44">
      <c r="B31" s="18">
        <v>1.1867100000000002</v>
      </c>
      <c r="C31" s="18">
        <v>1863.1200000000001</v>
      </c>
      <c r="D31" s="16"/>
      <c r="E31" s="17"/>
      <c r="F31" s="16"/>
      <c r="G31" s="16"/>
      <c r="H31" s="16"/>
      <c r="I31" s="16"/>
      <c r="S31" s="19"/>
      <c r="T31" s="22">
        <f t="shared" si="0"/>
        <v>0.66660000000000008</v>
      </c>
      <c r="U31" s="21">
        <v>0.1336167</v>
      </c>
      <c r="V31" s="22">
        <f t="shared" si="1"/>
        <v>133.61670000000001</v>
      </c>
      <c r="W31" s="24">
        <v>0.30299999999999999</v>
      </c>
      <c r="X31" s="22">
        <f t="shared" si="2"/>
        <v>0.19581664448159494</v>
      </c>
      <c r="Y31" s="22">
        <f t="shared" si="3"/>
        <v>0.95109856952527871</v>
      </c>
      <c r="Z31" s="21">
        <f t="shared" si="4"/>
        <v>0.16573121706977734</v>
      </c>
      <c r="AA31" s="22">
        <f t="shared" si="5"/>
        <v>0.36460867755351017</v>
      </c>
      <c r="AB31" s="22">
        <f t="shared" si="6"/>
        <v>0.33171750908507203</v>
      </c>
      <c r="AC31" s="22">
        <f t="shared" si="7"/>
        <v>0.29739248525120465</v>
      </c>
      <c r="AD31" s="22">
        <f t="shared" si="8"/>
        <v>0.21563253308547958</v>
      </c>
      <c r="AE31" s="22">
        <f t="shared" si="9"/>
        <v>0.38934561574530741</v>
      </c>
      <c r="AF31">
        <f t="shared" si="10"/>
        <v>0.25161041451825084</v>
      </c>
      <c r="AG31">
        <f t="shared" si="11"/>
        <v>0.14871186086142182</v>
      </c>
      <c r="AH31">
        <f t="shared" si="12"/>
        <v>0.18302822628275911</v>
      </c>
      <c r="AI31">
        <f t="shared" si="13"/>
        <v>0.45625027785563549</v>
      </c>
      <c r="AJ31">
        <f t="shared" si="14"/>
        <v>0.12442642857142856</v>
      </c>
      <c r="AK31">
        <f t="shared" si="15"/>
        <v>0.24959284467713788</v>
      </c>
      <c r="AL31">
        <f t="shared" si="16"/>
        <v>0.10172223809523809</v>
      </c>
      <c r="AM31">
        <f t="shared" si="17"/>
        <v>1.647923</v>
      </c>
      <c r="AN31">
        <f t="shared" si="18"/>
        <v>0.1016368101067899</v>
      </c>
      <c r="AO31">
        <f t="shared" si="19"/>
        <v>8.5120813212750238E-2</v>
      </c>
      <c r="AP31">
        <f t="shared" si="20"/>
        <v>7.1197247063414709E-2</v>
      </c>
      <c r="AQ31">
        <f t="shared" si="21"/>
        <v>0.10069391277313836</v>
      </c>
      <c r="AR31">
        <f t="shared" si="22"/>
        <v>6.5041040769774988E-2</v>
      </c>
    </row>
    <row r="32" spans="2:44">
      <c r="B32" s="18">
        <v>1.1867100000000002</v>
      </c>
      <c r="C32" s="18">
        <v>798.48000000000013</v>
      </c>
      <c r="D32" s="16"/>
      <c r="E32" s="17"/>
      <c r="F32" s="16"/>
      <c r="S32" s="19"/>
      <c r="T32" s="22">
        <f t="shared" si="0"/>
        <v>0.6754</v>
      </c>
      <c r="U32" s="21">
        <v>0.134655</v>
      </c>
      <c r="V32" s="22">
        <f t="shared" si="1"/>
        <v>134.655</v>
      </c>
      <c r="W32" s="24">
        <v>0.307</v>
      </c>
      <c r="X32" s="22">
        <f t="shared" si="2"/>
        <v>0.19690232714017566</v>
      </c>
      <c r="Y32" s="22">
        <f t="shared" si="3"/>
        <v>0.95117137648131278</v>
      </c>
      <c r="Z32" s="21">
        <f t="shared" si="4"/>
        <v>0.16637713350150868</v>
      </c>
      <c r="AA32" s="22">
        <f t="shared" si="5"/>
        <v>0.36602969370331911</v>
      </c>
      <c r="AB32" s="22">
        <f t="shared" si="6"/>
        <v>0.33276294377164528</v>
      </c>
      <c r="AC32" s="22">
        <f t="shared" si="7"/>
        <v>0.29868857416758893</v>
      </c>
      <c r="AD32" s="22">
        <f t="shared" si="8"/>
        <v>0.21637565349899002</v>
      </c>
      <c r="AE32" s="22">
        <f t="shared" si="9"/>
        <v>0.39028270657542879</v>
      </c>
      <c r="AF32">
        <f t="shared" si="10"/>
        <v>0.25262685812674757</v>
      </c>
      <c r="AG32">
        <f t="shared" si="11"/>
        <v>0.14921538986855049</v>
      </c>
      <c r="AH32">
        <f t="shared" si="12"/>
        <v>0.18358032826222803</v>
      </c>
      <c r="AI32">
        <f t="shared" si="13"/>
        <v>0.46960616023090057</v>
      </c>
      <c r="AJ32">
        <f t="shared" si="14"/>
        <v>0.12510064935064935</v>
      </c>
      <c r="AK32">
        <f t="shared" si="15"/>
        <v>0.25140488656195464</v>
      </c>
      <c r="AL32">
        <f t="shared" si="16"/>
        <v>0.10221666666666665</v>
      </c>
      <c r="AM32">
        <f t="shared" si="17"/>
        <v>1.6780870000000001</v>
      </c>
      <c r="AN32">
        <f t="shared" si="18"/>
        <v>0.10214238385104946</v>
      </c>
      <c r="AO32">
        <f t="shared" si="19"/>
        <v>8.5462894896203942E-2</v>
      </c>
      <c r="AP32">
        <f t="shared" si="20"/>
        <v>7.1568086301215389E-2</v>
      </c>
      <c r="AQ32">
        <f t="shared" si="21"/>
        <v>0.10112073901919426</v>
      </c>
      <c r="AR32">
        <f t="shared" si="22"/>
        <v>6.5354503708422468E-2</v>
      </c>
    </row>
    <row r="33" spans="2:44">
      <c r="B33" s="18">
        <v>1.2183556000000002</v>
      </c>
      <c r="C33" s="18">
        <v>2129.2800000000002</v>
      </c>
      <c r="D33" s="16"/>
      <c r="E33" s="17"/>
      <c r="F33" s="16"/>
      <c r="S33" s="19"/>
      <c r="T33" s="22">
        <f t="shared" si="0"/>
        <v>0.67320000000000002</v>
      </c>
      <c r="U33" s="21">
        <v>0.12835199999999999</v>
      </c>
      <c r="V33" s="22">
        <f t="shared" si="1"/>
        <v>128.352</v>
      </c>
      <c r="W33" s="24">
        <v>0.30599999999999999</v>
      </c>
      <c r="X33" s="22">
        <f t="shared" si="2"/>
        <v>0.19027403668803555</v>
      </c>
      <c r="Y33" s="22">
        <f t="shared" si="3"/>
        <v>0.95072940186522681</v>
      </c>
      <c r="Z33" s="21">
        <f t="shared" si="4"/>
        <v>0.16241697011142986</v>
      </c>
      <c r="AA33" s="22">
        <f t="shared" si="5"/>
        <v>0.35731733424514572</v>
      </c>
      <c r="AB33" s="22">
        <f t="shared" si="6"/>
        <v>0.32634097476213519</v>
      </c>
      <c r="AC33" s="22">
        <f t="shared" si="7"/>
        <v>0.29075156977530586</v>
      </c>
      <c r="AD33" s="22">
        <f t="shared" si="8"/>
        <v>0.21181422768860697</v>
      </c>
      <c r="AE33" s="22">
        <f t="shared" si="9"/>
        <v>0.38451520514598814</v>
      </c>
      <c r="AF33">
        <f t="shared" si="10"/>
        <v>0.24639724757256182</v>
      </c>
      <c r="AG33">
        <f t="shared" si="11"/>
        <v>0.14612414501089085</v>
      </c>
      <c r="AH33">
        <f t="shared" si="12"/>
        <v>0.18018765590443875</v>
      </c>
      <c r="AI33">
        <f t="shared" si="13"/>
        <v>0.46624747997767263</v>
      </c>
      <c r="AJ33">
        <f t="shared" si="14"/>
        <v>0.1210077922077922</v>
      </c>
      <c r="AK33">
        <f t="shared" si="15"/>
        <v>0.24040488656195461</v>
      </c>
      <c r="AL33">
        <f t="shared" si="16"/>
        <v>9.9215238095238079E-2</v>
      </c>
      <c r="AM33">
        <f t="shared" si="17"/>
        <v>1.6705459999999999</v>
      </c>
      <c r="AN33">
        <f t="shared" si="18"/>
        <v>9.9051244304918587E-2</v>
      </c>
      <c r="AO33">
        <f t="shared" si="19"/>
        <v>8.3366221079508224E-2</v>
      </c>
      <c r="AP33">
        <f t="shared" si="20"/>
        <v>6.9302093625689704E-2</v>
      </c>
      <c r="AQ33">
        <f t="shared" si="21"/>
        <v>9.850613310154846E-2</v>
      </c>
      <c r="AR33">
        <f t="shared" si="22"/>
        <v>6.3437190530912124E-2</v>
      </c>
    </row>
    <row r="34" spans="2:44">
      <c r="B34" s="18">
        <v>1.2658240000000001</v>
      </c>
      <c r="C34" s="18">
        <v>3460.08</v>
      </c>
      <c r="D34" s="16"/>
      <c r="E34" s="17"/>
      <c r="F34" s="16"/>
      <c r="S34" s="19"/>
      <c r="T34" s="22">
        <f t="shared" si="0"/>
        <v>0.34540000000000004</v>
      </c>
      <c r="U34" s="21">
        <v>0.110773</v>
      </c>
      <c r="V34" s="22">
        <f t="shared" si="1"/>
        <v>110.773</v>
      </c>
      <c r="W34" s="24">
        <v>0.157</v>
      </c>
      <c r="X34" s="22">
        <f t="shared" si="2"/>
        <v>0.17127248032381742</v>
      </c>
      <c r="Y34" s="22">
        <f t="shared" si="3"/>
        <v>0.94949673935909129</v>
      </c>
      <c r="Z34" s="21">
        <f t="shared" si="4"/>
        <v>0.15082950914264312</v>
      </c>
      <c r="AA34" s="22">
        <f t="shared" si="5"/>
        <v>0.33182492011381487</v>
      </c>
      <c r="AB34" s="22">
        <f t="shared" si="6"/>
        <v>0.30737465946913101</v>
      </c>
      <c r="AC34" s="22">
        <f t="shared" si="7"/>
        <v>0.26766068403854976</v>
      </c>
      <c r="AD34" s="22">
        <f t="shared" si="8"/>
        <v>0.1983921962311247</v>
      </c>
      <c r="AE34" s="22">
        <f t="shared" si="9"/>
        <v>0.36732243543665433</v>
      </c>
      <c r="AF34">
        <f t="shared" si="10"/>
        <v>0.22820166515742601</v>
      </c>
      <c r="AG34">
        <f t="shared" si="11"/>
        <v>0.13702128719912965</v>
      </c>
      <c r="AH34">
        <f t="shared" si="12"/>
        <v>0.17015099062758857</v>
      </c>
      <c r="AI34">
        <f t="shared" si="13"/>
        <v>0.10740106664475262</v>
      </c>
      <c r="AJ34">
        <f t="shared" si="14"/>
        <v>0.10959285714285714</v>
      </c>
      <c r="AK34">
        <f t="shared" si="15"/>
        <v>0.20972600349040141</v>
      </c>
      <c r="AL34">
        <f t="shared" si="16"/>
        <v>9.0844285714285711E-2</v>
      </c>
      <c r="AM34">
        <f t="shared" si="17"/>
        <v>0.54693700000000001</v>
      </c>
      <c r="AN34">
        <f t="shared" si="18"/>
        <v>9.0126881488177144E-2</v>
      </c>
      <c r="AO34">
        <f t="shared" si="19"/>
        <v>7.724061087533679E-2</v>
      </c>
      <c r="AP34">
        <f t="shared" si="20"/>
        <v>6.2778990266730464E-2</v>
      </c>
      <c r="AQ34">
        <f t="shared" si="21"/>
        <v>9.0888238157212628E-2</v>
      </c>
      <c r="AR34">
        <f t="shared" si="22"/>
        <v>5.7891101773406464E-2</v>
      </c>
    </row>
    <row r="35" spans="2:44">
      <c r="B35" s="18">
        <v>1.2737354000000001</v>
      </c>
      <c r="C35" s="18">
        <v>2395.44</v>
      </c>
      <c r="D35" s="16"/>
      <c r="E35" s="16"/>
      <c r="F35" s="16"/>
      <c r="S35" s="19"/>
      <c r="T35" s="22">
        <f t="shared" si="0"/>
        <v>0.36300000000000004</v>
      </c>
      <c r="U35" s="21">
        <v>7.6975600000000005E-2</v>
      </c>
      <c r="V35" s="22">
        <f t="shared" si="1"/>
        <v>76.9756</v>
      </c>
      <c r="W35" s="24">
        <v>0.16500000000000001</v>
      </c>
      <c r="X35" s="22">
        <f t="shared" si="2"/>
        <v>0.13206042940562973</v>
      </c>
      <c r="Y35" s="22">
        <f t="shared" si="3"/>
        <v>0.94712682140102389</v>
      </c>
      <c r="Z35" s="21">
        <f t="shared" si="4"/>
        <v>0.12561708530421617</v>
      </c>
      <c r="AA35" s="22">
        <f t="shared" si="5"/>
        <v>0.2763575876692756</v>
      </c>
      <c r="AB35" s="22">
        <f t="shared" si="6"/>
        <v>0.26509867595476544</v>
      </c>
      <c r="AC35" s="22">
        <f t="shared" si="7"/>
        <v>0.21816000040651434</v>
      </c>
      <c r="AD35" s="22">
        <f t="shared" si="8"/>
        <v>0.16875880301999244</v>
      </c>
      <c r="AE35" s="22">
        <f t="shared" si="9"/>
        <v>0.32806056473049844</v>
      </c>
      <c r="AF35">
        <f t="shared" si="10"/>
        <v>0.18879263192728779</v>
      </c>
      <c r="AG35">
        <f t="shared" si="11"/>
        <v>0.1168845504361888</v>
      </c>
      <c r="AH35">
        <f t="shared" si="12"/>
        <v>0.1476809336921128</v>
      </c>
      <c r="AI35">
        <f t="shared" si="13"/>
        <v>0.11981026714113728</v>
      </c>
      <c r="AJ35">
        <f t="shared" si="14"/>
        <v>8.7646493506493506E-2</v>
      </c>
      <c r="AK35">
        <f t="shared" si="15"/>
        <v>0.150742757417103</v>
      </c>
      <c r="AL35">
        <f t="shared" si="16"/>
        <v>7.4750285714285714E-2</v>
      </c>
      <c r="AM35">
        <f t="shared" si="17"/>
        <v>0.60726500000000017</v>
      </c>
      <c r="AN35">
        <f t="shared" si="18"/>
        <v>7.1370785348429708E-2</v>
      </c>
      <c r="AO35">
        <f t="shared" si="19"/>
        <v>6.3964429613476717E-2</v>
      </c>
      <c r="AP35">
        <f t="shared" si="20"/>
        <v>4.9172218891666834E-2</v>
      </c>
      <c r="AQ35">
        <f t="shared" si="21"/>
        <v>7.449458669393369E-2</v>
      </c>
      <c r="AR35">
        <f t="shared" si="22"/>
        <v>4.6176919895248983E-2</v>
      </c>
    </row>
    <row r="36" spans="2:44">
      <c r="B36" s="18">
        <v>1.3053810000000001</v>
      </c>
      <c r="C36" s="18">
        <v>1863.1200000000001</v>
      </c>
      <c r="D36" s="16"/>
      <c r="E36" s="16"/>
      <c r="F36" s="16"/>
      <c r="S36" s="19"/>
      <c r="T36" s="22">
        <f t="shared" si="0"/>
        <v>0.35640000000000005</v>
      </c>
      <c r="U36" s="21">
        <v>9.4342600000000013E-2</v>
      </c>
      <c r="V36" s="22">
        <f t="shared" si="1"/>
        <v>94.342600000000019</v>
      </c>
      <c r="W36" s="24">
        <v>0.16200000000000001</v>
      </c>
      <c r="X36" s="22">
        <f t="shared" si="2"/>
        <v>0.15271554506564874</v>
      </c>
      <c r="Y36" s="22">
        <f t="shared" si="3"/>
        <v>0.9483446181894678</v>
      </c>
      <c r="Z36" s="21">
        <f t="shared" si="4"/>
        <v>0.13913874703727014</v>
      </c>
      <c r="AA36" s="22">
        <f t="shared" si="5"/>
        <v>0.3061052434819943</v>
      </c>
      <c r="AB36" s="22">
        <f t="shared" si="6"/>
        <v>0.28795467048132606</v>
      </c>
      <c r="AC36" s="22">
        <f t="shared" si="7"/>
        <v>0.24457531991931622</v>
      </c>
      <c r="AD36" s="22">
        <f t="shared" si="8"/>
        <v>0.18472905888889579</v>
      </c>
      <c r="AE36" s="22">
        <f t="shared" si="9"/>
        <v>0.34945671816446239</v>
      </c>
      <c r="AF36">
        <f t="shared" si="10"/>
        <v>0.2098955079094128</v>
      </c>
      <c r="AG36">
        <f t="shared" si="11"/>
        <v>0.12774384223511426</v>
      </c>
      <c r="AH36">
        <f t="shared" si="12"/>
        <v>0.15984671397521741</v>
      </c>
      <c r="AI36">
        <f t="shared" si="13"/>
        <v>0.11507007369665512</v>
      </c>
      <c r="AJ36">
        <f t="shared" si="14"/>
        <v>9.8923766233766253E-2</v>
      </c>
      <c r="AK36">
        <f t="shared" si="15"/>
        <v>0.18105165794066322</v>
      </c>
      <c r="AL36">
        <f t="shared" si="16"/>
        <v>8.3020285714285713E-2</v>
      </c>
      <c r="AM36">
        <f t="shared" si="17"/>
        <v>0.58464200000000011</v>
      </c>
      <c r="AN36">
        <f t="shared" si="18"/>
        <v>8.1312654874753532E-2</v>
      </c>
      <c r="AO36">
        <f t="shared" si="19"/>
        <v>7.1075217755642697E-2</v>
      </c>
      <c r="AP36">
        <f t="shared" si="20"/>
        <v>5.6366140855542333E-2</v>
      </c>
      <c r="AQ36">
        <f t="shared" si="21"/>
        <v>8.325417154431311E-2</v>
      </c>
      <c r="AR36">
        <f t="shared" si="22"/>
        <v>5.2396670723061756E-2</v>
      </c>
    </row>
    <row r="37" spans="2:44">
      <c r="B37" s="18">
        <v>1.3132924000000001</v>
      </c>
      <c r="C37" s="18">
        <v>2927.76</v>
      </c>
      <c r="D37" s="16"/>
      <c r="E37" s="16"/>
      <c r="F37" s="16"/>
      <c r="V37">
        <f t="shared" si="1"/>
        <v>0</v>
      </c>
      <c r="X37" s="22">
        <f t="shared" si="2"/>
        <v>0</v>
      </c>
      <c r="Y37" s="22">
        <f t="shared" si="3"/>
        <v>0.9417291915012973</v>
      </c>
      <c r="AA37">
        <f t="shared" si="5"/>
        <v>0</v>
      </c>
      <c r="AB37" s="22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0</v>
      </c>
      <c r="AI37">
        <f t="shared" si="13"/>
        <v>0</v>
      </c>
      <c r="AJ37">
        <f t="shared" si="14"/>
        <v>3.7662337662337661E-2</v>
      </c>
      <c r="AK37">
        <f t="shared" si="15"/>
        <v>1.6404886561954626E-2</v>
      </c>
      <c r="AL37">
        <f t="shared" si="16"/>
        <v>3.8095238095238092E-2</v>
      </c>
      <c r="AM37">
        <f t="shared" si="17"/>
        <v>-0.63700000000000001</v>
      </c>
      <c r="AN37">
        <f t="shared" si="18"/>
        <v>0</v>
      </c>
      <c r="AO37">
        <f t="shared" si="19"/>
        <v>0</v>
      </c>
      <c r="AP37">
        <f t="shared" si="20"/>
        <v>0</v>
      </c>
      <c r="AQ37">
        <f t="shared" si="21"/>
        <v>0</v>
      </c>
      <c r="AR37">
        <f t="shared" si="22"/>
        <v>0</v>
      </c>
    </row>
    <row r="38" spans="2:44">
      <c r="B38" s="18">
        <v>1.3291152000000002</v>
      </c>
      <c r="C38" s="18">
        <v>1863.1200000000001</v>
      </c>
      <c r="D38" s="16"/>
      <c r="E38" s="16"/>
      <c r="F38" s="16"/>
      <c r="V38">
        <f t="shared" si="1"/>
        <v>0</v>
      </c>
      <c r="X38" s="22">
        <f t="shared" si="2"/>
        <v>0</v>
      </c>
      <c r="Y38" s="22">
        <f t="shared" si="3"/>
        <v>0.9417291915012973</v>
      </c>
      <c r="AA38">
        <f t="shared" si="5"/>
        <v>0</v>
      </c>
      <c r="AB38" s="22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13"/>
        <v>0</v>
      </c>
      <c r="AJ38">
        <f t="shared" si="14"/>
        <v>3.7662337662337661E-2</v>
      </c>
      <c r="AK38">
        <f t="shared" si="15"/>
        <v>1.6404886561954626E-2</v>
      </c>
      <c r="AL38">
        <f t="shared" si="16"/>
        <v>3.8095238095238092E-2</v>
      </c>
      <c r="AM38">
        <f t="shared" si="17"/>
        <v>-0.63700000000000001</v>
      </c>
      <c r="AN38">
        <f t="shared" si="18"/>
        <v>0</v>
      </c>
      <c r="AO38">
        <f t="shared" si="19"/>
        <v>0</v>
      </c>
      <c r="AP38">
        <f t="shared" si="20"/>
        <v>0</v>
      </c>
      <c r="AQ38">
        <f t="shared" si="21"/>
        <v>0</v>
      </c>
      <c r="AR38">
        <f t="shared" si="22"/>
        <v>0</v>
      </c>
    </row>
    <row r="39" spans="2:44">
      <c r="B39" s="18">
        <v>1.3291152000000002</v>
      </c>
      <c r="C39" s="18">
        <v>1064.6400000000001</v>
      </c>
      <c r="D39" s="16"/>
      <c r="E39" s="16"/>
      <c r="F39" s="16"/>
      <c r="V39">
        <f t="shared" si="1"/>
        <v>0</v>
      </c>
      <c r="X39" s="22">
        <f t="shared" si="2"/>
        <v>0</v>
      </c>
      <c r="Y39" s="22">
        <f t="shared" si="3"/>
        <v>0.9417291915012973</v>
      </c>
      <c r="AA39">
        <f t="shared" si="5"/>
        <v>0</v>
      </c>
      <c r="AB39" s="22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0</v>
      </c>
      <c r="AH39">
        <f t="shared" si="12"/>
        <v>0</v>
      </c>
      <c r="AI39">
        <f t="shared" si="13"/>
        <v>0</v>
      </c>
      <c r="AJ39">
        <f t="shared" si="14"/>
        <v>3.7662337662337661E-2</v>
      </c>
      <c r="AK39">
        <f t="shared" si="15"/>
        <v>1.6404886561954626E-2</v>
      </c>
      <c r="AL39">
        <f t="shared" si="16"/>
        <v>3.8095238095238092E-2</v>
      </c>
      <c r="AM39">
        <f t="shared" si="17"/>
        <v>-0.63700000000000001</v>
      </c>
      <c r="AN39">
        <f t="shared" si="18"/>
        <v>0</v>
      </c>
      <c r="AO39">
        <f t="shared" si="19"/>
        <v>0</v>
      </c>
      <c r="AP39">
        <f t="shared" si="20"/>
        <v>0</v>
      </c>
      <c r="AQ39">
        <f t="shared" si="21"/>
        <v>0</v>
      </c>
      <c r="AR39">
        <f t="shared" si="22"/>
        <v>0</v>
      </c>
    </row>
    <row r="40" spans="2:44">
      <c r="B40" s="18">
        <v>1.3449380000000002</v>
      </c>
      <c r="C40" s="18">
        <v>3726.2400000000002</v>
      </c>
      <c r="D40" s="16"/>
      <c r="E40" s="16"/>
      <c r="F40" s="16"/>
      <c r="V40">
        <f t="shared" si="1"/>
        <v>0</v>
      </c>
      <c r="X40" s="22">
        <f t="shared" si="2"/>
        <v>0</v>
      </c>
      <c r="Y40" s="22">
        <f t="shared" si="3"/>
        <v>0.9417291915012973</v>
      </c>
      <c r="AA40">
        <f t="shared" si="5"/>
        <v>0</v>
      </c>
      <c r="AB40" s="22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  <c r="AG40">
        <f t="shared" si="11"/>
        <v>0</v>
      </c>
      <c r="AH40">
        <f t="shared" si="12"/>
        <v>0</v>
      </c>
      <c r="AI40">
        <f t="shared" si="13"/>
        <v>0</v>
      </c>
      <c r="AJ40">
        <f t="shared" si="14"/>
        <v>3.7662337662337661E-2</v>
      </c>
      <c r="AK40">
        <f t="shared" si="15"/>
        <v>1.6404886561954626E-2</v>
      </c>
      <c r="AL40">
        <f t="shared" si="16"/>
        <v>3.8095238095238092E-2</v>
      </c>
      <c r="AM40">
        <f t="shared" si="17"/>
        <v>-0.63700000000000001</v>
      </c>
      <c r="AN40">
        <f t="shared" si="18"/>
        <v>0</v>
      </c>
      <c r="AO40">
        <f t="shared" si="19"/>
        <v>0</v>
      </c>
      <c r="AP40">
        <f t="shared" si="20"/>
        <v>0</v>
      </c>
      <c r="AQ40">
        <f t="shared" si="21"/>
        <v>0</v>
      </c>
      <c r="AR40">
        <f t="shared" si="22"/>
        <v>0</v>
      </c>
    </row>
    <row r="41" spans="2:44">
      <c r="B41" s="18">
        <v>1.3449380000000002</v>
      </c>
      <c r="C41" s="18">
        <v>2129.2800000000002</v>
      </c>
      <c r="D41" s="16"/>
      <c r="E41" s="16"/>
      <c r="F41" s="16"/>
      <c r="V41">
        <f t="shared" si="1"/>
        <v>0</v>
      </c>
      <c r="X41" s="22">
        <f t="shared" si="2"/>
        <v>0</v>
      </c>
      <c r="Y41" s="22">
        <f t="shared" si="3"/>
        <v>0.9417291915012973</v>
      </c>
      <c r="AA41">
        <f t="shared" si="5"/>
        <v>0</v>
      </c>
      <c r="AB41" s="22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0</v>
      </c>
      <c r="AG41">
        <f t="shared" si="11"/>
        <v>0</v>
      </c>
      <c r="AH41">
        <f t="shared" si="12"/>
        <v>0</v>
      </c>
      <c r="AI41">
        <f t="shared" si="13"/>
        <v>0</v>
      </c>
      <c r="AJ41">
        <f t="shared" si="14"/>
        <v>3.7662337662337661E-2</v>
      </c>
      <c r="AK41">
        <f t="shared" si="15"/>
        <v>1.6404886561954626E-2</v>
      </c>
      <c r="AL41">
        <f t="shared" si="16"/>
        <v>3.8095238095238092E-2</v>
      </c>
      <c r="AM41">
        <f t="shared" si="17"/>
        <v>-0.63700000000000001</v>
      </c>
      <c r="AN41">
        <f t="shared" si="18"/>
        <v>0</v>
      </c>
      <c r="AO41">
        <f t="shared" si="19"/>
        <v>0</v>
      </c>
      <c r="AP41">
        <f t="shared" si="20"/>
        <v>0</v>
      </c>
      <c r="AQ41">
        <f t="shared" si="21"/>
        <v>0</v>
      </c>
      <c r="AR41">
        <f t="shared" si="22"/>
        <v>0</v>
      </c>
    </row>
    <row r="42" spans="2:44">
      <c r="B42" s="18">
        <v>1.3924064</v>
      </c>
      <c r="C42" s="18">
        <v>2395.44</v>
      </c>
      <c r="D42" s="16"/>
      <c r="E42" s="16"/>
      <c r="F42" s="16"/>
      <c r="V42">
        <f t="shared" si="1"/>
        <v>0</v>
      </c>
      <c r="X42" s="22">
        <f t="shared" si="2"/>
        <v>0</v>
      </c>
      <c r="Y42" s="22">
        <f t="shared" si="3"/>
        <v>0.9417291915012973</v>
      </c>
      <c r="AA42">
        <f t="shared" si="5"/>
        <v>0</v>
      </c>
      <c r="AB42" s="2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  <c r="AG42">
        <f t="shared" si="11"/>
        <v>0</v>
      </c>
      <c r="AH42">
        <f t="shared" si="12"/>
        <v>0</v>
      </c>
      <c r="AI42">
        <f t="shared" si="13"/>
        <v>0</v>
      </c>
      <c r="AJ42">
        <f t="shared" si="14"/>
        <v>3.7662337662337661E-2</v>
      </c>
      <c r="AK42">
        <f t="shared" si="15"/>
        <v>1.6404886561954626E-2</v>
      </c>
      <c r="AL42">
        <f t="shared" si="16"/>
        <v>3.8095238095238092E-2</v>
      </c>
      <c r="AM42">
        <f t="shared" si="17"/>
        <v>-0.63700000000000001</v>
      </c>
      <c r="AN42">
        <f t="shared" si="18"/>
        <v>0</v>
      </c>
      <c r="AO42">
        <f t="shared" si="19"/>
        <v>0</v>
      </c>
      <c r="AP42">
        <f t="shared" si="20"/>
        <v>0</v>
      </c>
      <c r="AQ42">
        <f t="shared" si="21"/>
        <v>0</v>
      </c>
      <c r="AR42">
        <f t="shared" si="22"/>
        <v>0</v>
      </c>
    </row>
    <row r="43" spans="2:44">
      <c r="B43" s="18">
        <v>1.3924064</v>
      </c>
      <c r="C43" s="18">
        <v>4258.5600000000004</v>
      </c>
      <c r="D43" s="16"/>
      <c r="E43" s="16"/>
      <c r="F43" s="16"/>
      <c r="V43">
        <f t="shared" si="1"/>
        <v>0</v>
      </c>
      <c r="X43" s="22">
        <f t="shared" si="2"/>
        <v>0</v>
      </c>
      <c r="Y43" s="22">
        <f t="shared" si="3"/>
        <v>0.9417291915012973</v>
      </c>
      <c r="AA43">
        <f t="shared" si="5"/>
        <v>0</v>
      </c>
      <c r="AB43" s="22">
        <f t="shared" si="6"/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  <c r="AG43">
        <f t="shared" si="11"/>
        <v>0</v>
      </c>
      <c r="AH43">
        <f t="shared" si="12"/>
        <v>0</v>
      </c>
      <c r="AI43">
        <f t="shared" si="13"/>
        <v>0</v>
      </c>
      <c r="AJ43">
        <f t="shared" si="14"/>
        <v>3.7662337662337661E-2</v>
      </c>
      <c r="AK43">
        <f t="shared" si="15"/>
        <v>1.6404886561954626E-2</v>
      </c>
      <c r="AL43">
        <f t="shared" si="16"/>
        <v>3.8095238095238092E-2</v>
      </c>
      <c r="AM43">
        <f t="shared" si="17"/>
        <v>-0.63700000000000001</v>
      </c>
      <c r="AN43">
        <f t="shared" si="18"/>
        <v>0</v>
      </c>
      <c r="AO43">
        <f t="shared" si="19"/>
        <v>0</v>
      </c>
      <c r="AP43">
        <f t="shared" si="20"/>
        <v>0</v>
      </c>
      <c r="AQ43">
        <f t="shared" si="21"/>
        <v>0</v>
      </c>
      <c r="AR43">
        <f t="shared" si="22"/>
        <v>0</v>
      </c>
    </row>
    <row r="44" spans="2:44">
      <c r="B44" s="18">
        <v>1.4082292000000001</v>
      </c>
      <c r="C44" s="18">
        <v>1730.04</v>
      </c>
      <c r="D44" s="16"/>
      <c r="E44" s="16"/>
      <c r="F44" s="16"/>
      <c r="V44">
        <f t="shared" si="1"/>
        <v>0</v>
      </c>
      <c r="X44" s="22">
        <f t="shared" si="2"/>
        <v>0</v>
      </c>
      <c r="Y44" s="22">
        <f t="shared" si="3"/>
        <v>0.9417291915012973</v>
      </c>
      <c r="AA44">
        <f t="shared" si="5"/>
        <v>0</v>
      </c>
      <c r="AB44" s="22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  <c r="AG44">
        <f t="shared" si="11"/>
        <v>0</v>
      </c>
      <c r="AH44">
        <f t="shared" si="12"/>
        <v>0</v>
      </c>
      <c r="AI44">
        <f t="shared" si="13"/>
        <v>0</v>
      </c>
      <c r="AJ44">
        <f t="shared" si="14"/>
        <v>3.7662337662337661E-2</v>
      </c>
      <c r="AK44">
        <f t="shared" si="15"/>
        <v>1.6404886561954626E-2</v>
      </c>
      <c r="AL44">
        <f t="shared" si="16"/>
        <v>3.8095238095238092E-2</v>
      </c>
      <c r="AM44">
        <f t="shared" si="17"/>
        <v>-0.63700000000000001</v>
      </c>
      <c r="AN44">
        <f t="shared" si="18"/>
        <v>0</v>
      </c>
      <c r="AO44">
        <f t="shared" si="19"/>
        <v>0</v>
      </c>
      <c r="AP44">
        <f t="shared" si="20"/>
        <v>0</v>
      </c>
      <c r="AQ44">
        <f t="shared" si="21"/>
        <v>0</v>
      </c>
      <c r="AR44">
        <f t="shared" si="22"/>
        <v>0</v>
      </c>
    </row>
    <row r="45" spans="2:44">
      <c r="B45" s="18">
        <v>1.4398748000000001</v>
      </c>
      <c r="C45" s="18">
        <v>3193.9200000000005</v>
      </c>
      <c r="D45" s="16"/>
      <c r="E45" s="16"/>
      <c r="F45" s="16"/>
      <c r="V45">
        <f t="shared" si="1"/>
        <v>0</v>
      </c>
      <c r="X45" s="22">
        <f t="shared" si="2"/>
        <v>0</v>
      </c>
      <c r="Y45" s="22">
        <f t="shared" si="3"/>
        <v>0.9417291915012973</v>
      </c>
      <c r="AA45">
        <f t="shared" si="5"/>
        <v>0</v>
      </c>
      <c r="AB45" s="22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  <c r="AG45">
        <f t="shared" si="11"/>
        <v>0</v>
      </c>
      <c r="AH45">
        <f t="shared" si="12"/>
        <v>0</v>
      </c>
      <c r="AI45">
        <f t="shared" si="13"/>
        <v>0</v>
      </c>
      <c r="AJ45">
        <f t="shared" si="14"/>
        <v>3.7662337662337661E-2</v>
      </c>
      <c r="AK45">
        <f t="shared" si="15"/>
        <v>1.6404886561954626E-2</v>
      </c>
      <c r="AL45">
        <f t="shared" si="16"/>
        <v>3.8095238095238092E-2</v>
      </c>
      <c r="AM45">
        <f t="shared" si="17"/>
        <v>-0.63700000000000001</v>
      </c>
      <c r="AN45">
        <f t="shared" si="18"/>
        <v>0</v>
      </c>
      <c r="AO45">
        <f t="shared" si="19"/>
        <v>0</v>
      </c>
      <c r="AP45">
        <f t="shared" si="20"/>
        <v>0</v>
      </c>
      <c r="AQ45">
        <f t="shared" si="21"/>
        <v>0</v>
      </c>
      <c r="AR45">
        <f t="shared" si="22"/>
        <v>0</v>
      </c>
    </row>
    <row r="46" spans="2:44">
      <c r="B46" s="18">
        <v>1.4398748000000001</v>
      </c>
      <c r="C46" s="18">
        <v>3460.08</v>
      </c>
      <c r="D46" s="16"/>
      <c r="E46" s="16"/>
      <c r="F46" s="16"/>
      <c r="V46">
        <f t="shared" si="1"/>
        <v>0</v>
      </c>
      <c r="X46" s="22">
        <f t="shared" si="2"/>
        <v>0</v>
      </c>
      <c r="Y46" s="22">
        <f t="shared" si="3"/>
        <v>0.9417291915012973</v>
      </c>
      <c r="AA46">
        <f t="shared" si="5"/>
        <v>0</v>
      </c>
      <c r="AB46" s="22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0</v>
      </c>
      <c r="AI46">
        <f t="shared" si="13"/>
        <v>0</v>
      </c>
      <c r="AJ46">
        <f t="shared" si="14"/>
        <v>3.7662337662337661E-2</v>
      </c>
      <c r="AK46">
        <f t="shared" si="15"/>
        <v>1.6404886561954626E-2</v>
      </c>
      <c r="AL46">
        <f t="shared" si="16"/>
        <v>3.8095238095238092E-2</v>
      </c>
      <c r="AM46">
        <f t="shared" si="17"/>
        <v>-0.63700000000000001</v>
      </c>
      <c r="AN46">
        <f t="shared" si="18"/>
        <v>0</v>
      </c>
      <c r="AO46">
        <f t="shared" si="19"/>
        <v>0</v>
      </c>
      <c r="AP46">
        <f t="shared" si="20"/>
        <v>0</v>
      </c>
      <c r="AQ46">
        <f t="shared" si="21"/>
        <v>0</v>
      </c>
      <c r="AR46">
        <f t="shared" si="22"/>
        <v>0</v>
      </c>
    </row>
    <row r="47" spans="2:44">
      <c r="B47" s="18">
        <v>1.4556976000000001</v>
      </c>
      <c r="C47" s="18">
        <v>2129.2800000000002</v>
      </c>
      <c r="V47">
        <f t="shared" si="1"/>
        <v>0</v>
      </c>
      <c r="X47" s="22">
        <f t="shared" si="2"/>
        <v>0</v>
      </c>
      <c r="Y47" s="22">
        <f t="shared" si="3"/>
        <v>0.9417291915012973</v>
      </c>
      <c r="AA47">
        <f t="shared" si="5"/>
        <v>0</v>
      </c>
      <c r="AB47" s="22">
        <f t="shared" si="6"/>
        <v>0</v>
      </c>
      <c r="AC47">
        <f t="shared" si="7"/>
        <v>0</v>
      </c>
      <c r="AD47">
        <f t="shared" si="8"/>
        <v>0</v>
      </c>
      <c r="AE47">
        <f t="shared" si="9"/>
        <v>0</v>
      </c>
      <c r="AF47">
        <f t="shared" si="10"/>
        <v>0</v>
      </c>
      <c r="AG47">
        <f t="shared" si="11"/>
        <v>0</v>
      </c>
      <c r="AH47">
        <f t="shared" si="12"/>
        <v>0</v>
      </c>
      <c r="AI47">
        <f t="shared" si="13"/>
        <v>0</v>
      </c>
      <c r="AJ47">
        <f t="shared" si="14"/>
        <v>3.7662337662337661E-2</v>
      </c>
      <c r="AK47">
        <f t="shared" si="15"/>
        <v>1.6404886561954626E-2</v>
      </c>
      <c r="AL47">
        <f t="shared" si="16"/>
        <v>3.8095238095238092E-2</v>
      </c>
      <c r="AM47">
        <f t="shared" si="17"/>
        <v>-0.63700000000000001</v>
      </c>
      <c r="AN47">
        <f t="shared" si="18"/>
        <v>0</v>
      </c>
      <c r="AO47">
        <f t="shared" si="19"/>
        <v>0</v>
      </c>
      <c r="AP47">
        <f t="shared" si="20"/>
        <v>0</v>
      </c>
      <c r="AQ47">
        <f t="shared" si="21"/>
        <v>0</v>
      </c>
      <c r="AR47">
        <f t="shared" si="22"/>
        <v>0</v>
      </c>
    </row>
    <row r="48" spans="2:44">
      <c r="B48" s="18">
        <v>1.4636090000000002</v>
      </c>
      <c r="C48" s="18">
        <v>1863.1200000000001</v>
      </c>
      <c r="V48">
        <f t="shared" si="1"/>
        <v>0</v>
      </c>
      <c r="X48" s="22">
        <f t="shared" si="2"/>
        <v>0</v>
      </c>
      <c r="Y48" s="22">
        <f t="shared" si="3"/>
        <v>0.9417291915012973</v>
      </c>
      <c r="AA48">
        <f t="shared" si="5"/>
        <v>0</v>
      </c>
      <c r="AB48" s="22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  <c r="AG48">
        <f t="shared" si="11"/>
        <v>0</v>
      </c>
      <c r="AH48">
        <f t="shared" si="12"/>
        <v>0</v>
      </c>
      <c r="AI48">
        <f t="shared" si="13"/>
        <v>0</v>
      </c>
      <c r="AJ48">
        <f t="shared" si="14"/>
        <v>3.7662337662337661E-2</v>
      </c>
      <c r="AK48">
        <f t="shared" si="15"/>
        <v>1.6404886561954626E-2</v>
      </c>
      <c r="AL48">
        <f t="shared" si="16"/>
        <v>3.8095238095238092E-2</v>
      </c>
      <c r="AM48">
        <f t="shared" si="17"/>
        <v>-0.63700000000000001</v>
      </c>
      <c r="AN48">
        <f t="shared" si="18"/>
        <v>0</v>
      </c>
      <c r="AO48">
        <f t="shared" si="19"/>
        <v>0</v>
      </c>
      <c r="AP48">
        <f t="shared" si="20"/>
        <v>0</v>
      </c>
      <c r="AQ48">
        <f t="shared" si="21"/>
        <v>0</v>
      </c>
      <c r="AR48">
        <f t="shared" si="22"/>
        <v>0</v>
      </c>
    </row>
    <row r="49" spans="2:44">
      <c r="B49" s="18">
        <v>1.5031660000000002</v>
      </c>
      <c r="C49" s="18">
        <v>3460.08</v>
      </c>
      <c r="V49">
        <f t="shared" si="1"/>
        <v>0</v>
      </c>
      <c r="X49" s="22">
        <f t="shared" si="2"/>
        <v>0</v>
      </c>
      <c r="Y49" s="22">
        <f t="shared" si="3"/>
        <v>0.9417291915012973</v>
      </c>
      <c r="AA49">
        <f t="shared" si="5"/>
        <v>0</v>
      </c>
      <c r="AB49" s="22">
        <f t="shared" si="6"/>
        <v>0</v>
      </c>
      <c r="AC49">
        <f t="shared" si="7"/>
        <v>0</v>
      </c>
      <c r="AD49">
        <f t="shared" si="8"/>
        <v>0</v>
      </c>
      <c r="AE49">
        <f t="shared" si="9"/>
        <v>0</v>
      </c>
      <c r="AF49">
        <f t="shared" si="10"/>
        <v>0</v>
      </c>
      <c r="AG49">
        <f t="shared" si="11"/>
        <v>0</v>
      </c>
      <c r="AH49">
        <f t="shared" si="12"/>
        <v>0</v>
      </c>
      <c r="AI49">
        <f t="shared" si="13"/>
        <v>0</v>
      </c>
      <c r="AJ49">
        <f t="shared" si="14"/>
        <v>3.7662337662337661E-2</v>
      </c>
      <c r="AK49">
        <f t="shared" si="15"/>
        <v>1.6404886561954626E-2</v>
      </c>
      <c r="AL49">
        <f t="shared" si="16"/>
        <v>3.8095238095238092E-2</v>
      </c>
      <c r="AM49">
        <f t="shared" si="17"/>
        <v>-0.63700000000000001</v>
      </c>
      <c r="AN49">
        <f t="shared" si="18"/>
        <v>0</v>
      </c>
      <c r="AO49">
        <f t="shared" si="19"/>
        <v>0</v>
      </c>
      <c r="AP49">
        <f t="shared" si="20"/>
        <v>0</v>
      </c>
      <c r="AQ49">
        <f t="shared" si="21"/>
        <v>0</v>
      </c>
      <c r="AR49">
        <f t="shared" si="22"/>
        <v>0</v>
      </c>
    </row>
    <row r="50" spans="2:44">
      <c r="B50" s="18">
        <v>1.5031660000000002</v>
      </c>
      <c r="C50" s="18">
        <v>2129.2800000000002</v>
      </c>
      <c r="V50">
        <f t="shared" si="1"/>
        <v>0</v>
      </c>
      <c r="X50" s="22">
        <f t="shared" si="2"/>
        <v>0</v>
      </c>
      <c r="Y50" s="22">
        <f t="shared" si="3"/>
        <v>0.9417291915012973</v>
      </c>
      <c r="AA50">
        <f t="shared" si="5"/>
        <v>0</v>
      </c>
      <c r="AB50" s="22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  <c r="AG50">
        <f t="shared" si="11"/>
        <v>0</v>
      </c>
      <c r="AH50">
        <f t="shared" si="12"/>
        <v>0</v>
      </c>
      <c r="AI50">
        <f t="shared" si="13"/>
        <v>0</v>
      </c>
      <c r="AJ50">
        <f t="shared" si="14"/>
        <v>3.7662337662337661E-2</v>
      </c>
      <c r="AK50">
        <f t="shared" si="15"/>
        <v>1.6404886561954626E-2</v>
      </c>
      <c r="AL50">
        <f t="shared" si="16"/>
        <v>3.8095238095238092E-2</v>
      </c>
      <c r="AM50">
        <f t="shared" si="17"/>
        <v>-0.63700000000000001</v>
      </c>
      <c r="AN50">
        <f t="shared" si="18"/>
        <v>0</v>
      </c>
      <c r="AO50">
        <f t="shared" si="19"/>
        <v>0</v>
      </c>
      <c r="AP50">
        <f t="shared" si="20"/>
        <v>0</v>
      </c>
      <c r="AQ50">
        <f t="shared" si="21"/>
        <v>0</v>
      </c>
      <c r="AR50">
        <f t="shared" si="22"/>
        <v>0</v>
      </c>
    </row>
    <row r="51" spans="2:44">
      <c r="B51" s="18">
        <v>1.5348116000000001</v>
      </c>
      <c r="C51" s="18">
        <v>1996.2</v>
      </c>
      <c r="V51">
        <f t="shared" si="1"/>
        <v>0</v>
      </c>
      <c r="X51" s="22">
        <f t="shared" si="2"/>
        <v>0</v>
      </c>
      <c r="Y51" s="22">
        <f t="shared" si="3"/>
        <v>0.9417291915012973</v>
      </c>
      <c r="AA51">
        <f t="shared" si="5"/>
        <v>0</v>
      </c>
      <c r="AB51" s="22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  <c r="AG51">
        <f t="shared" si="11"/>
        <v>0</v>
      </c>
      <c r="AH51">
        <f t="shared" si="12"/>
        <v>0</v>
      </c>
      <c r="AI51">
        <f t="shared" si="13"/>
        <v>0</v>
      </c>
      <c r="AJ51">
        <f t="shared" si="14"/>
        <v>3.7662337662337661E-2</v>
      </c>
      <c r="AK51">
        <f t="shared" si="15"/>
        <v>1.6404886561954626E-2</v>
      </c>
      <c r="AL51">
        <f t="shared" si="16"/>
        <v>3.8095238095238092E-2</v>
      </c>
      <c r="AM51">
        <f t="shared" si="17"/>
        <v>-0.63700000000000001</v>
      </c>
      <c r="AN51">
        <f t="shared" si="18"/>
        <v>0</v>
      </c>
      <c r="AO51">
        <f t="shared" si="19"/>
        <v>0</v>
      </c>
      <c r="AP51">
        <f t="shared" si="20"/>
        <v>0</v>
      </c>
      <c r="AQ51">
        <f t="shared" si="21"/>
        <v>0</v>
      </c>
      <c r="AR51">
        <f t="shared" si="22"/>
        <v>0</v>
      </c>
    </row>
    <row r="52" spans="2:44">
      <c r="B52" s="18">
        <v>1.5822800000000001</v>
      </c>
      <c r="C52" s="18">
        <v>3992.4</v>
      </c>
      <c r="V52">
        <f t="shared" si="1"/>
        <v>0</v>
      </c>
      <c r="X52" s="22">
        <f t="shared" si="2"/>
        <v>0</v>
      </c>
      <c r="Y52" s="22">
        <f t="shared" si="3"/>
        <v>0.9417291915012973</v>
      </c>
      <c r="AA52">
        <f t="shared" si="5"/>
        <v>0</v>
      </c>
      <c r="AB52" s="2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  <c r="AG52">
        <f t="shared" si="11"/>
        <v>0</v>
      </c>
      <c r="AH52">
        <f t="shared" si="12"/>
        <v>0</v>
      </c>
      <c r="AI52">
        <f t="shared" si="13"/>
        <v>0</v>
      </c>
      <c r="AJ52">
        <f t="shared" si="14"/>
        <v>3.7662337662337661E-2</v>
      </c>
      <c r="AK52">
        <f t="shared" si="15"/>
        <v>1.6404886561954626E-2</v>
      </c>
      <c r="AL52">
        <f t="shared" si="16"/>
        <v>3.8095238095238092E-2</v>
      </c>
      <c r="AM52">
        <f t="shared" si="17"/>
        <v>-0.63700000000000001</v>
      </c>
      <c r="AN52">
        <f t="shared" si="18"/>
        <v>0</v>
      </c>
      <c r="AO52">
        <f t="shared" si="19"/>
        <v>0</v>
      </c>
      <c r="AP52">
        <f t="shared" si="20"/>
        <v>0</v>
      </c>
      <c r="AQ52">
        <f t="shared" si="21"/>
        <v>0</v>
      </c>
      <c r="AR52">
        <f t="shared" si="22"/>
        <v>0</v>
      </c>
    </row>
    <row r="53" spans="2:44">
      <c r="B53" s="18">
        <v>1.6297484000000002</v>
      </c>
      <c r="C53" s="18">
        <v>4524.72</v>
      </c>
      <c r="V53">
        <f t="shared" si="1"/>
        <v>0</v>
      </c>
      <c r="X53" s="22">
        <f t="shared" si="2"/>
        <v>0</v>
      </c>
      <c r="Y53" s="22">
        <f t="shared" si="3"/>
        <v>0.9417291915012973</v>
      </c>
      <c r="AA53">
        <f t="shared" si="5"/>
        <v>0</v>
      </c>
      <c r="AB53" s="22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0</v>
      </c>
      <c r="AG53">
        <f t="shared" si="11"/>
        <v>0</v>
      </c>
      <c r="AH53">
        <f t="shared" si="12"/>
        <v>0</v>
      </c>
      <c r="AI53">
        <f t="shared" si="13"/>
        <v>0</v>
      </c>
      <c r="AJ53">
        <f t="shared" si="14"/>
        <v>3.7662337662337661E-2</v>
      </c>
      <c r="AK53">
        <f t="shared" si="15"/>
        <v>1.6404886561954626E-2</v>
      </c>
      <c r="AL53">
        <f t="shared" si="16"/>
        <v>3.8095238095238092E-2</v>
      </c>
      <c r="AM53">
        <f t="shared" si="17"/>
        <v>-0.63700000000000001</v>
      </c>
      <c r="AN53">
        <f t="shared" si="18"/>
        <v>0</v>
      </c>
      <c r="AO53">
        <f t="shared" si="19"/>
        <v>0</v>
      </c>
      <c r="AP53">
        <f t="shared" si="20"/>
        <v>0</v>
      </c>
      <c r="AQ53">
        <f t="shared" si="21"/>
        <v>0</v>
      </c>
      <c r="AR53">
        <f t="shared" si="22"/>
        <v>0</v>
      </c>
    </row>
    <row r="54" spans="2:44">
      <c r="B54" s="18">
        <v>1.6772168000000001</v>
      </c>
      <c r="C54" s="18">
        <v>4391.6399999999994</v>
      </c>
      <c r="V54">
        <f t="shared" si="1"/>
        <v>0</v>
      </c>
      <c r="X54" s="22">
        <f t="shared" si="2"/>
        <v>0</v>
      </c>
      <c r="Y54" s="22">
        <f t="shared" si="3"/>
        <v>0.9417291915012973</v>
      </c>
      <c r="AA54">
        <f t="shared" si="5"/>
        <v>0</v>
      </c>
      <c r="AB54" s="22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  <c r="AG54">
        <f t="shared" si="11"/>
        <v>0</v>
      </c>
      <c r="AH54">
        <f t="shared" si="12"/>
        <v>0</v>
      </c>
      <c r="AI54">
        <f t="shared" si="13"/>
        <v>0</v>
      </c>
      <c r="AJ54">
        <f t="shared" si="14"/>
        <v>3.7662337662337661E-2</v>
      </c>
      <c r="AK54">
        <f t="shared" si="15"/>
        <v>1.6404886561954626E-2</v>
      </c>
      <c r="AL54">
        <f t="shared" si="16"/>
        <v>3.8095238095238092E-2</v>
      </c>
      <c r="AM54">
        <f t="shared" si="17"/>
        <v>-0.63700000000000001</v>
      </c>
      <c r="AN54">
        <f t="shared" si="18"/>
        <v>0</v>
      </c>
      <c r="AO54">
        <f t="shared" si="19"/>
        <v>0</v>
      </c>
      <c r="AP54">
        <f t="shared" si="20"/>
        <v>0</v>
      </c>
      <c r="AQ54">
        <f t="shared" si="21"/>
        <v>0</v>
      </c>
      <c r="AR54">
        <f t="shared" si="22"/>
        <v>0</v>
      </c>
    </row>
    <row r="55" spans="2:44">
      <c r="B55" s="18">
        <v>1.7879764000000002</v>
      </c>
      <c r="C55" s="18">
        <v>3060.84</v>
      </c>
      <c r="V55">
        <f t="shared" si="1"/>
        <v>0</v>
      </c>
      <c r="X55" s="22">
        <f t="shared" si="2"/>
        <v>0</v>
      </c>
      <c r="Y55" s="22">
        <f t="shared" si="3"/>
        <v>0.9417291915012973</v>
      </c>
      <c r="AA55">
        <f t="shared" si="5"/>
        <v>0</v>
      </c>
      <c r="AB55" s="22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  <c r="AG55">
        <f t="shared" si="11"/>
        <v>0</v>
      </c>
      <c r="AH55">
        <f t="shared" si="12"/>
        <v>0</v>
      </c>
      <c r="AI55">
        <f t="shared" si="13"/>
        <v>0</v>
      </c>
      <c r="AJ55">
        <f t="shared" si="14"/>
        <v>3.7662337662337661E-2</v>
      </c>
      <c r="AK55">
        <f t="shared" si="15"/>
        <v>1.6404886561954626E-2</v>
      </c>
      <c r="AL55">
        <f t="shared" si="16"/>
        <v>3.8095238095238092E-2</v>
      </c>
      <c r="AM55">
        <f t="shared" si="17"/>
        <v>-0.63700000000000001</v>
      </c>
      <c r="AN55">
        <f t="shared" si="18"/>
        <v>0</v>
      </c>
      <c r="AO55">
        <f t="shared" si="19"/>
        <v>0</v>
      </c>
      <c r="AP55">
        <f t="shared" si="20"/>
        <v>0</v>
      </c>
      <c r="AQ55">
        <f t="shared" si="21"/>
        <v>0</v>
      </c>
      <c r="AR55">
        <f t="shared" si="22"/>
        <v>0</v>
      </c>
    </row>
    <row r="56" spans="2:44">
      <c r="B56" s="18">
        <v>1.8512676000000001</v>
      </c>
      <c r="C56" s="18">
        <v>12376.44</v>
      </c>
      <c r="V56">
        <f t="shared" si="1"/>
        <v>0</v>
      </c>
      <c r="X56" s="22">
        <f t="shared" si="2"/>
        <v>0</v>
      </c>
      <c r="Y56" s="22">
        <f t="shared" si="3"/>
        <v>0.9417291915012973</v>
      </c>
      <c r="AA56">
        <f t="shared" si="5"/>
        <v>0</v>
      </c>
      <c r="AB56" s="22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  <c r="AG56">
        <f t="shared" si="11"/>
        <v>0</v>
      </c>
      <c r="AH56">
        <f t="shared" si="12"/>
        <v>0</v>
      </c>
      <c r="AI56">
        <f t="shared" si="13"/>
        <v>0</v>
      </c>
      <c r="AJ56">
        <f t="shared" si="14"/>
        <v>3.7662337662337661E-2</v>
      </c>
      <c r="AK56">
        <f t="shared" si="15"/>
        <v>1.6404886561954626E-2</v>
      </c>
      <c r="AL56">
        <f t="shared" si="16"/>
        <v>3.8095238095238092E-2</v>
      </c>
      <c r="AM56">
        <f t="shared" si="17"/>
        <v>-0.63700000000000001</v>
      </c>
      <c r="AN56">
        <f t="shared" si="18"/>
        <v>0</v>
      </c>
      <c r="AO56">
        <f t="shared" si="19"/>
        <v>0</v>
      </c>
      <c r="AP56">
        <f t="shared" si="20"/>
        <v>0</v>
      </c>
      <c r="AQ56">
        <f t="shared" si="21"/>
        <v>0</v>
      </c>
      <c r="AR56">
        <f t="shared" si="22"/>
        <v>0</v>
      </c>
    </row>
    <row r="57" spans="2:44">
      <c r="B57" s="18">
        <v>1.8987360000000002</v>
      </c>
      <c r="C57" s="18">
        <v>10114.08</v>
      </c>
      <c r="V57">
        <f t="shared" si="1"/>
        <v>0</v>
      </c>
      <c r="X57" s="22">
        <f t="shared" si="2"/>
        <v>0</v>
      </c>
      <c r="Y57" s="22">
        <f t="shared" si="3"/>
        <v>0.9417291915012973</v>
      </c>
      <c r="AA57">
        <f t="shared" si="5"/>
        <v>0</v>
      </c>
      <c r="AB57" s="22">
        <f t="shared" si="6"/>
        <v>0</v>
      </c>
      <c r="AC57">
        <f t="shared" si="7"/>
        <v>0</v>
      </c>
      <c r="AD57">
        <f t="shared" si="8"/>
        <v>0</v>
      </c>
      <c r="AE57">
        <f t="shared" si="9"/>
        <v>0</v>
      </c>
      <c r="AF57">
        <f t="shared" si="10"/>
        <v>0</v>
      </c>
      <c r="AG57">
        <f t="shared" si="11"/>
        <v>0</v>
      </c>
      <c r="AH57">
        <f t="shared" si="12"/>
        <v>0</v>
      </c>
      <c r="AI57">
        <f t="shared" si="13"/>
        <v>0</v>
      </c>
      <c r="AJ57">
        <f t="shared" si="14"/>
        <v>3.7662337662337661E-2</v>
      </c>
      <c r="AK57">
        <f t="shared" si="15"/>
        <v>1.6404886561954626E-2</v>
      </c>
      <c r="AL57">
        <f t="shared" si="16"/>
        <v>3.8095238095238092E-2</v>
      </c>
      <c r="AM57">
        <f t="shared" si="17"/>
        <v>-0.63700000000000001</v>
      </c>
      <c r="AN57">
        <f t="shared" si="18"/>
        <v>0</v>
      </c>
      <c r="AO57">
        <f t="shared" si="19"/>
        <v>0</v>
      </c>
      <c r="AP57">
        <f t="shared" si="20"/>
        <v>0</v>
      </c>
      <c r="AQ57">
        <f t="shared" si="21"/>
        <v>0</v>
      </c>
      <c r="AR57">
        <f t="shared" si="22"/>
        <v>0</v>
      </c>
    </row>
    <row r="58" spans="2:44">
      <c r="B58" s="18">
        <v>1.9462044000000003</v>
      </c>
      <c r="C58" s="18">
        <v>12775.680000000002</v>
      </c>
      <c r="V58">
        <f t="shared" si="1"/>
        <v>0</v>
      </c>
      <c r="X58" s="22">
        <f t="shared" si="2"/>
        <v>0</v>
      </c>
      <c r="Y58" s="22">
        <f t="shared" si="3"/>
        <v>0.9417291915012973</v>
      </c>
      <c r="AA58">
        <f t="shared" si="5"/>
        <v>0</v>
      </c>
      <c r="AB58" s="22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  <c r="AG58">
        <f t="shared" si="11"/>
        <v>0</v>
      </c>
      <c r="AH58">
        <f t="shared" si="12"/>
        <v>0</v>
      </c>
      <c r="AI58">
        <f t="shared" si="13"/>
        <v>0</v>
      </c>
      <c r="AJ58">
        <f t="shared" si="14"/>
        <v>3.7662337662337661E-2</v>
      </c>
      <c r="AK58">
        <f t="shared" si="15"/>
        <v>1.6404886561954626E-2</v>
      </c>
      <c r="AL58">
        <f t="shared" si="16"/>
        <v>3.8095238095238092E-2</v>
      </c>
      <c r="AM58">
        <f t="shared" si="17"/>
        <v>-0.63700000000000001</v>
      </c>
      <c r="AN58">
        <f t="shared" si="18"/>
        <v>0</v>
      </c>
      <c r="AO58">
        <f t="shared" si="19"/>
        <v>0</v>
      </c>
      <c r="AP58">
        <f t="shared" si="20"/>
        <v>0</v>
      </c>
      <c r="AQ58">
        <f t="shared" si="21"/>
        <v>0</v>
      </c>
      <c r="AR58">
        <f t="shared" si="22"/>
        <v>0</v>
      </c>
    </row>
    <row r="59" spans="2:44">
      <c r="B59" s="18">
        <v>1.8512676000000001</v>
      </c>
      <c r="C59" s="18">
        <v>15437.28</v>
      </c>
      <c r="V59">
        <f t="shared" si="1"/>
        <v>0</v>
      </c>
      <c r="X59" s="22">
        <f t="shared" si="2"/>
        <v>0</v>
      </c>
      <c r="Y59" s="22">
        <f t="shared" si="3"/>
        <v>0.9417291915012973</v>
      </c>
      <c r="AA59">
        <f t="shared" si="5"/>
        <v>0</v>
      </c>
      <c r="AB59" s="22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  <c r="AG59">
        <f t="shared" si="11"/>
        <v>0</v>
      </c>
      <c r="AH59">
        <f t="shared" si="12"/>
        <v>0</v>
      </c>
      <c r="AI59">
        <f t="shared" si="13"/>
        <v>0</v>
      </c>
      <c r="AJ59">
        <f t="shared" si="14"/>
        <v>3.7662337662337661E-2</v>
      </c>
      <c r="AK59">
        <f t="shared" si="15"/>
        <v>1.6404886561954626E-2</v>
      </c>
      <c r="AL59">
        <f t="shared" si="16"/>
        <v>3.8095238095238092E-2</v>
      </c>
      <c r="AM59">
        <f t="shared" si="17"/>
        <v>-0.63700000000000001</v>
      </c>
      <c r="AN59">
        <f t="shared" si="18"/>
        <v>0</v>
      </c>
      <c r="AO59">
        <f t="shared" si="19"/>
        <v>0</v>
      </c>
      <c r="AP59">
        <f t="shared" si="20"/>
        <v>0</v>
      </c>
      <c r="AQ59">
        <f t="shared" si="21"/>
        <v>0</v>
      </c>
      <c r="AR59">
        <f t="shared" si="22"/>
        <v>0</v>
      </c>
    </row>
    <row r="60" spans="2:44">
      <c r="B60" s="18">
        <v>1.9936728000000001</v>
      </c>
      <c r="C60" s="18">
        <v>14505.72</v>
      </c>
      <c r="V60">
        <f t="shared" si="1"/>
        <v>0</v>
      </c>
      <c r="X60" s="22">
        <f t="shared" si="2"/>
        <v>0</v>
      </c>
      <c r="Y60" s="22">
        <f t="shared" si="3"/>
        <v>0.9417291915012973</v>
      </c>
      <c r="AA60">
        <f t="shared" si="5"/>
        <v>0</v>
      </c>
      <c r="AB60" s="22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  <c r="AG60">
        <f t="shared" si="11"/>
        <v>0</v>
      </c>
      <c r="AH60">
        <f t="shared" si="12"/>
        <v>0</v>
      </c>
      <c r="AI60">
        <f t="shared" si="13"/>
        <v>0</v>
      </c>
      <c r="AJ60">
        <f t="shared" si="14"/>
        <v>3.7662337662337661E-2</v>
      </c>
      <c r="AK60">
        <f t="shared" si="15"/>
        <v>1.6404886561954626E-2</v>
      </c>
      <c r="AL60">
        <f t="shared" si="16"/>
        <v>3.8095238095238092E-2</v>
      </c>
      <c r="AM60">
        <f t="shared" si="17"/>
        <v>-0.63700000000000001</v>
      </c>
      <c r="AN60">
        <f t="shared" si="18"/>
        <v>0</v>
      </c>
      <c r="AO60">
        <f t="shared" si="19"/>
        <v>0</v>
      </c>
      <c r="AP60">
        <f t="shared" si="20"/>
        <v>0</v>
      </c>
      <c r="AQ60">
        <f t="shared" si="21"/>
        <v>0</v>
      </c>
      <c r="AR60">
        <f t="shared" si="22"/>
        <v>0</v>
      </c>
    </row>
    <row r="61" spans="2:44">
      <c r="B61" s="18">
        <v>1.8512676000000001</v>
      </c>
      <c r="C61" s="18">
        <v>17167.32</v>
      </c>
      <c r="V61">
        <f t="shared" si="1"/>
        <v>0</v>
      </c>
      <c r="X61" s="22">
        <f t="shared" si="2"/>
        <v>0</v>
      </c>
      <c r="Y61" s="22">
        <f t="shared" si="3"/>
        <v>0.9417291915012973</v>
      </c>
      <c r="AA61">
        <f t="shared" si="5"/>
        <v>0</v>
      </c>
      <c r="AB61" s="22">
        <f t="shared" si="6"/>
        <v>0</v>
      </c>
      <c r="AC61">
        <f t="shared" si="7"/>
        <v>0</v>
      </c>
      <c r="AD61">
        <f t="shared" si="8"/>
        <v>0</v>
      </c>
      <c r="AE61">
        <f t="shared" si="9"/>
        <v>0</v>
      </c>
      <c r="AF61">
        <f t="shared" si="10"/>
        <v>0</v>
      </c>
      <c r="AG61">
        <f t="shared" si="11"/>
        <v>0</v>
      </c>
      <c r="AH61">
        <f t="shared" si="12"/>
        <v>0</v>
      </c>
      <c r="AI61">
        <f t="shared" si="13"/>
        <v>0</v>
      </c>
      <c r="AJ61">
        <f t="shared" si="14"/>
        <v>3.7662337662337661E-2</v>
      </c>
      <c r="AK61">
        <f t="shared" si="15"/>
        <v>1.6404886561954626E-2</v>
      </c>
      <c r="AL61">
        <f t="shared" si="16"/>
        <v>3.8095238095238092E-2</v>
      </c>
      <c r="AM61">
        <f t="shared" si="17"/>
        <v>-0.63700000000000001</v>
      </c>
      <c r="AN61">
        <f t="shared" si="18"/>
        <v>0</v>
      </c>
      <c r="AO61">
        <f t="shared" si="19"/>
        <v>0</v>
      </c>
      <c r="AP61">
        <f t="shared" si="20"/>
        <v>0</v>
      </c>
      <c r="AQ61">
        <f t="shared" si="21"/>
        <v>0</v>
      </c>
      <c r="AR61">
        <f t="shared" si="22"/>
        <v>0</v>
      </c>
    </row>
    <row r="62" spans="2:44">
      <c r="B62" s="18">
        <v>1.9936728000000001</v>
      </c>
      <c r="C62" s="18">
        <v>17300.400000000001</v>
      </c>
      <c r="V62">
        <f t="shared" si="1"/>
        <v>0</v>
      </c>
      <c r="X62" s="22">
        <f t="shared" si="2"/>
        <v>0</v>
      </c>
      <c r="Y62" s="22">
        <f t="shared" si="3"/>
        <v>0.9417291915012973</v>
      </c>
      <c r="AA62">
        <f t="shared" si="5"/>
        <v>0</v>
      </c>
      <c r="AB62" s="22">
        <f t="shared" si="6"/>
        <v>0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0</v>
      </c>
      <c r="AG62">
        <f t="shared" si="11"/>
        <v>0</v>
      </c>
      <c r="AH62">
        <f t="shared" si="12"/>
        <v>0</v>
      </c>
      <c r="AI62">
        <f t="shared" si="13"/>
        <v>0</v>
      </c>
      <c r="AJ62">
        <f t="shared" si="14"/>
        <v>3.7662337662337661E-2</v>
      </c>
      <c r="AK62">
        <f t="shared" si="15"/>
        <v>1.6404886561954626E-2</v>
      </c>
      <c r="AL62">
        <f t="shared" si="16"/>
        <v>3.8095238095238092E-2</v>
      </c>
      <c r="AM62">
        <f t="shared" si="17"/>
        <v>-0.63700000000000001</v>
      </c>
      <c r="AN62">
        <f t="shared" si="18"/>
        <v>0</v>
      </c>
      <c r="AO62">
        <f t="shared" si="19"/>
        <v>0</v>
      </c>
      <c r="AP62">
        <f t="shared" si="20"/>
        <v>0</v>
      </c>
      <c r="AQ62">
        <f t="shared" si="21"/>
        <v>0</v>
      </c>
      <c r="AR62">
        <f t="shared" si="22"/>
        <v>0</v>
      </c>
    </row>
    <row r="63" spans="2:44">
      <c r="B63" s="18">
        <v>2.0253184000000002</v>
      </c>
      <c r="C63" s="18">
        <v>17566.559999999998</v>
      </c>
      <c r="V63">
        <f t="shared" si="1"/>
        <v>0</v>
      </c>
      <c r="X63" s="22">
        <f t="shared" si="2"/>
        <v>0</v>
      </c>
      <c r="Y63" s="22">
        <f t="shared" si="3"/>
        <v>0.9417291915012973</v>
      </c>
      <c r="AA63">
        <f t="shared" si="5"/>
        <v>0</v>
      </c>
      <c r="AB63" s="22">
        <f t="shared" si="6"/>
        <v>0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0</v>
      </c>
      <c r="AG63">
        <f t="shared" si="11"/>
        <v>0</v>
      </c>
      <c r="AH63">
        <f t="shared" si="12"/>
        <v>0</v>
      </c>
      <c r="AI63">
        <f t="shared" si="13"/>
        <v>0</v>
      </c>
      <c r="AJ63">
        <f t="shared" si="14"/>
        <v>3.7662337662337661E-2</v>
      </c>
      <c r="AK63">
        <f t="shared" si="15"/>
        <v>1.6404886561954626E-2</v>
      </c>
      <c r="AL63">
        <f t="shared" si="16"/>
        <v>3.8095238095238092E-2</v>
      </c>
      <c r="AM63">
        <f t="shared" si="17"/>
        <v>-0.63700000000000001</v>
      </c>
      <c r="AN63">
        <f t="shared" si="18"/>
        <v>0</v>
      </c>
      <c r="AO63">
        <f t="shared" si="19"/>
        <v>0</v>
      </c>
      <c r="AP63">
        <f t="shared" si="20"/>
        <v>0</v>
      </c>
      <c r="AQ63">
        <f t="shared" si="21"/>
        <v>0</v>
      </c>
      <c r="AR63">
        <f t="shared" si="22"/>
        <v>0</v>
      </c>
    </row>
    <row r="64" spans="2:44">
      <c r="B64" s="18">
        <v>1.8512676000000001</v>
      </c>
      <c r="C64" s="18">
        <v>18498.12</v>
      </c>
      <c r="V64">
        <f t="shared" si="1"/>
        <v>0</v>
      </c>
      <c r="X64" s="22">
        <f t="shared" si="2"/>
        <v>0</v>
      </c>
      <c r="Y64" s="22">
        <f t="shared" si="3"/>
        <v>0.9417291915012973</v>
      </c>
      <c r="AA64">
        <f t="shared" si="5"/>
        <v>0</v>
      </c>
      <c r="AB64" s="22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  <c r="AG64">
        <f t="shared" si="11"/>
        <v>0</v>
      </c>
      <c r="AH64">
        <f t="shared" si="12"/>
        <v>0</v>
      </c>
      <c r="AI64">
        <f t="shared" si="13"/>
        <v>0</v>
      </c>
      <c r="AJ64">
        <f t="shared" si="14"/>
        <v>3.7662337662337661E-2</v>
      </c>
      <c r="AK64">
        <f t="shared" si="15"/>
        <v>1.6404886561954626E-2</v>
      </c>
      <c r="AL64">
        <f t="shared" si="16"/>
        <v>3.8095238095238092E-2</v>
      </c>
      <c r="AM64">
        <f t="shared" si="17"/>
        <v>-0.63700000000000001</v>
      </c>
      <c r="AN64">
        <f t="shared" si="18"/>
        <v>0</v>
      </c>
      <c r="AO64">
        <f t="shared" si="19"/>
        <v>0</v>
      </c>
      <c r="AP64">
        <f t="shared" si="20"/>
        <v>0</v>
      </c>
      <c r="AQ64">
        <f t="shared" si="21"/>
        <v>0</v>
      </c>
      <c r="AR64">
        <f t="shared" si="22"/>
        <v>0</v>
      </c>
    </row>
    <row r="65" spans="2:44">
      <c r="B65" s="18">
        <v>1.8591790000000001</v>
      </c>
      <c r="C65" s="18">
        <v>19296.600000000002</v>
      </c>
      <c r="V65">
        <f t="shared" si="1"/>
        <v>0</v>
      </c>
      <c r="X65" s="22">
        <f t="shared" si="2"/>
        <v>0</v>
      </c>
      <c r="Y65" s="22">
        <f t="shared" si="3"/>
        <v>0.9417291915012973</v>
      </c>
      <c r="AA65">
        <f t="shared" si="5"/>
        <v>0</v>
      </c>
      <c r="AB65" s="22">
        <f t="shared" si="6"/>
        <v>0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  <c r="AG65">
        <f t="shared" si="11"/>
        <v>0</v>
      </c>
      <c r="AH65">
        <f t="shared" si="12"/>
        <v>0</v>
      </c>
      <c r="AI65">
        <f t="shared" si="13"/>
        <v>0</v>
      </c>
      <c r="AJ65">
        <f t="shared" si="14"/>
        <v>3.7662337662337661E-2</v>
      </c>
      <c r="AK65">
        <f t="shared" si="15"/>
        <v>1.6404886561954626E-2</v>
      </c>
      <c r="AL65">
        <f t="shared" si="16"/>
        <v>3.8095238095238092E-2</v>
      </c>
      <c r="AM65">
        <f t="shared" si="17"/>
        <v>-0.63700000000000001</v>
      </c>
      <c r="AN65">
        <f t="shared" si="18"/>
        <v>0</v>
      </c>
      <c r="AO65">
        <f t="shared" si="19"/>
        <v>0</v>
      </c>
      <c r="AP65">
        <f t="shared" si="20"/>
        <v>0</v>
      </c>
      <c r="AQ65">
        <f t="shared" si="21"/>
        <v>0</v>
      </c>
      <c r="AR65">
        <f t="shared" si="22"/>
        <v>0</v>
      </c>
    </row>
    <row r="66" spans="2:44">
      <c r="B66" s="18">
        <v>1.8512676000000001</v>
      </c>
      <c r="C66" s="18">
        <v>20228.16</v>
      </c>
      <c r="V66">
        <f t="shared" si="1"/>
        <v>0</v>
      </c>
      <c r="X66" s="22">
        <f t="shared" si="2"/>
        <v>0</v>
      </c>
      <c r="Y66" s="22">
        <f t="shared" si="3"/>
        <v>0.9417291915012973</v>
      </c>
      <c r="AA66">
        <f t="shared" si="5"/>
        <v>0</v>
      </c>
      <c r="AB66" s="22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  <c r="AG66">
        <f t="shared" si="11"/>
        <v>0</v>
      </c>
      <c r="AH66">
        <f t="shared" si="12"/>
        <v>0</v>
      </c>
      <c r="AI66">
        <f t="shared" si="13"/>
        <v>0</v>
      </c>
      <c r="AJ66">
        <f t="shared" si="14"/>
        <v>3.7662337662337661E-2</v>
      </c>
      <c r="AK66">
        <f t="shared" si="15"/>
        <v>1.6404886561954626E-2</v>
      </c>
      <c r="AL66">
        <f t="shared" si="16"/>
        <v>3.8095238095238092E-2</v>
      </c>
      <c r="AM66">
        <f t="shared" si="17"/>
        <v>-0.63700000000000001</v>
      </c>
      <c r="AN66">
        <f t="shared" si="18"/>
        <v>0</v>
      </c>
      <c r="AO66">
        <f t="shared" si="19"/>
        <v>0</v>
      </c>
      <c r="AP66">
        <f t="shared" si="20"/>
        <v>0</v>
      </c>
      <c r="AQ66">
        <f t="shared" si="21"/>
        <v>0</v>
      </c>
      <c r="AR66">
        <f t="shared" si="22"/>
        <v>0</v>
      </c>
    </row>
    <row r="67" spans="2:44">
      <c r="B67" s="18">
        <v>1.9145588000000002</v>
      </c>
      <c r="C67" s="18">
        <v>18631.2</v>
      </c>
      <c r="V67">
        <f t="shared" ref="V67:V74" si="23">U67*10^3</f>
        <v>0</v>
      </c>
      <c r="X67" s="22">
        <f t="shared" ref="X67:X74" si="24">(U67/1.31)^(1/1.4)</f>
        <v>0</v>
      </c>
      <c r="Y67" s="22">
        <f t="shared" ref="Y67:Y74" si="25">(U67+13.43)/14.261</f>
        <v>0.9417291915012973</v>
      </c>
      <c r="AA67">
        <f t="shared" ref="AA67:AA74" si="26">Z67*2.2</f>
        <v>0</v>
      </c>
      <c r="AB67" s="22">
        <f t="shared" ref="AB67:AB74" si="27">(U67/2.0173)^(1/2.46)</f>
        <v>0</v>
      </c>
      <c r="AC67">
        <f t="shared" ref="AC67:AC74" si="28">(V67/1157)^(1/1.78)</f>
        <v>0</v>
      </c>
      <c r="AD67">
        <f t="shared" ref="AD67:AD74" si="29">(V67/4217)^(1/2.25)</f>
        <v>0</v>
      </c>
      <c r="AE67">
        <f t="shared" ref="AE67:AE74" si="30">(V67/2786)^(1/3.22)</f>
        <v>0</v>
      </c>
      <c r="AF67">
        <f t="shared" ref="AF67:AF74" si="31">(U67/1.89)^(1/1.92)</f>
        <v>0</v>
      </c>
      <c r="AG67">
        <f t="shared" ref="AG67:AG74" si="32">(U67/10.5)^(1/2.29)</f>
        <v>0</v>
      </c>
      <c r="AH67">
        <f t="shared" ref="AH67:AH74" si="33">(U67/10.5)^(1/2.57)</f>
        <v>0</v>
      </c>
      <c r="AI67">
        <f t="shared" ref="AI67:AI74" si="34">6.31*(W67)^2.2</f>
        <v>0</v>
      </c>
      <c r="AJ67">
        <f t="shared" ref="AJ67:AJ74" si="35">(U67+0.058)/1.54</f>
        <v>3.7662337662337661E-2</v>
      </c>
      <c r="AK67">
        <f t="shared" ref="AK67:AK74" si="36">(U67+0.0094)/0.573</f>
        <v>1.6404886561954626E-2</v>
      </c>
      <c r="AL67">
        <f t="shared" ref="AL67:AL74" si="37">(U67+0.08)/2.1</f>
        <v>3.8095238095238092E-2</v>
      </c>
      <c r="AM67">
        <f t="shared" ref="AM67:AM74" si="38">7.541*(W67)-0.637</f>
        <v>-0.63700000000000001</v>
      </c>
      <c r="AN67">
        <f t="shared" ref="AN67:AN74" si="39">(U67/4.73)^(1/1.56)</f>
        <v>0</v>
      </c>
      <c r="AO67">
        <f t="shared" ref="AO67:AO74" si="40">(U67/15.52)^(1/1.93)</f>
        <v>0</v>
      </c>
      <c r="AP67">
        <f t="shared" ref="AP67:AP74" si="41">(U67/6.85)^(1/1.49)</f>
        <v>0</v>
      </c>
      <c r="AQ67">
        <f t="shared" ref="AQ67:AQ74" si="42">(U67/8.92)^(1/1.83)</f>
        <v>0</v>
      </c>
      <c r="AR67">
        <f t="shared" ref="AR67:AR74" si="43">(U67/10.88)^(1/1.61)</f>
        <v>0</v>
      </c>
    </row>
    <row r="68" spans="2:44">
      <c r="B68" s="18">
        <v>1.9224702000000002</v>
      </c>
      <c r="C68" s="18">
        <v>20494.320000000003</v>
      </c>
      <c r="V68">
        <f t="shared" si="23"/>
        <v>0</v>
      </c>
      <c r="X68" s="22">
        <f t="shared" si="24"/>
        <v>0</v>
      </c>
      <c r="Y68" s="22">
        <f t="shared" si="25"/>
        <v>0.9417291915012973</v>
      </c>
      <c r="AA68">
        <f t="shared" si="26"/>
        <v>0</v>
      </c>
      <c r="AB68" s="22">
        <f t="shared" si="27"/>
        <v>0</v>
      </c>
      <c r="AC68">
        <f t="shared" si="28"/>
        <v>0</v>
      </c>
      <c r="AD68">
        <f t="shared" si="29"/>
        <v>0</v>
      </c>
      <c r="AE68">
        <f t="shared" si="30"/>
        <v>0</v>
      </c>
      <c r="AF68">
        <f t="shared" si="31"/>
        <v>0</v>
      </c>
      <c r="AG68">
        <f t="shared" si="32"/>
        <v>0</v>
      </c>
      <c r="AH68">
        <f t="shared" si="33"/>
        <v>0</v>
      </c>
      <c r="AI68">
        <f t="shared" si="34"/>
        <v>0</v>
      </c>
      <c r="AJ68">
        <f t="shared" si="35"/>
        <v>3.7662337662337661E-2</v>
      </c>
      <c r="AK68">
        <f t="shared" si="36"/>
        <v>1.6404886561954626E-2</v>
      </c>
      <c r="AL68">
        <f t="shared" si="37"/>
        <v>3.8095238095238092E-2</v>
      </c>
      <c r="AM68">
        <f t="shared" si="38"/>
        <v>-0.63700000000000001</v>
      </c>
      <c r="AN68">
        <f t="shared" si="39"/>
        <v>0</v>
      </c>
      <c r="AO68">
        <f t="shared" si="40"/>
        <v>0</v>
      </c>
      <c r="AP68">
        <f t="shared" si="41"/>
        <v>0</v>
      </c>
      <c r="AQ68">
        <f t="shared" si="42"/>
        <v>0</v>
      </c>
      <c r="AR68">
        <f t="shared" si="43"/>
        <v>0</v>
      </c>
    </row>
    <row r="69" spans="2:44">
      <c r="B69" s="18">
        <v>1.9382930000000003</v>
      </c>
      <c r="C69" s="18">
        <v>20228.16</v>
      </c>
      <c r="V69">
        <f t="shared" si="23"/>
        <v>0</v>
      </c>
      <c r="X69" s="22">
        <f t="shared" si="24"/>
        <v>0</v>
      </c>
      <c r="Y69" s="22">
        <f t="shared" si="25"/>
        <v>0.9417291915012973</v>
      </c>
      <c r="AA69">
        <f t="shared" si="26"/>
        <v>0</v>
      </c>
      <c r="AB69" s="22">
        <f t="shared" si="27"/>
        <v>0</v>
      </c>
      <c r="AC69">
        <f t="shared" si="28"/>
        <v>0</v>
      </c>
      <c r="AD69">
        <f t="shared" si="29"/>
        <v>0</v>
      </c>
      <c r="AE69">
        <f t="shared" si="30"/>
        <v>0</v>
      </c>
      <c r="AF69">
        <f t="shared" si="31"/>
        <v>0</v>
      </c>
      <c r="AG69">
        <f t="shared" si="32"/>
        <v>0</v>
      </c>
      <c r="AH69">
        <f t="shared" si="33"/>
        <v>0</v>
      </c>
      <c r="AI69">
        <f t="shared" si="34"/>
        <v>0</v>
      </c>
      <c r="AJ69">
        <f t="shared" si="35"/>
        <v>3.7662337662337661E-2</v>
      </c>
      <c r="AK69">
        <f t="shared" si="36"/>
        <v>1.6404886561954626E-2</v>
      </c>
      <c r="AL69">
        <f t="shared" si="37"/>
        <v>3.8095238095238092E-2</v>
      </c>
      <c r="AM69">
        <f t="shared" si="38"/>
        <v>-0.63700000000000001</v>
      </c>
      <c r="AN69">
        <f t="shared" si="39"/>
        <v>0</v>
      </c>
      <c r="AO69">
        <f t="shared" si="40"/>
        <v>0</v>
      </c>
      <c r="AP69">
        <f t="shared" si="41"/>
        <v>0</v>
      </c>
      <c r="AQ69">
        <f t="shared" si="42"/>
        <v>0</v>
      </c>
      <c r="AR69">
        <f t="shared" si="43"/>
        <v>0</v>
      </c>
    </row>
    <row r="70" spans="2:44">
      <c r="B70" s="18">
        <v>1.9778500000000001</v>
      </c>
      <c r="C70" s="18">
        <v>18897.36</v>
      </c>
      <c r="V70">
        <f t="shared" si="23"/>
        <v>0</v>
      </c>
      <c r="X70" s="22">
        <f t="shared" si="24"/>
        <v>0</v>
      </c>
      <c r="Y70" s="22">
        <f t="shared" si="25"/>
        <v>0.9417291915012973</v>
      </c>
      <c r="AA70">
        <f t="shared" si="26"/>
        <v>0</v>
      </c>
      <c r="AB70" s="22">
        <f t="shared" si="27"/>
        <v>0</v>
      </c>
      <c r="AC70">
        <f t="shared" si="28"/>
        <v>0</v>
      </c>
      <c r="AD70">
        <f t="shared" si="29"/>
        <v>0</v>
      </c>
      <c r="AE70">
        <f t="shared" si="30"/>
        <v>0</v>
      </c>
      <c r="AF70">
        <f t="shared" si="31"/>
        <v>0</v>
      </c>
      <c r="AG70">
        <f t="shared" si="32"/>
        <v>0</v>
      </c>
      <c r="AH70">
        <f t="shared" si="33"/>
        <v>0</v>
      </c>
      <c r="AI70">
        <f t="shared" si="34"/>
        <v>0</v>
      </c>
      <c r="AJ70">
        <f t="shared" si="35"/>
        <v>3.7662337662337661E-2</v>
      </c>
      <c r="AK70">
        <f t="shared" si="36"/>
        <v>1.6404886561954626E-2</v>
      </c>
      <c r="AL70">
        <f t="shared" si="37"/>
        <v>3.8095238095238092E-2</v>
      </c>
      <c r="AM70">
        <f t="shared" si="38"/>
        <v>-0.63700000000000001</v>
      </c>
      <c r="AN70">
        <f t="shared" si="39"/>
        <v>0</v>
      </c>
      <c r="AO70">
        <f t="shared" si="40"/>
        <v>0</v>
      </c>
      <c r="AP70">
        <f t="shared" si="41"/>
        <v>0</v>
      </c>
      <c r="AQ70">
        <f t="shared" si="42"/>
        <v>0</v>
      </c>
      <c r="AR70">
        <f t="shared" si="43"/>
        <v>0</v>
      </c>
    </row>
    <row r="71" spans="2:44">
      <c r="B71" s="18">
        <v>1.9936728000000001</v>
      </c>
      <c r="C71" s="18">
        <v>19163.52</v>
      </c>
      <c r="V71">
        <f t="shared" si="23"/>
        <v>0</v>
      </c>
      <c r="X71" s="22">
        <f t="shared" si="24"/>
        <v>0</v>
      </c>
      <c r="Y71" s="22">
        <f t="shared" si="25"/>
        <v>0.9417291915012973</v>
      </c>
      <c r="AA71">
        <f t="shared" si="26"/>
        <v>0</v>
      </c>
      <c r="AB71" s="22">
        <f t="shared" si="27"/>
        <v>0</v>
      </c>
      <c r="AC71">
        <f t="shared" si="28"/>
        <v>0</v>
      </c>
      <c r="AD71">
        <f t="shared" si="29"/>
        <v>0</v>
      </c>
      <c r="AE71">
        <f t="shared" si="30"/>
        <v>0</v>
      </c>
      <c r="AF71">
        <f t="shared" si="31"/>
        <v>0</v>
      </c>
      <c r="AG71">
        <f t="shared" si="32"/>
        <v>0</v>
      </c>
      <c r="AH71">
        <f t="shared" si="33"/>
        <v>0</v>
      </c>
      <c r="AI71">
        <f t="shared" si="34"/>
        <v>0</v>
      </c>
      <c r="AJ71">
        <f t="shared" si="35"/>
        <v>3.7662337662337661E-2</v>
      </c>
      <c r="AK71">
        <f t="shared" si="36"/>
        <v>1.6404886561954626E-2</v>
      </c>
      <c r="AL71">
        <f t="shared" si="37"/>
        <v>3.8095238095238092E-2</v>
      </c>
      <c r="AM71">
        <f t="shared" si="38"/>
        <v>-0.63700000000000001</v>
      </c>
      <c r="AN71">
        <f t="shared" si="39"/>
        <v>0</v>
      </c>
      <c r="AO71">
        <f t="shared" si="40"/>
        <v>0</v>
      </c>
      <c r="AP71">
        <f t="shared" si="41"/>
        <v>0</v>
      </c>
      <c r="AQ71">
        <f t="shared" si="42"/>
        <v>0</v>
      </c>
      <c r="AR71">
        <f t="shared" si="43"/>
        <v>0</v>
      </c>
    </row>
    <row r="72" spans="2:44">
      <c r="B72" s="18">
        <v>2.0253184000000002</v>
      </c>
      <c r="C72" s="18">
        <v>21825.120000000003</v>
      </c>
      <c r="V72">
        <f t="shared" si="23"/>
        <v>0</v>
      </c>
      <c r="X72" s="22">
        <f t="shared" si="24"/>
        <v>0</v>
      </c>
      <c r="Y72" s="22">
        <f t="shared" si="25"/>
        <v>0.9417291915012973</v>
      </c>
      <c r="AA72">
        <f t="shared" si="26"/>
        <v>0</v>
      </c>
      <c r="AB72" s="22">
        <f t="shared" si="27"/>
        <v>0</v>
      </c>
      <c r="AC72">
        <f t="shared" si="28"/>
        <v>0</v>
      </c>
      <c r="AD72">
        <f t="shared" si="29"/>
        <v>0</v>
      </c>
      <c r="AE72">
        <f t="shared" si="30"/>
        <v>0</v>
      </c>
      <c r="AF72">
        <f t="shared" si="31"/>
        <v>0</v>
      </c>
      <c r="AG72">
        <f t="shared" si="32"/>
        <v>0</v>
      </c>
      <c r="AH72">
        <f t="shared" si="33"/>
        <v>0</v>
      </c>
      <c r="AI72">
        <f t="shared" si="34"/>
        <v>0</v>
      </c>
      <c r="AJ72">
        <f t="shared" si="35"/>
        <v>3.7662337662337661E-2</v>
      </c>
      <c r="AK72">
        <f t="shared" si="36"/>
        <v>1.6404886561954626E-2</v>
      </c>
      <c r="AL72">
        <f t="shared" si="37"/>
        <v>3.8095238095238092E-2</v>
      </c>
      <c r="AM72">
        <f t="shared" si="38"/>
        <v>-0.63700000000000001</v>
      </c>
      <c r="AN72">
        <f t="shared" si="39"/>
        <v>0</v>
      </c>
      <c r="AO72">
        <f t="shared" si="40"/>
        <v>0</v>
      </c>
      <c r="AP72">
        <f t="shared" si="41"/>
        <v>0</v>
      </c>
      <c r="AQ72">
        <f t="shared" si="42"/>
        <v>0</v>
      </c>
      <c r="AR72">
        <f t="shared" si="43"/>
        <v>0</v>
      </c>
    </row>
    <row r="73" spans="2:44">
      <c r="B73" s="18">
        <v>1.9936728000000001</v>
      </c>
      <c r="C73" s="18">
        <v>24486.720000000001</v>
      </c>
      <c r="V73">
        <f t="shared" si="23"/>
        <v>0</v>
      </c>
      <c r="X73" s="22">
        <f t="shared" si="24"/>
        <v>0</v>
      </c>
      <c r="Y73" s="22">
        <f t="shared" si="25"/>
        <v>0.9417291915012973</v>
      </c>
      <c r="AA73">
        <f t="shared" si="26"/>
        <v>0</v>
      </c>
      <c r="AB73" s="22">
        <f t="shared" si="27"/>
        <v>0</v>
      </c>
      <c r="AC73">
        <f t="shared" si="28"/>
        <v>0</v>
      </c>
      <c r="AD73">
        <f t="shared" si="29"/>
        <v>0</v>
      </c>
      <c r="AE73">
        <f t="shared" si="30"/>
        <v>0</v>
      </c>
      <c r="AF73">
        <f t="shared" si="31"/>
        <v>0</v>
      </c>
      <c r="AG73">
        <f t="shared" si="32"/>
        <v>0</v>
      </c>
      <c r="AH73">
        <f t="shared" si="33"/>
        <v>0</v>
      </c>
      <c r="AI73">
        <f t="shared" si="34"/>
        <v>0</v>
      </c>
      <c r="AJ73">
        <f t="shared" si="35"/>
        <v>3.7662337662337661E-2</v>
      </c>
      <c r="AK73">
        <f t="shared" si="36"/>
        <v>1.6404886561954626E-2</v>
      </c>
      <c r="AL73">
        <f t="shared" si="37"/>
        <v>3.8095238095238092E-2</v>
      </c>
      <c r="AM73">
        <f t="shared" si="38"/>
        <v>-0.63700000000000001</v>
      </c>
      <c r="AN73">
        <f t="shared" si="39"/>
        <v>0</v>
      </c>
      <c r="AO73">
        <f t="shared" si="40"/>
        <v>0</v>
      </c>
      <c r="AP73">
        <f t="shared" si="41"/>
        <v>0</v>
      </c>
      <c r="AQ73">
        <f t="shared" si="42"/>
        <v>0</v>
      </c>
      <c r="AR73">
        <f t="shared" si="43"/>
        <v>0</v>
      </c>
    </row>
    <row r="74" spans="2:44">
      <c r="B74" s="18">
        <v>2.0253184000000002</v>
      </c>
      <c r="C74" s="18">
        <v>29809.920000000002</v>
      </c>
      <c r="V74">
        <f t="shared" si="23"/>
        <v>0</v>
      </c>
      <c r="X74" s="22">
        <f t="shared" si="24"/>
        <v>0</v>
      </c>
      <c r="Y74" s="22">
        <f t="shared" si="25"/>
        <v>0.9417291915012973</v>
      </c>
      <c r="AA74">
        <f t="shared" si="26"/>
        <v>0</v>
      </c>
      <c r="AB74" s="22">
        <f t="shared" si="27"/>
        <v>0</v>
      </c>
      <c r="AC74">
        <f t="shared" si="28"/>
        <v>0</v>
      </c>
      <c r="AD74">
        <f t="shared" si="29"/>
        <v>0</v>
      </c>
      <c r="AE74">
        <f t="shared" si="30"/>
        <v>0</v>
      </c>
      <c r="AF74">
        <f t="shared" si="31"/>
        <v>0</v>
      </c>
      <c r="AG74">
        <f t="shared" si="32"/>
        <v>0</v>
      </c>
      <c r="AH74">
        <f t="shared" si="33"/>
        <v>0</v>
      </c>
      <c r="AI74">
        <f t="shared" si="34"/>
        <v>0</v>
      </c>
      <c r="AJ74">
        <f t="shared" si="35"/>
        <v>3.7662337662337661E-2</v>
      </c>
      <c r="AK74">
        <f t="shared" si="36"/>
        <v>1.6404886561954626E-2</v>
      </c>
      <c r="AL74">
        <f t="shared" si="37"/>
        <v>3.8095238095238092E-2</v>
      </c>
      <c r="AM74">
        <f t="shared" si="38"/>
        <v>-0.63700000000000001</v>
      </c>
      <c r="AN74">
        <f t="shared" si="39"/>
        <v>0</v>
      </c>
      <c r="AO74">
        <f t="shared" si="40"/>
        <v>0</v>
      </c>
      <c r="AP74">
        <f t="shared" si="41"/>
        <v>0</v>
      </c>
      <c r="AQ74">
        <f t="shared" si="42"/>
        <v>0</v>
      </c>
      <c r="AR74">
        <f t="shared" si="4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Natalia</cp:lastModifiedBy>
  <dcterms:created xsi:type="dcterms:W3CDTF">2014-07-21T17:26:32Z</dcterms:created>
  <dcterms:modified xsi:type="dcterms:W3CDTF">2014-12-28T01:08:32Z</dcterms:modified>
</cp:coreProperties>
</file>