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" sheetId="1" r:id="rId3"/>
  </sheets>
  <definedNames/>
  <calcPr/>
</workbook>
</file>

<file path=xl/sharedStrings.xml><?xml version="1.0" encoding="utf-8"?>
<sst xmlns="http://schemas.openxmlformats.org/spreadsheetml/2006/main" count="25" uniqueCount="23">
  <si>
    <t>Boeing</t>
  </si>
  <si>
    <t>S&amp;P 500</t>
  </si>
  <si>
    <t>Date</t>
  </si>
  <si>
    <t>Open</t>
  </si>
  <si>
    <t>Close</t>
  </si>
  <si>
    <t>X</t>
  </si>
  <si>
    <t>Y</t>
  </si>
  <si>
    <t>За допомогою формул</t>
  </si>
  <si>
    <t>За допомогою функцій</t>
  </si>
  <si>
    <t>X - X  сер</t>
  </si>
  <si>
    <t>Y - Y сер</t>
  </si>
  <si>
    <t>(X - X сер)(Y - Yсер)</t>
  </si>
  <si>
    <t>(X - X сер) ^ 2</t>
  </si>
  <si>
    <t>(Y - Y сер) ^ 2</t>
  </si>
  <si>
    <t>Y^</t>
  </si>
  <si>
    <t># Елементів</t>
  </si>
  <si>
    <t>X середнє</t>
  </si>
  <si>
    <t>Y середнє</t>
  </si>
  <si>
    <t>Var(X)</t>
  </si>
  <si>
    <t>Var(Y)</t>
  </si>
  <si>
    <t>Cov(X, Y)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</si>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</sst>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u/>
    </font>
    <font/>
    <font>
      <u/>
    </font>
    <font>
      <b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2" fontId="2" numFmtId="0" xfId="0" applyBorder="1" applyFill="1" applyFont="1"/>
    <xf borderId="2" fillId="0" fontId="4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6" fillId="0" fontId="2" numFmtId="164" xfId="0" applyAlignment="1" applyBorder="1" applyFont="1" applyNumberFormat="1">
      <alignment readingOrder="0"/>
    </xf>
    <xf borderId="7" fillId="0" fontId="2" numFmtId="4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Border="1" applyFont="1"/>
    <xf borderId="0" fillId="0" fontId="2" numFmtId="164" xfId="0" applyAlignment="1" applyFont="1" applyNumberFormat="1">
      <alignment readingOrder="0"/>
    </xf>
    <xf borderId="7" fillId="0" fontId="2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1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5" fillId="0" fontId="2" numFmtId="0" xfId="0" applyBorder="1" applyFont="1"/>
    <xf borderId="10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11" fillId="0" fontId="2" numFmtId="0" xfId="0" applyBorder="1" applyFont="1"/>
    <xf borderId="6" fillId="0" fontId="2" numFmtId="0" xfId="0" applyBorder="1" applyFont="1"/>
    <xf borderId="10" fillId="0" fontId="2" numFmtId="0" xfId="0" applyBorder="1" applyFont="1"/>
    <xf borderId="12" fillId="0" fontId="5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2" fillId="0" fontId="2" numFmtId="164" xfId="0" applyAlignment="1" applyBorder="1" applyFont="1" applyNumberFormat="1">
      <alignment readingOrder="0"/>
    </xf>
    <xf borderId="15" fillId="0" fontId="2" numFmtId="164" xfId="0" applyAlignment="1" applyBorder="1" applyFont="1" applyNumberFormat="1">
      <alignment readingOrder="0"/>
    </xf>
    <xf borderId="15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5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BA!$E$3:$E$123</c:f>
            </c:numRef>
          </c:xVal>
          <c:yVal>
            <c:numRef>
              <c:f>BA!$I$3:$I$123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trendline>
            <c:name>a + bx</c:name>
            <c:spPr>
              <a:ln w="38100">
                <a:solidFill>
                  <a:srgbClr val="DB4437"/>
                </a:solidFill>
              </a:ln>
            </c:spPr>
            <c:trendlineType val="linear"/>
            <c:dispRSqr val="0"/>
            <c:dispEq val="0"/>
          </c:trendline>
          <c:xVal>
            <c:numRef>
              <c:f>BA!$E$3:$E$123</c:f>
            </c:numRef>
          </c:xVal>
          <c:yVal>
            <c:numRef>
              <c:f>BA!$U$3:$U$123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801993"/>
        <c:axId val="1343212027"/>
      </c:scatterChart>
      <c:valAx>
        <c:axId val="21108019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3212027"/>
      </c:valAx>
      <c:valAx>
        <c:axId val="13432120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0801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</xdr:colOff>
      <xdr:row>11</xdr:row>
      <xdr:rowOff>123825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22.29"/>
    <col customWidth="1" min="7" max="7" width="23.0"/>
    <col customWidth="1" min="8" max="8" width="22.14"/>
    <col customWidth="1" min="12" max="12" width="23.0"/>
    <col customWidth="1" min="13" max="13" width="23.86"/>
    <col customWidth="1" min="17" max="17" width="18.71"/>
  </cols>
  <sheetData>
    <row r="1">
      <c r="C1" s="1" t="s">
        <v>0</v>
      </c>
      <c r="D1" s="2"/>
      <c r="E1" s="3"/>
      <c r="F1" s="4"/>
      <c r="G1" s="1" t="s">
        <v>1</v>
      </c>
      <c r="H1" s="2"/>
      <c r="I1" s="3"/>
    </row>
    <row r="2">
      <c r="A2" s="5" t="s">
        <v>2</v>
      </c>
      <c r="B2" s="6"/>
      <c r="C2" s="5" t="s">
        <v>3</v>
      </c>
      <c r="D2" s="5" t="s">
        <v>4</v>
      </c>
      <c r="E2" s="7" t="s">
        <v>5</v>
      </c>
      <c r="F2" s="6"/>
      <c r="G2" s="5" t="s">
        <v>3</v>
      </c>
      <c r="H2" s="5" t="s">
        <v>4</v>
      </c>
      <c r="I2" s="5" t="s">
        <v>6</v>
      </c>
      <c r="K2" s="8"/>
      <c r="L2" s="9" t="s">
        <v>7</v>
      </c>
      <c r="M2" s="7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U2" s="5" t="s">
        <v>14</v>
      </c>
    </row>
    <row r="3">
      <c r="A3" s="10">
        <v>40575.0</v>
      </c>
      <c r="B3" s="11"/>
      <c r="C3" s="12">
        <v>55.4813277964336</v>
      </c>
      <c r="D3" s="13">
        <v>57.0744361877441</v>
      </c>
      <c r="E3" s="14">
        <f t="shared" ref="E3:E123" si="2">(D3+C3) / 2</f>
        <v>56.27788199</v>
      </c>
      <c r="F3" s="15"/>
      <c r="G3" s="16">
        <v>1289.14001464843</v>
      </c>
      <c r="H3" s="13">
        <v>1327.21997070312</v>
      </c>
      <c r="I3" s="14">
        <f t="shared" ref="I3:I123" si="3">(H3 + G3) / 2</f>
        <v>1308.179993</v>
      </c>
      <c r="K3" s="17" t="s">
        <v>15</v>
      </c>
      <c r="L3" s="18">
        <v>121.0</v>
      </c>
      <c r="M3" s="19">
        <f>COUNT(I3:I123)</f>
        <v>121</v>
      </c>
      <c r="O3" s="20">
        <f t="shared" ref="O3:O123" si="4">E3 - L$4</f>
        <v>-110.1916045</v>
      </c>
      <c r="P3" s="21">
        <f t="shared" ref="P3:P123" si="5">I3 - L$5</f>
        <v>-893.8607924</v>
      </c>
      <c r="Q3" s="22">
        <f t="shared" ref="Q3:Q123" si="6">O3*P3</f>
        <v>98495.95494</v>
      </c>
      <c r="R3" s="21">
        <f t="shared" ref="R3:S3" si="1">O3 ^ 2</f>
        <v>12142.18971</v>
      </c>
      <c r="S3" s="14">
        <f t="shared" si="1"/>
        <v>798987.1162</v>
      </c>
      <c r="U3" s="22">
        <f t="shared" ref="U3:U123" si="8">L$10 + E3 * L$9</f>
        <v>1662.494669</v>
      </c>
    </row>
    <row r="4">
      <c r="A4" s="23">
        <v>40603.0</v>
      </c>
      <c r="B4" s="11"/>
      <c r="C4" s="24">
        <v>57.3422438616258</v>
      </c>
      <c r="D4" s="18">
        <v>58.9366340637207</v>
      </c>
      <c r="E4" s="25">
        <f t="shared" si="2"/>
        <v>58.13943896</v>
      </c>
      <c r="F4" s="15"/>
      <c r="G4" s="24">
        <v>1328.64001464843</v>
      </c>
      <c r="H4" s="18">
        <v>1325.82995605468</v>
      </c>
      <c r="I4" s="25">
        <f t="shared" si="3"/>
        <v>1327.234985</v>
      </c>
      <c r="K4" s="17" t="s">
        <v>16</v>
      </c>
      <c r="L4">
        <f>sum(E3:E123) / L3</f>
        <v>166.4694865</v>
      </c>
      <c r="M4" s="25">
        <f>AVERAGE(E3:E123)</f>
        <v>166.4694865</v>
      </c>
      <c r="O4" s="26">
        <f t="shared" si="4"/>
        <v>-108.3300476</v>
      </c>
      <c r="P4">
        <f t="shared" si="5"/>
        <v>-874.8057998</v>
      </c>
      <c r="Q4" s="27">
        <f t="shared" si="6"/>
        <v>94767.75389</v>
      </c>
      <c r="R4">
        <f t="shared" ref="R4:S4" si="7">O4 ^ 2</f>
        <v>11735.3992</v>
      </c>
      <c r="S4" s="25">
        <f t="shared" si="7"/>
        <v>765285.1873</v>
      </c>
      <c r="U4" s="27">
        <f t="shared" si="8"/>
        <v>1671.609663</v>
      </c>
    </row>
    <row r="5">
      <c r="A5" s="23">
        <v>40634.0</v>
      </c>
      <c r="B5" s="11"/>
      <c r="C5" s="24">
        <v>59.2236277362279</v>
      </c>
      <c r="D5" s="18">
        <v>63.600227355957</v>
      </c>
      <c r="E5" s="25">
        <f t="shared" si="2"/>
        <v>61.41192755</v>
      </c>
      <c r="F5" s="15"/>
      <c r="G5" s="24">
        <v>1329.47998046875</v>
      </c>
      <c r="H5" s="18">
        <v>1363.60998535156</v>
      </c>
      <c r="I5" s="25">
        <f t="shared" si="3"/>
        <v>1346.544983</v>
      </c>
      <c r="K5" s="17" t="s">
        <v>17</v>
      </c>
      <c r="L5">
        <f>sum(I3:I123) / L3</f>
        <v>2202.040785</v>
      </c>
      <c r="M5" s="25">
        <f>AVERAGE(I3:I123)</f>
        <v>2202.040785</v>
      </c>
      <c r="O5" s="26">
        <f t="shared" si="4"/>
        <v>-105.057559</v>
      </c>
      <c r="P5">
        <f t="shared" si="5"/>
        <v>-855.4958022</v>
      </c>
      <c r="Q5" s="27">
        <f t="shared" si="6"/>
        <v>89876.30069</v>
      </c>
      <c r="R5">
        <f t="shared" ref="R5:S5" si="9">O5 ^ 2</f>
        <v>11037.0907</v>
      </c>
      <c r="S5" s="25">
        <f t="shared" si="9"/>
        <v>731873.0676</v>
      </c>
      <c r="U5" s="27">
        <f t="shared" si="8"/>
        <v>1687.633193</v>
      </c>
    </row>
    <row r="6">
      <c r="A6" s="23">
        <v>40664.0</v>
      </c>
      <c r="B6" s="11"/>
      <c r="C6" s="24">
        <v>64.0546317415447</v>
      </c>
      <c r="D6" s="18">
        <v>62.2051391601562</v>
      </c>
      <c r="E6" s="25">
        <f t="shared" si="2"/>
        <v>63.12988545</v>
      </c>
      <c r="F6" s="15"/>
      <c r="G6" s="24">
        <v>1365.2099609375</v>
      </c>
      <c r="H6" s="18">
        <v>1345.19995117187</v>
      </c>
      <c r="I6" s="25">
        <f t="shared" si="3"/>
        <v>1355.204956</v>
      </c>
      <c r="K6" s="17" t="s">
        <v>18</v>
      </c>
      <c r="L6">
        <f>sum(R3:R123) / L$3</f>
        <v>10828.39999</v>
      </c>
      <c r="M6" s="25">
        <f>VAR(E3:E123)</f>
        <v>10918.63666</v>
      </c>
      <c r="O6" s="26">
        <f t="shared" si="4"/>
        <v>-103.3396011</v>
      </c>
      <c r="P6">
        <f t="shared" si="5"/>
        <v>-846.835829</v>
      </c>
      <c r="Q6" s="27">
        <f t="shared" si="6"/>
        <v>87511.67674</v>
      </c>
      <c r="R6">
        <f t="shared" ref="R6:S6" si="10">O6 ^ 2</f>
        <v>10679.07315</v>
      </c>
      <c r="S6" s="25">
        <f t="shared" si="10"/>
        <v>717130.9214</v>
      </c>
      <c r="U6" s="27">
        <f t="shared" si="8"/>
        <v>1696.045064</v>
      </c>
    </row>
    <row r="7">
      <c r="A7" s="23">
        <v>40695.0</v>
      </c>
      <c r="B7" s="11"/>
      <c r="C7" s="24">
        <v>62.4695288480839</v>
      </c>
      <c r="D7" s="18">
        <v>59.2478828430175</v>
      </c>
      <c r="E7" s="25">
        <f t="shared" si="2"/>
        <v>60.85870585</v>
      </c>
      <c r="F7" s="15"/>
      <c r="G7" s="24">
        <v>1345.19995117187</v>
      </c>
      <c r="H7" s="18">
        <v>1320.64001464843</v>
      </c>
      <c r="I7" s="25">
        <f t="shared" si="3"/>
        <v>1332.919983</v>
      </c>
      <c r="K7" s="17" t="s">
        <v>19</v>
      </c>
      <c r="L7">
        <f>sum(S3:S123) / L$3</f>
        <v>424727.6388</v>
      </c>
      <c r="M7" s="25">
        <f>var(I3:I123)</f>
        <v>428267.0357</v>
      </c>
      <c r="O7" s="26">
        <f t="shared" si="4"/>
        <v>-105.6107807</v>
      </c>
      <c r="P7">
        <f t="shared" si="5"/>
        <v>-869.1208022</v>
      </c>
      <c r="Q7" s="27">
        <f t="shared" si="6"/>
        <v>91788.52642</v>
      </c>
      <c r="R7">
        <f t="shared" ref="R7:S7" si="11">O7 ^ 2</f>
        <v>11153.63699</v>
      </c>
      <c r="S7" s="25">
        <f t="shared" si="11"/>
        <v>755370.9688</v>
      </c>
      <c r="U7" s="27">
        <f t="shared" si="8"/>
        <v>1684.924379</v>
      </c>
    </row>
    <row r="8">
      <c r="A8" s="23">
        <v>40725.0</v>
      </c>
      <c r="B8" s="11"/>
      <c r="C8" s="24">
        <v>59.1517355760366</v>
      </c>
      <c r="D8" s="18">
        <v>56.4750442504882</v>
      </c>
      <c r="E8" s="25">
        <f t="shared" si="2"/>
        <v>57.81338991</v>
      </c>
      <c r="F8" s="15"/>
      <c r="G8" s="24">
        <v>1320.64001464843</v>
      </c>
      <c r="H8" s="18">
        <v>1292.28002929687</v>
      </c>
      <c r="I8" s="25">
        <f t="shared" si="3"/>
        <v>1306.460022</v>
      </c>
      <c r="K8" s="17" t="s">
        <v>20</v>
      </c>
      <c r="L8">
        <f>sum(Q3:Q123) / L$3</f>
        <v>53020.56527</v>
      </c>
      <c r="M8" s="25">
        <f>COVAR(E3:E123, I3:I123)</f>
        <v>53020.56527</v>
      </c>
      <c r="O8" s="26">
        <f t="shared" si="4"/>
        <v>-108.6560966</v>
      </c>
      <c r="P8">
        <f t="shared" si="5"/>
        <v>-895.5807631</v>
      </c>
      <c r="Q8" s="27">
        <f t="shared" si="6"/>
        <v>97310.30991</v>
      </c>
      <c r="R8">
        <f t="shared" ref="R8:S8" si="12">O8 ^ 2</f>
        <v>11806.14733</v>
      </c>
      <c r="S8" s="25">
        <f t="shared" si="12"/>
        <v>802064.9033</v>
      </c>
      <c r="U8" s="27">
        <f t="shared" si="8"/>
        <v>1670.013185</v>
      </c>
    </row>
    <row r="9">
      <c r="A9" s="23">
        <v>40756.0</v>
      </c>
      <c r="B9" s="11"/>
      <c r="C9" s="24">
        <v>57.3886216831995</v>
      </c>
      <c r="D9" s="18">
        <v>53.5819473266601</v>
      </c>
      <c r="E9" s="25">
        <f t="shared" si="2"/>
        <v>55.4852845</v>
      </c>
      <c r="F9" s="15"/>
      <c r="G9" s="24">
        <v>1292.58996582031</v>
      </c>
      <c r="H9" s="18">
        <v>1218.89001464843</v>
      </c>
      <c r="I9" s="25">
        <f t="shared" si="3"/>
        <v>1255.73999</v>
      </c>
      <c r="K9" s="17" t="s">
        <v>21</v>
      </c>
      <c r="L9">
        <f>L8 / L6</f>
        <v>4.896435791</v>
      </c>
      <c r="M9" s="19">
        <f t="array" ref="M9">index(linest(I3:I123, E3:E123, 1, 0), 1)</f>
        <v>4.896435791</v>
      </c>
      <c r="O9" s="26">
        <f t="shared" si="4"/>
        <v>-110.984202</v>
      </c>
      <c r="P9">
        <f t="shared" si="5"/>
        <v>-946.3007949</v>
      </c>
      <c r="Q9" s="27">
        <f t="shared" si="6"/>
        <v>105024.4386</v>
      </c>
      <c r="R9">
        <f t="shared" ref="R9:S9" si="13">O9 ^ 2</f>
        <v>12317.4931</v>
      </c>
      <c r="S9" s="25">
        <f t="shared" si="13"/>
        <v>895485.1944</v>
      </c>
      <c r="U9" s="27">
        <f t="shared" si="8"/>
        <v>1658.613766</v>
      </c>
    </row>
    <row r="10">
      <c r="A10" s="23">
        <v>40787.0</v>
      </c>
      <c r="B10" s="11"/>
      <c r="C10" s="24">
        <v>54.0260742251932</v>
      </c>
      <c r="D10" s="18">
        <v>48.8219490051269</v>
      </c>
      <c r="E10" s="25">
        <f t="shared" si="2"/>
        <v>51.42401162</v>
      </c>
      <c r="F10" s="15"/>
      <c r="G10" s="24">
        <v>1219.11999511718</v>
      </c>
      <c r="H10" s="18">
        <v>1131.42004394531</v>
      </c>
      <c r="I10" s="25">
        <f t="shared" si="3"/>
        <v>1175.27002</v>
      </c>
      <c r="K10" s="28" t="s">
        <v>22</v>
      </c>
      <c r="L10" s="29">
        <f>L5 - L9 * L4</f>
        <v>1386.933633</v>
      </c>
      <c r="M10" s="30">
        <f t="array" ref="M10">index(linest(I3:I123, E3:E123, 1, 0), 2)</f>
        <v>1386.933633</v>
      </c>
      <c r="O10" s="26">
        <f t="shared" si="4"/>
        <v>-115.0454749</v>
      </c>
      <c r="P10">
        <f t="shared" si="5"/>
        <v>-1026.770766</v>
      </c>
      <c r="Q10" s="27">
        <f t="shared" si="6"/>
        <v>118125.3303</v>
      </c>
      <c r="R10">
        <f t="shared" ref="R10:S10" si="14">O10 ^ 2</f>
        <v>13235.4613</v>
      </c>
      <c r="S10" s="25">
        <f t="shared" si="14"/>
        <v>1054258.205</v>
      </c>
      <c r="U10" s="27">
        <f t="shared" si="8"/>
        <v>1638.728004</v>
      </c>
    </row>
    <row r="11">
      <c r="A11" s="23">
        <v>40817.0</v>
      </c>
      <c r="B11" s="11"/>
      <c r="C11" s="24">
        <v>48.4911561395267</v>
      </c>
      <c r="D11" s="18">
        <v>53.0820846557617</v>
      </c>
      <c r="E11" s="25">
        <f t="shared" si="2"/>
        <v>50.7866204</v>
      </c>
      <c r="F11" s="15"/>
      <c r="G11" s="24">
        <v>1131.2099609375</v>
      </c>
      <c r="H11" s="18">
        <v>1253.30004882812</v>
      </c>
      <c r="I11" s="25">
        <f t="shared" si="3"/>
        <v>1192.255005</v>
      </c>
      <c r="O11" s="26">
        <f t="shared" si="4"/>
        <v>-115.6828661</v>
      </c>
      <c r="P11">
        <f t="shared" si="5"/>
        <v>-1009.78578</v>
      </c>
      <c r="Q11" s="27">
        <f t="shared" si="6"/>
        <v>116814.9132</v>
      </c>
      <c r="R11">
        <f t="shared" ref="R11:S11" si="15">O11 ^ 2</f>
        <v>13382.52551</v>
      </c>
      <c r="S11" s="25">
        <f t="shared" si="15"/>
        <v>1019667.322</v>
      </c>
      <c r="U11" s="27">
        <f t="shared" si="8"/>
        <v>1635.607059</v>
      </c>
    </row>
    <row r="12">
      <c r="A12" s="23">
        <v>40848.0</v>
      </c>
      <c r="B12" s="11"/>
      <c r="C12" s="24">
        <v>51.8233992711857</v>
      </c>
      <c r="D12" s="18">
        <v>55.4219093322753</v>
      </c>
      <c r="E12" s="25">
        <f t="shared" si="2"/>
        <v>53.6226543</v>
      </c>
      <c r="F12" s="15"/>
      <c r="G12" s="24">
        <v>1251.0</v>
      </c>
      <c r="H12" s="18">
        <v>1246.9599609375</v>
      </c>
      <c r="I12" s="25">
        <f t="shared" si="3"/>
        <v>1248.97998</v>
      </c>
      <c r="O12" s="26">
        <f t="shared" si="4"/>
        <v>-112.8468322</v>
      </c>
      <c r="P12">
        <f t="shared" si="5"/>
        <v>-953.0608046</v>
      </c>
      <c r="Q12" s="27">
        <f t="shared" si="6"/>
        <v>107549.8927</v>
      </c>
      <c r="R12">
        <f t="shared" ref="R12:S12" si="16">O12 ^ 2</f>
        <v>12734.40754</v>
      </c>
      <c r="S12" s="25">
        <f t="shared" si="16"/>
        <v>908324.8973</v>
      </c>
      <c r="U12" s="27">
        <f t="shared" si="8"/>
        <v>1649.493517</v>
      </c>
    </row>
    <row r="13">
      <c r="A13" s="23">
        <v>40878.0</v>
      </c>
      <c r="B13" s="11"/>
      <c r="C13" s="24">
        <v>55.7834230443018</v>
      </c>
      <c r="D13" s="18">
        <v>59.5591583251953</v>
      </c>
      <c r="E13" s="25">
        <f t="shared" si="2"/>
        <v>57.67129068</v>
      </c>
      <c r="F13" s="15"/>
      <c r="G13" s="24">
        <v>1246.91003417968</v>
      </c>
      <c r="H13" s="18">
        <v>1257.59997558593</v>
      </c>
      <c r="I13" s="25">
        <f t="shared" si="3"/>
        <v>1252.255005</v>
      </c>
      <c r="O13" s="26">
        <f t="shared" si="4"/>
        <v>-108.7981958</v>
      </c>
      <c r="P13">
        <f t="shared" si="5"/>
        <v>-949.7857802</v>
      </c>
      <c r="Q13" s="27">
        <f t="shared" si="6"/>
        <v>103334.9793</v>
      </c>
      <c r="R13">
        <f t="shared" ref="R13:S13" si="17">O13 ^ 2</f>
        <v>11837.04742</v>
      </c>
      <c r="S13" s="25">
        <f t="shared" si="17"/>
        <v>902093.0283</v>
      </c>
      <c r="U13" s="27">
        <f t="shared" si="8"/>
        <v>1669.317405</v>
      </c>
    </row>
    <row r="14">
      <c r="A14" s="23">
        <v>40909.0</v>
      </c>
      <c r="B14" s="11"/>
      <c r="C14" s="24">
        <v>60.6553192149524</v>
      </c>
      <c r="D14" s="18">
        <v>60.2330894470214</v>
      </c>
      <c r="E14" s="25">
        <f t="shared" si="2"/>
        <v>60.44420433</v>
      </c>
      <c r="F14" s="15"/>
      <c r="G14" s="24">
        <v>1258.85998535156</v>
      </c>
      <c r="H14" s="18">
        <v>1312.41003417968</v>
      </c>
      <c r="I14" s="25">
        <f t="shared" si="3"/>
        <v>1285.63501</v>
      </c>
      <c r="O14" s="26">
        <f t="shared" si="4"/>
        <v>-106.0252822</v>
      </c>
      <c r="P14">
        <f t="shared" si="5"/>
        <v>-916.4057753</v>
      </c>
      <c r="Q14" s="27">
        <f t="shared" si="6"/>
        <v>97162.18093</v>
      </c>
      <c r="R14">
        <f t="shared" ref="R14:S14" si="18">O14 ^ 2</f>
        <v>11241.36046</v>
      </c>
      <c r="S14" s="25">
        <f t="shared" si="18"/>
        <v>839799.5451</v>
      </c>
      <c r="U14" s="27">
        <f t="shared" si="8"/>
        <v>1682.894799</v>
      </c>
    </row>
    <row r="15">
      <c r="A15" s="23">
        <v>40940.0</v>
      </c>
      <c r="B15" s="11"/>
      <c r="C15" s="24">
        <v>60.866424658632</v>
      </c>
      <c r="D15" s="18">
        <v>60.8583030700683</v>
      </c>
      <c r="E15" s="25">
        <f t="shared" si="2"/>
        <v>60.86236386</v>
      </c>
      <c r="F15" s="15"/>
      <c r="G15" s="24">
        <v>1312.44995117187</v>
      </c>
      <c r="H15" s="18">
        <v>1365.68005371093</v>
      </c>
      <c r="I15" s="25">
        <f t="shared" si="3"/>
        <v>1339.065002</v>
      </c>
      <c r="O15" s="26">
        <f t="shared" si="4"/>
        <v>-105.6071227</v>
      </c>
      <c r="P15">
        <f t="shared" si="5"/>
        <v>-862.9757827</v>
      </c>
      <c r="Q15" s="27">
        <f t="shared" si="6"/>
        <v>91136.38933</v>
      </c>
      <c r="R15">
        <f t="shared" ref="R15:S15" si="19">O15 ^ 2</f>
        <v>11152.86435</v>
      </c>
      <c r="S15" s="25">
        <f t="shared" si="19"/>
        <v>744727.2015</v>
      </c>
      <c r="U15" s="27">
        <f t="shared" si="8"/>
        <v>1684.94229</v>
      </c>
    </row>
    <row r="16">
      <c r="A16" s="23">
        <v>40969.0</v>
      </c>
      <c r="B16" s="11"/>
      <c r="C16" s="24">
        <v>61.2246668473086</v>
      </c>
      <c r="D16" s="18">
        <v>60.7427787780761</v>
      </c>
      <c r="E16" s="25">
        <f t="shared" si="2"/>
        <v>60.98372281</v>
      </c>
      <c r="F16" s="15"/>
      <c r="G16" s="24">
        <v>1365.90002441406</v>
      </c>
      <c r="H16" s="18">
        <v>1408.46997070312</v>
      </c>
      <c r="I16" s="25">
        <f t="shared" si="3"/>
        <v>1387.184998</v>
      </c>
      <c r="O16" s="26">
        <f t="shared" si="4"/>
        <v>-105.4857637</v>
      </c>
      <c r="P16">
        <f t="shared" si="5"/>
        <v>-814.8557875</v>
      </c>
      <c r="Q16" s="27">
        <f t="shared" si="6"/>
        <v>85955.68506</v>
      </c>
      <c r="R16">
        <f t="shared" ref="R16:S16" si="20">O16 ^ 2</f>
        <v>11127.24634</v>
      </c>
      <c r="S16" s="25">
        <f t="shared" si="20"/>
        <v>663989.9545</v>
      </c>
      <c r="U16" s="27">
        <f t="shared" si="8"/>
        <v>1685.536516</v>
      </c>
    </row>
    <row r="17">
      <c r="A17" s="23">
        <v>41000.0</v>
      </c>
      <c r="B17" s="11"/>
      <c r="C17" s="24">
        <v>60.4405694031489</v>
      </c>
      <c r="D17" s="18">
        <v>62.7275123596191</v>
      </c>
      <c r="E17" s="25">
        <f t="shared" si="2"/>
        <v>61.58404088</v>
      </c>
      <c r="F17" s="15"/>
      <c r="G17" s="24">
        <v>1408.46997070312</v>
      </c>
      <c r="H17" s="18">
        <v>1397.91003417968</v>
      </c>
      <c r="I17" s="25">
        <f t="shared" si="3"/>
        <v>1403.190002</v>
      </c>
      <c r="O17" s="26">
        <f t="shared" si="4"/>
        <v>-104.8854456</v>
      </c>
      <c r="P17">
        <f t="shared" si="5"/>
        <v>-798.8507827</v>
      </c>
      <c r="Q17" s="27">
        <f t="shared" si="6"/>
        <v>83787.82034</v>
      </c>
      <c r="R17">
        <f t="shared" ref="R17:S17" si="21">O17 ^ 2</f>
        <v>11000.95671</v>
      </c>
      <c r="S17" s="25">
        <f t="shared" si="21"/>
        <v>638162.573</v>
      </c>
      <c r="U17" s="27">
        <f t="shared" si="8"/>
        <v>1688.475935</v>
      </c>
    </row>
    <row r="18">
      <c r="A18" s="23">
        <v>41030.0</v>
      </c>
      <c r="B18" s="11"/>
      <c r="C18" s="24">
        <v>62.5560102913639</v>
      </c>
      <c r="D18" s="18">
        <v>56.854995727539</v>
      </c>
      <c r="E18" s="25">
        <f t="shared" si="2"/>
        <v>59.70550301</v>
      </c>
      <c r="F18" s="15"/>
      <c r="G18" s="24">
        <v>1397.85998535156</v>
      </c>
      <c r="H18" s="18">
        <v>1310.32995605468</v>
      </c>
      <c r="I18" s="25">
        <f t="shared" si="3"/>
        <v>1354.094971</v>
      </c>
      <c r="O18" s="26">
        <f t="shared" si="4"/>
        <v>-106.7639835</v>
      </c>
      <c r="P18">
        <f t="shared" si="5"/>
        <v>-847.9458144</v>
      </c>
      <c r="Q18" s="27">
        <f t="shared" si="6"/>
        <v>90530.07294</v>
      </c>
      <c r="R18">
        <f t="shared" ref="R18:S18" si="22">O18 ^ 2</f>
        <v>11398.54817</v>
      </c>
      <c r="S18" s="25">
        <f t="shared" si="22"/>
        <v>719012.1042</v>
      </c>
      <c r="U18" s="27">
        <f t="shared" si="8"/>
        <v>1679.277795</v>
      </c>
    </row>
    <row r="19">
      <c r="A19" s="23">
        <v>41061.0</v>
      </c>
      <c r="B19" s="11"/>
      <c r="C19" s="24">
        <v>56.4164475841067</v>
      </c>
      <c r="D19" s="18">
        <v>61.0418281555175</v>
      </c>
      <c r="E19" s="25">
        <f t="shared" si="2"/>
        <v>58.72913787</v>
      </c>
      <c r="F19" s="15"/>
      <c r="G19" s="24">
        <v>1309.86999511718</v>
      </c>
      <c r="H19" s="18">
        <v>1362.16003417968</v>
      </c>
      <c r="I19" s="25">
        <f t="shared" si="3"/>
        <v>1336.015015</v>
      </c>
      <c r="O19" s="26">
        <f t="shared" si="4"/>
        <v>-107.7403486</v>
      </c>
      <c r="P19">
        <f t="shared" si="5"/>
        <v>-866.0257705</v>
      </c>
      <c r="Q19" s="27">
        <f t="shared" si="6"/>
        <v>93305.91845</v>
      </c>
      <c r="R19">
        <f t="shared" ref="R19:S19" si="23">O19 ^ 2</f>
        <v>11607.98273</v>
      </c>
      <c r="S19" s="25">
        <f t="shared" si="23"/>
        <v>750000.6351</v>
      </c>
      <c r="U19" s="27">
        <f t="shared" si="8"/>
        <v>1674.497086</v>
      </c>
    </row>
    <row r="20">
      <c r="A20" s="23">
        <v>41091.0</v>
      </c>
      <c r="B20" s="11"/>
      <c r="C20" s="24">
        <v>60.9678880233303</v>
      </c>
      <c r="D20" s="18">
        <v>60.7214241027832</v>
      </c>
      <c r="E20" s="25">
        <f t="shared" si="2"/>
        <v>60.84465606</v>
      </c>
      <c r="F20" s="15"/>
      <c r="G20" s="24">
        <v>1362.32995605468</v>
      </c>
      <c r="H20" s="18">
        <v>1379.31994628906</v>
      </c>
      <c r="I20" s="25">
        <f t="shared" si="3"/>
        <v>1370.824951</v>
      </c>
      <c r="O20" s="26">
        <f t="shared" si="4"/>
        <v>-105.6248305</v>
      </c>
      <c r="P20">
        <f t="shared" si="5"/>
        <v>-831.2158339</v>
      </c>
      <c r="Q20" s="27">
        <f t="shared" si="6"/>
        <v>87797.03153</v>
      </c>
      <c r="R20">
        <f t="shared" ref="R20:S20" si="24">O20 ^ 2</f>
        <v>11156.60481</v>
      </c>
      <c r="S20" s="25">
        <f t="shared" si="24"/>
        <v>690919.7626</v>
      </c>
      <c r="U20" s="27">
        <f t="shared" si="8"/>
        <v>1684.855585</v>
      </c>
    </row>
    <row r="21">
      <c r="A21" s="23">
        <v>41122.0</v>
      </c>
      <c r="B21" s="11"/>
      <c r="C21" s="24">
        <v>61.0582679216372</v>
      </c>
      <c r="D21" s="18">
        <v>58.6593170166015</v>
      </c>
      <c r="E21" s="25">
        <f t="shared" si="2"/>
        <v>59.85879247</v>
      </c>
      <c r="F21" s="15"/>
      <c r="G21" s="24">
        <v>1379.31994628906</v>
      </c>
      <c r="H21" s="18">
        <v>1406.57995605468</v>
      </c>
      <c r="I21" s="25">
        <f t="shared" si="3"/>
        <v>1392.949951</v>
      </c>
      <c r="O21" s="26">
        <f t="shared" si="4"/>
        <v>-106.610694</v>
      </c>
      <c r="P21">
        <f t="shared" si="5"/>
        <v>-809.0908339</v>
      </c>
      <c r="Q21" s="27">
        <f t="shared" si="6"/>
        <v>86257.73535</v>
      </c>
      <c r="R21">
        <f t="shared" ref="R21:S21" si="25">O21 ^ 2</f>
        <v>11365.84009</v>
      </c>
      <c r="S21" s="25">
        <f t="shared" si="25"/>
        <v>654627.9776</v>
      </c>
      <c r="U21" s="27">
        <f t="shared" si="8"/>
        <v>1680.028367</v>
      </c>
    </row>
    <row r="22">
      <c r="A22" s="23">
        <v>41153.0</v>
      </c>
      <c r="B22" s="11"/>
      <c r="C22" s="24">
        <v>59.093719413225</v>
      </c>
      <c r="D22" s="18">
        <v>57.52339553833</v>
      </c>
      <c r="E22" s="25">
        <f t="shared" si="2"/>
        <v>58.30855748</v>
      </c>
      <c r="F22" s="15"/>
      <c r="G22" s="24">
        <v>1406.5400390625</v>
      </c>
      <c r="H22" s="18">
        <v>1440.67004394531</v>
      </c>
      <c r="I22" s="25">
        <f t="shared" si="3"/>
        <v>1423.605042</v>
      </c>
      <c r="O22" s="26">
        <f t="shared" si="4"/>
        <v>-108.160929</v>
      </c>
      <c r="P22">
        <f t="shared" si="5"/>
        <v>-778.4357436</v>
      </c>
      <c r="Q22" s="27">
        <f t="shared" si="6"/>
        <v>84196.33323</v>
      </c>
      <c r="R22">
        <f t="shared" ref="R22:S22" si="26">O22 ^ 2</f>
        <v>11698.78657</v>
      </c>
      <c r="S22" s="25">
        <f t="shared" si="26"/>
        <v>605962.2069</v>
      </c>
      <c r="U22" s="27">
        <f t="shared" si="8"/>
        <v>1672.437741</v>
      </c>
    </row>
    <row r="23">
      <c r="A23" s="23">
        <v>41183.0</v>
      </c>
      <c r="B23" s="11"/>
      <c r="C23" s="24">
        <v>57.7382881755016</v>
      </c>
      <c r="D23" s="18">
        <v>58.2176513671875</v>
      </c>
      <c r="E23" s="25">
        <f t="shared" si="2"/>
        <v>57.97796977</v>
      </c>
      <c r="F23" s="15"/>
      <c r="G23" s="24">
        <v>1440.90002441406</v>
      </c>
      <c r="H23" s="18">
        <v>1412.16003417968</v>
      </c>
      <c r="I23" s="25">
        <f t="shared" si="3"/>
        <v>1426.530029</v>
      </c>
      <c r="O23" s="26">
        <f t="shared" si="4"/>
        <v>-108.4915167</v>
      </c>
      <c r="P23">
        <f t="shared" si="5"/>
        <v>-775.5107558</v>
      </c>
      <c r="Q23" s="27">
        <f t="shared" si="6"/>
        <v>84136.33815</v>
      </c>
      <c r="R23">
        <f t="shared" ref="R23:S23" si="27">O23 ^ 2</f>
        <v>11770.40921</v>
      </c>
      <c r="S23" s="25">
        <f t="shared" si="27"/>
        <v>601416.9324</v>
      </c>
      <c r="U23" s="27">
        <f t="shared" si="8"/>
        <v>1670.81904</v>
      </c>
    </row>
    <row r="24">
      <c r="A24" s="23">
        <v>41214.0</v>
      </c>
      <c r="B24" s="11"/>
      <c r="C24" s="24">
        <v>58.3416013883854</v>
      </c>
      <c r="D24" s="18">
        <v>61.3913345336914</v>
      </c>
      <c r="E24" s="25">
        <f t="shared" si="2"/>
        <v>59.86646796</v>
      </c>
      <c r="F24" s="15"/>
      <c r="G24" s="24">
        <v>1412.19995117187</v>
      </c>
      <c r="H24" s="18">
        <v>1416.18005371093</v>
      </c>
      <c r="I24" s="25">
        <f t="shared" si="3"/>
        <v>1414.190002</v>
      </c>
      <c r="O24" s="26">
        <f t="shared" si="4"/>
        <v>-106.6030186</v>
      </c>
      <c r="P24">
        <f t="shared" si="5"/>
        <v>-787.8507827</v>
      </c>
      <c r="Q24" s="27">
        <f t="shared" si="6"/>
        <v>83987.2716</v>
      </c>
      <c r="R24">
        <f t="shared" ref="R24:S24" si="28">O24 ^ 2</f>
        <v>11364.20357</v>
      </c>
      <c r="S24" s="25">
        <f t="shared" si="28"/>
        <v>620708.8557</v>
      </c>
      <c r="U24" s="27">
        <f t="shared" si="8"/>
        <v>1680.06595</v>
      </c>
    </row>
    <row r="25">
      <c r="A25" s="23">
        <v>41244.0</v>
      </c>
      <c r="B25" s="11"/>
      <c r="C25" s="24">
        <v>61.8768239851385</v>
      </c>
      <c r="D25" s="18">
        <v>62.6668090820312</v>
      </c>
      <c r="E25" s="25">
        <f t="shared" si="2"/>
        <v>62.27181653</v>
      </c>
      <c r="F25" s="15"/>
      <c r="G25" s="24">
        <v>1416.33996582031</v>
      </c>
      <c r="H25" s="18">
        <v>1426.18994140625</v>
      </c>
      <c r="I25" s="25">
        <f t="shared" si="3"/>
        <v>1421.264954</v>
      </c>
      <c r="O25" s="26">
        <f t="shared" si="4"/>
        <v>-104.19767</v>
      </c>
      <c r="P25">
        <f t="shared" si="5"/>
        <v>-780.7758315</v>
      </c>
      <c r="Q25" s="27">
        <f t="shared" si="6"/>
        <v>81355.02242</v>
      </c>
      <c r="R25">
        <f t="shared" ref="R25:S25" si="29">O25 ^ 2</f>
        <v>10857.15443</v>
      </c>
      <c r="S25" s="25">
        <f t="shared" si="29"/>
        <v>609610.899</v>
      </c>
      <c r="U25" s="27">
        <f t="shared" si="8"/>
        <v>1691.843584</v>
      </c>
    </row>
    <row r="26">
      <c r="A26" s="23">
        <v>41275.0</v>
      </c>
      <c r="B26" s="11"/>
      <c r="C26" s="24">
        <v>63.6563890518158</v>
      </c>
      <c r="D26" s="18">
        <v>61.4277915954589</v>
      </c>
      <c r="E26" s="25">
        <f t="shared" si="2"/>
        <v>62.54209032</v>
      </c>
      <c r="F26" s="15"/>
      <c r="G26" s="24">
        <v>1426.18994140625</v>
      </c>
      <c r="H26" s="18">
        <v>1498.10998535156</v>
      </c>
      <c r="I26" s="25">
        <f t="shared" si="3"/>
        <v>1462.149963</v>
      </c>
      <c r="O26" s="26">
        <f t="shared" si="4"/>
        <v>-103.9273962</v>
      </c>
      <c r="P26">
        <f t="shared" si="5"/>
        <v>-739.8908217</v>
      </c>
      <c r="Q26" s="27">
        <f t="shared" si="6"/>
        <v>76894.92657</v>
      </c>
      <c r="R26">
        <f t="shared" ref="R26:S26" si="30">O26 ^ 2</f>
        <v>10800.90368</v>
      </c>
      <c r="S26" s="25">
        <f t="shared" si="30"/>
        <v>547438.4281</v>
      </c>
      <c r="U26" s="27">
        <f t="shared" si="8"/>
        <v>1693.166963</v>
      </c>
    </row>
    <row r="27">
      <c r="A27" s="23">
        <v>41306.0</v>
      </c>
      <c r="B27" s="11"/>
      <c r="C27" s="24">
        <v>61.9433709337847</v>
      </c>
      <c r="D27" s="18">
        <v>63.9474487304687</v>
      </c>
      <c r="E27" s="25">
        <f t="shared" si="2"/>
        <v>62.94540983</v>
      </c>
      <c r="F27" s="15"/>
      <c r="G27" s="24">
        <v>1498.10998535156</v>
      </c>
      <c r="H27" s="18">
        <v>1514.68005371093</v>
      </c>
      <c r="I27" s="25">
        <f t="shared" si="3"/>
        <v>1506.39502</v>
      </c>
      <c r="O27" s="26">
        <f t="shared" si="4"/>
        <v>-103.5240767</v>
      </c>
      <c r="P27">
        <f t="shared" si="5"/>
        <v>-695.6457656</v>
      </c>
      <c r="Q27" s="27">
        <f t="shared" si="6"/>
        <v>72016.08558</v>
      </c>
      <c r="R27">
        <f t="shared" ref="R27:S27" si="31">O27 ^ 2</f>
        <v>10717.23445</v>
      </c>
      <c r="S27" s="25">
        <f t="shared" si="31"/>
        <v>483923.0312</v>
      </c>
      <c r="U27" s="27">
        <f t="shared" si="8"/>
        <v>1695.141791</v>
      </c>
    </row>
    <row r="28">
      <c r="A28" s="23">
        <v>41334.0</v>
      </c>
      <c r="B28" s="11"/>
      <c r="C28" s="24">
        <v>64.1907986888104</v>
      </c>
      <c r="D28" s="18">
        <v>71.8485031127929</v>
      </c>
      <c r="E28" s="25">
        <f t="shared" si="2"/>
        <v>68.0196509</v>
      </c>
      <c r="F28" s="15"/>
      <c r="G28" s="24">
        <v>1514.68005371093</v>
      </c>
      <c r="H28" s="18">
        <v>1569.18994140625</v>
      </c>
      <c r="I28" s="25">
        <f t="shared" si="3"/>
        <v>1541.934998</v>
      </c>
      <c r="O28" s="26">
        <f t="shared" si="4"/>
        <v>-98.44983562</v>
      </c>
      <c r="P28">
        <f t="shared" si="5"/>
        <v>-660.1057875</v>
      </c>
      <c r="Q28" s="27">
        <f t="shared" si="6"/>
        <v>64987.30627</v>
      </c>
      <c r="R28">
        <f t="shared" ref="R28:S28" si="32">O28 ^ 2</f>
        <v>9692.370133</v>
      </c>
      <c r="S28" s="25">
        <f t="shared" si="32"/>
        <v>435739.6508</v>
      </c>
      <c r="U28" s="27">
        <f t="shared" si="8"/>
        <v>1719.987486</v>
      </c>
    </row>
    <row r="29">
      <c r="A29" s="23">
        <v>41365.0</v>
      </c>
      <c r="B29" s="11"/>
      <c r="C29" s="24">
        <v>71.6392869065919</v>
      </c>
      <c r="D29" s="18">
        <v>76.501724243164</v>
      </c>
      <c r="E29" s="25">
        <f t="shared" si="2"/>
        <v>74.07050557</v>
      </c>
      <c r="F29" s="15"/>
      <c r="G29" s="24">
        <v>1569.18005371093</v>
      </c>
      <c r="H29" s="18">
        <v>1597.56994628906</v>
      </c>
      <c r="I29" s="25">
        <f t="shared" si="3"/>
        <v>1583.375</v>
      </c>
      <c r="O29" s="26">
        <f t="shared" si="4"/>
        <v>-92.39898094</v>
      </c>
      <c r="P29">
        <f t="shared" si="5"/>
        <v>-618.6657851</v>
      </c>
      <c r="Q29" s="27">
        <f t="shared" si="6"/>
        <v>57164.08809</v>
      </c>
      <c r="R29">
        <f t="shared" ref="R29:S29" si="33">O29 ^ 2</f>
        <v>8537.571679</v>
      </c>
      <c r="S29" s="25">
        <f t="shared" si="33"/>
        <v>382747.3537</v>
      </c>
      <c r="U29" s="27">
        <f t="shared" si="8"/>
        <v>1749.615108</v>
      </c>
    </row>
    <row r="30">
      <c r="A30" s="23">
        <v>41395.0</v>
      </c>
      <c r="B30" s="11"/>
      <c r="C30" s="24">
        <v>76.2255409923514</v>
      </c>
      <c r="D30" s="18">
        <v>82.8705825805664</v>
      </c>
      <c r="E30" s="25">
        <f t="shared" si="2"/>
        <v>79.54806179</v>
      </c>
      <c r="F30" s="15"/>
      <c r="G30" s="24">
        <v>1597.55004882812</v>
      </c>
      <c r="H30" s="18">
        <v>1630.73999023437</v>
      </c>
      <c r="I30" s="25">
        <f t="shared" si="3"/>
        <v>1614.14502</v>
      </c>
      <c r="O30" s="26">
        <f t="shared" si="4"/>
        <v>-86.92142473</v>
      </c>
      <c r="P30">
        <f t="shared" si="5"/>
        <v>-587.8957656</v>
      </c>
      <c r="Q30" s="27">
        <f t="shared" si="6"/>
        <v>51100.73754</v>
      </c>
      <c r="R30">
        <f t="shared" ref="R30:S30" si="34">O30 ^ 2</f>
        <v>7555.334077</v>
      </c>
      <c r="S30" s="25">
        <f t="shared" si="34"/>
        <v>345621.4312</v>
      </c>
      <c r="U30" s="27">
        <f t="shared" si="8"/>
        <v>1776.43561</v>
      </c>
    </row>
    <row r="31">
      <c r="A31" s="23">
        <v>41426.0</v>
      </c>
      <c r="B31" s="11"/>
      <c r="C31" s="24">
        <v>83.5827953563098</v>
      </c>
      <c r="D31" s="18">
        <v>86.1737289428711</v>
      </c>
      <c r="E31" s="25">
        <f t="shared" si="2"/>
        <v>84.87826215</v>
      </c>
      <c r="F31" s="15"/>
      <c r="G31" s="24">
        <v>1631.7099609375</v>
      </c>
      <c r="H31" s="18">
        <v>1606.28002929687</v>
      </c>
      <c r="I31" s="25">
        <f t="shared" si="3"/>
        <v>1618.994995</v>
      </c>
      <c r="O31" s="26">
        <f t="shared" si="4"/>
        <v>-81.59122437</v>
      </c>
      <c r="P31">
        <f t="shared" si="5"/>
        <v>-583.04579</v>
      </c>
      <c r="Q31" s="27">
        <f t="shared" si="6"/>
        <v>47571.41987</v>
      </c>
      <c r="R31">
        <f t="shared" ref="R31:S31" si="35">O31 ^ 2</f>
        <v>6657.127894</v>
      </c>
      <c r="S31" s="25">
        <f t="shared" si="35"/>
        <v>339942.3932</v>
      </c>
      <c r="U31" s="27">
        <f t="shared" si="8"/>
        <v>1802.534594</v>
      </c>
    </row>
    <row r="32">
      <c r="A32" s="23">
        <v>41456.0</v>
      </c>
      <c r="B32" s="11"/>
      <c r="C32" s="24">
        <v>86.585918627131</v>
      </c>
      <c r="D32" s="18">
        <v>88.4113464355468</v>
      </c>
      <c r="E32" s="25">
        <f t="shared" si="2"/>
        <v>87.49863253</v>
      </c>
      <c r="F32" s="15"/>
      <c r="G32" s="24">
        <v>1609.78002929687</v>
      </c>
      <c r="H32" s="18">
        <v>1685.72998046875</v>
      </c>
      <c r="I32" s="25">
        <f t="shared" si="3"/>
        <v>1647.755005</v>
      </c>
      <c r="O32" s="26">
        <f t="shared" si="4"/>
        <v>-78.97085398</v>
      </c>
      <c r="P32">
        <f t="shared" si="5"/>
        <v>-554.2857802</v>
      </c>
      <c r="Q32" s="27">
        <f t="shared" si="6"/>
        <v>43772.42142</v>
      </c>
      <c r="R32">
        <f t="shared" ref="R32:S32" si="36">O32 ^ 2</f>
        <v>6236.395779</v>
      </c>
      <c r="S32" s="25">
        <f t="shared" si="36"/>
        <v>307232.7262</v>
      </c>
      <c r="U32" s="27">
        <f t="shared" si="8"/>
        <v>1815.365069</v>
      </c>
    </row>
    <row r="33">
      <c r="A33" s="23">
        <v>41487.0</v>
      </c>
      <c r="B33" s="11"/>
      <c r="C33" s="24">
        <v>89.160024355239</v>
      </c>
      <c r="D33" s="18">
        <v>87.418716430664</v>
      </c>
      <c r="E33" s="25">
        <f t="shared" si="2"/>
        <v>88.28937039</v>
      </c>
      <c r="F33" s="15"/>
      <c r="G33" s="24">
        <v>1689.42004394531</v>
      </c>
      <c r="H33" s="18">
        <v>1632.96997070312</v>
      </c>
      <c r="I33" s="25">
        <f t="shared" si="3"/>
        <v>1661.195007</v>
      </c>
      <c r="O33" s="26">
        <f t="shared" si="4"/>
        <v>-78.18011612</v>
      </c>
      <c r="P33">
        <f t="shared" si="5"/>
        <v>-540.8457778</v>
      </c>
      <c r="Q33" s="27">
        <f t="shared" si="6"/>
        <v>42283.38571</v>
      </c>
      <c r="R33">
        <f t="shared" ref="R33:S33" si="37">O33 ^ 2</f>
        <v>6112.130557</v>
      </c>
      <c r="S33" s="25">
        <f t="shared" si="37"/>
        <v>292514.1553</v>
      </c>
      <c r="U33" s="27">
        <f t="shared" si="8"/>
        <v>1819.236866</v>
      </c>
    </row>
    <row r="34">
      <c r="A34" s="23">
        <v>41518.0</v>
      </c>
      <c r="B34" s="11"/>
      <c r="C34" s="24">
        <v>88.8390922088488</v>
      </c>
      <c r="D34" s="18">
        <v>99.2922439575195</v>
      </c>
      <c r="E34" s="25">
        <f t="shared" si="2"/>
        <v>94.06566808</v>
      </c>
      <c r="F34" s="15"/>
      <c r="G34" s="24">
        <v>1635.94995117187</v>
      </c>
      <c r="H34" s="18">
        <v>1681.55004882812</v>
      </c>
      <c r="I34" s="25">
        <f t="shared" si="3"/>
        <v>1658.75</v>
      </c>
      <c r="O34" s="26">
        <f t="shared" si="4"/>
        <v>-72.40381843</v>
      </c>
      <c r="P34">
        <f t="shared" si="5"/>
        <v>-543.2907851</v>
      </c>
      <c r="Q34" s="27">
        <f t="shared" si="6"/>
        <v>39336.32736</v>
      </c>
      <c r="R34">
        <f t="shared" ref="R34:S34" si="38">O34 ^ 2</f>
        <v>5242.312924</v>
      </c>
      <c r="S34" s="25">
        <f t="shared" si="38"/>
        <v>295164.8772</v>
      </c>
      <c r="U34" s="27">
        <f t="shared" si="8"/>
        <v>1847.520137</v>
      </c>
    </row>
    <row r="35">
      <c r="A35" s="23">
        <v>41548.0</v>
      </c>
      <c r="B35" s="11"/>
      <c r="C35" s="24">
        <v>99.6894297249422</v>
      </c>
      <c r="D35" s="18">
        <v>110.277786254882</v>
      </c>
      <c r="E35" s="25">
        <f t="shared" si="2"/>
        <v>104.983608</v>
      </c>
      <c r="F35" s="15"/>
      <c r="G35" s="24">
        <v>1682.41003417968</v>
      </c>
      <c r="H35" s="18">
        <v>1756.5400390625</v>
      </c>
      <c r="I35" s="25">
        <f t="shared" si="3"/>
        <v>1719.475037</v>
      </c>
      <c r="O35" s="26">
        <f t="shared" si="4"/>
        <v>-61.48587853</v>
      </c>
      <c r="P35">
        <f t="shared" si="5"/>
        <v>-482.5657485</v>
      </c>
      <c r="Q35" s="27">
        <f t="shared" si="6"/>
        <v>29670.97899</v>
      </c>
      <c r="R35">
        <f t="shared" ref="R35:S35" si="39">O35 ^ 2</f>
        <v>3780.513258</v>
      </c>
      <c r="S35" s="25">
        <f t="shared" si="39"/>
        <v>232869.7016</v>
      </c>
      <c r="U35" s="27">
        <f t="shared" si="8"/>
        <v>1900.979129</v>
      </c>
    </row>
    <row r="36">
      <c r="A36" s="23">
        <v>41579.0</v>
      </c>
      <c r="B36" s="11"/>
      <c r="C36" s="24">
        <v>110.615772674541</v>
      </c>
      <c r="D36" s="18">
        <v>113.446662902832</v>
      </c>
      <c r="E36" s="25">
        <f t="shared" si="2"/>
        <v>112.0312178</v>
      </c>
      <c r="F36" s="15"/>
      <c r="G36" s="24">
        <v>1758.69995117187</v>
      </c>
      <c r="H36" s="18">
        <v>1805.81005859375</v>
      </c>
      <c r="I36" s="25">
        <f t="shared" si="3"/>
        <v>1782.255005</v>
      </c>
      <c r="O36" s="26">
        <f t="shared" si="4"/>
        <v>-54.43826873</v>
      </c>
      <c r="P36">
        <f t="shared" si="5"/>
        <v>-419.7857802</v>
      </c>
      <c r="Q36" s="27">
        <f t="shared" si="6"/>
        <v>22852.41111</v>
      </c>
      <c r="R36">
        <f t="shared" ref="R36:S36" si="40">O36 ^ 2</f>
        <v>2963.525102</v>
      </c>
      <c r="S36" s="25">
        <f t="shared" si="40"/>
        <v>176220.1013</v>
      </c>
      <c r="U36" s="27">
        <f t="shared" si="8"/>
        <v>1935.487298</v>
      </c>
    </row>
    <row r="37">
      <c r="A37" s="23">
        <v>41609.0</v>
      </c>
      <c r="B37" s="11"/>
      <c r="C37" s="24">
        <v>114.487730505197</v>
      </c>
      <c r="D37" s="18">
        <v>115.759910583496</v>
      </c>
      <c r="E37" s="25">
        <f t="shared" si="2"/>
        <v>115.1238205</v>
      </c>
      <c r="F37" s="15"/>
      <c r="G37" s="24">
        <v>1806.55004882812</v>
      </c>
      <c r="H37" s="18">
        <v>1848.35998535156</v>
      </c>
      <c r="I37" s="25">
        <f t="shared" si="3"/>
        <v>1827.455017</v>
      </c>
      <c r="O37" s="26">
        <f t="shared" si="4"/>
        <v>-51.34566597</v>
      </c>
      <c r="P37">
        <f t="shared" si="5"/>
        <v>-374.585768</v>
      </c>
      <c r="Q37" s="27">
        <f t="shared" si="6"/>
        <v>19233.35572</v>
      </c>
      <c r="R37">
        <f t="shared" ref="R37:S37" si="41">O37 ^ 2</f>
        <v>2636.377414</v>
      </c>
      <c r="S37" s="25">
        <f t="shared" si="41"/>
        <v>140314.4976</v>
      </c>
      <c r="U37" s="27">
        <f t="shared" si="8"/>
        <v>1950.630029</v>
      </c>
    </row>
    <row r="38">
      <c r="A38" s="23">
        <v>41640.0</v>
      </c>
      <c r="B38" s="11"/>
      <c r="C38" s="24">
        <v>115.352803487571</v>
      </c>
      <c r="D38" s="18">
        <v>106.235519409179</v>
      </c>
      <c r="E38" s="25">
        <f t="shared" si="2"/>
        <v>110.7941614</v>
      </c>
      <c r="F38" s="15"/>
      <c r="G38" s="24">
        <v>1845.85998535156</v>
      </c>
      <c r="H38" s="18">
        <v>1782.58996582031</v>
      </c>
      <c r="I38" s="25">
        <f t="shared" si="3"/>
        <v>1814.224976</v>
      </c>
      <c r="O38" s="26">
        <f t="shared" si="4"/>
        <v>-55.67532507</v>
      </c>
      <c r="P38">
        <f t="shared" si="5"/>
        <v>-387.8158095</v>
      </c>
      <c r="Q38" s="27">
        <f t="shared" si="6"/>
        <v>21591.77126</v>
      </c>
      <c r="R38">
        <f t="shared" ref="R38:S38" si="42">O38 ^ 2</f>
        <v>3099.741821</v>
      </c>
      <c r="S38" s="25">
        <f t="shared" si="42"/>
        <v>150401.1021</v>
      </c>
      <c r="U38" s="27">
        <f t="shared" si="8"/>
        <v>1929.430131</v>
      </c>
    </row>
    <row r="39">
      <c r="A39" s="23">
        <v>41671.0</v>
      </c>
      <c r="B39" s="11"/>
      <c r="C39" s="24">
        <v>105.3704355741</v>
      </c>
      <c r="D39" s="18">
        <v>109.339637756347</v>
      </c>
      <c r="E39" s="25">
        <f t="shared" si="2"/>
        <v>107.3550367</v>
      </c>
      <c r="F39" s="15"/>
      <c r="G39" s="24">
        <v>1782.68005371093</v>
      </c>
      <c r="H39" s="18">
        <v>1859.44995117187</v>
      </c>
      <c r="I39" s="25">
        <f t="shared" si="3"/>
        <v>1821.065002</v>
      </c>
      <c r="O39" s="26">
        <f t="shared" si="4"/>
        <v>-59.11444985</v>
      </c>
      <c r="P39">
        <f t="shared" si="5"/>
        <v>-380.9757827</v>
      </c>
      <c r="Q39" s="27">
        <f t="shared" si="6"/>
        <v>22521.1738</v>
      </c>
      <c r="R39">
        <f t="shared" ref="R39:S39" si="43">O39 ^ 2</f>
        <v>3494.518181</v>
      </c>
      <c r="S39" s="25">
        <f t="shared" si="43"/>
        <v>145142.547</v>
      </c>
      <c r="U39" s="27">
        <f t="shared" si="8"/>
        <v>1912.590677</v>
      </c>
    </row>
    <row r="40">
      <c r="A40" s="23">
        <v>41699.0</v>
      </c>
      <c r="B40" s="11"/>
      <c r="C40" s="24">
        <v>108.472285396219</v>
      </c>
      <c r="D40" s="18">
        <v>107.030876159667</v>
      </c>
      <c r="E40" s="25">
        <f t="shared" si="2"/>
        <v>107.7515808</v>
      </c>
      <c r="F40" s="15"/>
      <c r="G40" s="24">
        <v>1857.68005371093</v>
      </c>
      <c r="H40" s="18">
        <v>1872.33996582031</v>
      </c>
      <c r="I40" s="25">
        <f t="shared" si="3"/>
        <v>1865.01001</v>
      </c>
      <c r="O40" s="26">
        <f t="shared" si="4"/>
        <v>-58.71790574</v>
      </c>
      <c r="P40">
        <f t="shared" si="5"/>
        <v>-337.0307753</v>
      </c>
      <c r="Q40" s="27">
        <f t="shared" si="6"/>
        <v>19789.7413</v>
      </c>
      <c r="R40">
        <f t="shared" ref="R40:S40" si="44">O40 ^ 2</f>
        <v>3447.792454</v>
      </c>
      <c r="S40" s="25">
        <f t="shared" si="44"/>
        <v>113589.7435</v>
      </c>
      <c r="U40" s="27">
        <f t="shared" si="8"/>
        <v>1914.53233</v>
      </c>
    </row>
    <row r="41">
      <c r="A41" s="23">
        <v>41730.0</v>
      </c>
      <c r="B41" s="11"/>
      <c r="C41" s="24">
        <v>107.67054850557</v>
      </c>
      <c r="D41" s="18">
        <v>110.041625976562</v>
      </c>
      <c r="E41" s="25">
        <f t="shared" si="2"/>
        <v>108.8560872</v>
      </c>
      <c r="F41" s="15"/>
      <c r="G41" s="24">
        <v>1873.9599609375</v>
      </c>
      <c r="H41" s="18">
        <v>1883.94995117187</v>
      </c>
      <c r="I41" s="25">
        <f t="shared" si="3"/>
        <v>1878.954956</v>
      </c>
      <c r="O41" s="26">
        <f t="shared" si="4"/>
        <v>-57.61339928</v>
      </c>
      <c r="P41">
        <f t="shared" si="5"/>
        <v>-323.085829</v>
      </c>
      <c r="Q41" s="27">
        <f t="shared" si="6"/>
        <v>18614.07287</v>
      </c>
      <c r="R41">
        <f t="shared" ref="R41:S41" si="45">O41 ^ 2</f>
        <v>3319.303776</v>
      </c>
      <c r="S41" s="25">
        <f t="shared" si="45"/>
        <v>104384.4529</v>
      </c>
      <c r="U41" s="27">
        <f t="shared" si="8"/>
        <v>1919.940475</v>
      </c>
    </row>
    <row r="42">
      <c r="A42" s="23">
        <v>41760.0</v>
      </c>
      <c r="B42" s="11"/>
      <c r="C42" s="24">
        <v>109.802826246773</v>
      </c>
      <c r="D42" s="18">
        <v>115.355224609375</v>
      </c>
      <c r="E42" s="25">
        <f t="shared" si="2"/>
        <v>112.5790254</v>
      </c>
      <c r="F42" s="15"/>
      <c r="G42" s="24">
        <v>1884.39001464843</v>
      </c>
      <c r="H42" s="18">
        <v>1923.56994628906</v>
      </c>
      <c r="I42" s="25">
        <f t="shared" si="3"/>
        <v>1903.97998</v>
      </c>
      <c r="O42" s="26">
        <f t="shared" si="4"/>
        <v>-53.89046109</v>
      </c>
      <c r="P42">
        <f t="shared" si="5"/>
        <v>-298.0608046</v>
      </c>
      <c r="Q42" s="27">
        <f t="shared" si="6"/>
        <v>16062.63419</v>
      </c>
      <c r="R42">
        <f t="shared" ref="R42:S42" si="46">O42 ^ 2</f>
        <v>2904.181796</v>
      </c>
      <c r="S42" s="25">
        <f t="shared" si="46"/>
        <v>88840.24326</v>
      </c>
      <c r="U42" s="27">
        <f t="shared" si="8"/>
        <v>1938.169603</v>
      </c>
    </row>
    <row r="43">
      <c r="A43" s="23">
        <v>41791.0</v>
      </c>
      <c r="B43" s="11"/>
      <c r="C43" s="24">
        <v>116.216921646426</v>
      </c>
      <c r="D43" s="18">
        <v>109.123832702636</v>
      </c>
      <c r="E43" s="25">
        <f t="shared" si="2"/>
        <v>112.6703772</v>
      </c>
      <c r="F43" s="15"/>
      <c r="G43" s="24">
        <v>1923.86999511718</v>
      </c>
      <c r="H43" s="18">
        <v>1960.22998046875</v>
      </c>
      <c r="I43" s="25">
        <f t="shared" si="3"/>
        <v>1942.049988</v>
      </c>
      <c r="O43" s="26">
        <f t="shared" si="4"/>
        <v>-53.79910934</v>
      </c>
      <c r="P43">
        <f t="shared" si="5"/>
        <v>-259.9907973</v>
      </c>
      <c r="Q43" s="27">
        <f t="shared" si="6"/>
        <v>13987.27333</v>
      </c>
      <c r="R43">
        <f t="shared" ref="R43:S43" si="47">O43 ^ 2</f>
        <v>2894.344166</v>
      </c>
      <c r="S43" s="25">
        <f t="shared" si="47"/>
        <v>67595.21469</v>
      </c>
      <c r="U43" s="27">
        <f t="shared" si="8"/>
        <v>1938.616901</v>
      </c>
    </row>
    <row r="44">
      <c r="A44" s="23">
        <v>41821.0</v>
      </c>
      <c r="B44" s="11"/>
      <c r="C44" s="24">
        <v>109.492621168752</v>
      </c>
      <c r="D44" s="18">
        <v>103.334411621093</v>
      </c>
      <c r="E44" s="25">
        <f t="shared" si="2"/>
        <v>106.4135164</v>
      </c>
      <c r="F44" s="15"/>
      <c r="G44" s="24">
        <v>1962.2900390625</v>
      </c>
      <c r="H44" s="18">
        <v>1930.67004394531</v>
      </c>
      <c r="I44" s="25">
        <f t="shared" si="3"/>
        <v>1946.480042</v>
      </c>
      <c r="O44" s="26">
        <f t="shared" si="4"/>
        <v>-60.05597012</v>
      </c>
      <c r="P44">
        <f t="shared" si="5"/>
        <v>-255.5607436</v>
      </c>
      <c r="Q44" s="27">
        <f t="shared" si="6"/>
        <v>15347.94838</v>
      </c>
      <c r="R44">
        <f t="shared" ref="R44:S44" si="48">O44 ^ 2</f>
        <v>3606.719547</v>
      </c>
      <c r="S44" s="25">
        <f t="shared" si="48"/>
        <v>65311.29367</v>
      </c>
      <c r="U44" s="27">
        <f t="shared" si="8"/>
        <v>1907.980584</v>
      </c>
    </row>
    <row r="45">
      <c r="A45" s="23">
        <v>41852.0</v>
      </c>
      <c r="B45" s="11"/>
      <c r="C45" s="24">
        <v>103.308672641701</v>
      </c>
      <c r="D45" s="18">
        <v>108.755004882812</v>
      </c>
      <c r="E45" s="25">
        <f t="shared" si="2"/>
        <v>106.0318388</v>
      </c>
      <c r="F45" s="15"/>
      <c r="G45" s="24">
        <v>1929.80004882812</v>
      </c>
      <c r="H45" s="18">
        <v>2003.36999511718</v>
      </c>
      <c r="I45" s="25">
        <f t="shared" si="3"/>
        <v>1966.585022</v>
      </c>
      <c r="O45" s="26">
        <f t="shared" si="4"/>
        <v>-60.43764775</v>
      </c>
      <c r="P45">
        <f t="shared" si="5"/>
        <v>-235.4557631</v>
      </c>
      <c r="Q45" s="27">
        <f t="shared" si="6"/>
        <v>14230.39247</v>
      </c>
      <c r="R45">
        <f t="shared" ref="R45:S45" si="49">O45 ^ 2</f>
        <v>3652.709266</v>
      </c>
      <c r="S45" s="25">
        <f t="shared" si="49"/>
        <v>55439.41639</v>
      </c>
      <c r="U45" s="27">
        <f t="shared" si="8"/>
        <v>1906.111724</v>
      </c>
    </row>
    <row r="46">
      <c r="A46" s="23">
        <v>41883.0</v>
      </c>
      <c r="B46" s="11"/>
      <c r="C46" s="24">
        <v>108.395437912406</v>
      </c>
      <c r="D46" s="18">
        <v>109.914108276367</v>
      </c>
      <c r="E46" s="25">
        <f t="shared" si="2"/>
        <v>109.1547731</v>
      </c>
      <c r="F46" s="15"/>
      <c r="G46" s="24">
        <v>2004.06994628906</v>
      </c>
      <c r="H46" s="18">
        <v>1972.2900390625</v>
      </c>
      <c r="I46" s="25">
        <f t="shared" si="3"/>
        <v>1988.179993</v>
      </c>
      <c r="O46" s="26">
        <f t="shared" si="4"/>
        <v>-57.31471342</v>
      </c>
      <c r="P46">
        <f t="shared" si="5"/>
        <v>-213.8607924</v>
      </c>
      <c r="Q46" s="27">
        <f t="shared" si="6"/>
        <v>12257.37003</v>
      </c>
      <c r="R46">
        <f t="shared" ref="R46:S46" si="50">O46 ^ 2</f>
        <v>3284.976375</v>
      </c>
      <c r="S46" s="25">
        <f t="shared" si="50"/>
        <v>45736.43854</v>
      </c>
      <c r="U46" s="27">
        <f t="shared" si="8"/>
        <v>1921.402971</v>
      </c>
    </row>
    <row r="47">
      <c r="A47" s="23">
        <v>41913.0</v>
      </c>
      <c r="B47" s="11"/>
      <c r="C47" s="24">
        <v>109.905491734149</v>
      </c>
      <c r="D47" s="18">
        <v>107.782798767089</v>
      </c>
      <c r="E47" s="25">
        <f t="shared" si="2"/>
        <v>108.8441453</v>
      </c>
      <c r="F47" s="15"/>
      <c r="G47" s="24">
        <v>1971.43994140625</v>
      </c>
      <c r="H47" s="18">
        <v>2018.05004882812</v>
      </c>
      <c r="I47" s="25">
        <f t="shared" si="3"/>
        <v>1994.744995</v>
      </c>
      <c r="O47" s="26">
        <f t="shared" si="4"/>
        <v>-57.62534127</v>
      </c>
      <c r="P47">
        <f t="shared" si="5"/>
        <v>-207.29579</v>
      </c>
      <c r="Q47" s="27">
        <f t="shared" si="6"/>
        <v>11945.49064</v>
      </c>
      <c r="R47">
        <f t="shared" ref="R47:S47" si="51">O47 ^ 2</f>
        <v>3320.679956</v>
      </c>
      <c r="S47" s="25">
        <f t="shared" si="51"/>
        <v>42971.54455</v>
      </c>
      <c r="U47" s="27">
        <f t="shared" si="8"/>
        <v>1919.882002</v>
      </c>
    </row>
    <row r="48">
      <c r="A48" s="23">
        <v>41944.0</v>
      </c>
      <c r="B48" s="11"/>
      <c r="C48" s="24">
        <v>108.162480428955</v>
      </c>
      <c r="D48" s="18">
        <v>115.937065124511</v>
      </c>
      <c r="E48" s="25">
        <f t="shared" si="2"/>
        <v>112.0497728</v>
      </c>
      <c r="F48" s="15"/>
      <c r="G48" s="24">
        <v>2018.2099609375</v>
      </c>
      <c r="H48" s="18">
        <v>2067.56005859375</v>
      </c>
      <c r="I48" s="25">
        <f t="shared" si="3"/>
        <v>2042.88501</v>
      </c>
      <c r="O48" s="26">
        <f t="shared" si="4"/>
        <v>-54.41971374</v>
      </c>
      <c r="P48">
        <f t="shared" si="5"/>
        <v>-159.1557753</v>
      </c>
      <c r="Q48" s="27">
        <f t="shared" si="6"/>
        <v>8661.211734</v>
      </c>
      <c r="R48">
        <f t="shared" ref="R48:S48" si="52">O48 ^ 2</f>
        <v>2961.505243</v>
      </c>
      <c r="S48" s="25">
        <f t="shared" si="52"/>
        <v>25330.56082</v>
      </c>
      <c r="U48" s="27">
        <f t="shared" si="8"/>
        <v>1935.578151</v>
      </c>
    </row>
    <row r="49">
      <c r="A49" s="23">
        <v>41974.0</v>
      </c>
      <c r="B49" s="11"/>
      <c r="C49" s="24">
        <v>116.570123024146</v>
      </c>
      <c r="D49" s="18">
        <v>112.812034606933</v>
      </c>
      <c r="E49" s="25">
        <f t="shared" si="2"/>
        <v>114.6910788</v>
      </c>
      <c r="F49" s="15"/>
      <c r="G49" s="24">
        <v>2065.78002929687</v>
      </c>
      <c r="H49" s="18">
        <v>2058.89990234375</v>
      </c>
      <c r="I49" s="25">
        <f t="shared" si="3"/>
        <v>2062.339966</v>
      </c>
      <c r="O49" s="26">
        <f t="shared" si="4"/>
        <v>-51.7784077</v>
      </c>
      <c r="P49">
        <f t="shared" si="5"/>
        <v>-139.7008193</v>
      </c>
      <c r="Q49" s="27">
        <f t="shared" si="6"/>
        <v>7233.485977</v>
      </c>
      <c r="R49">
        <f t="shared" ref="R49:S49" si="53">O49 ^ 2</f>
        <v>2681.003504</v>
      </c>
      <c r="S49" s="25">
        <f t="shared" si="53"/>
        <v>19516.31891</v>
      </c>
      <c r="U49" s="27">
        <f t="shared" si="8"/>
        <v>1948.511136</v>
      </c>
    </row>
    <row r="50">
      <c r="A50" s="23">
        <v>42005.0</v>
      </c>
      <c r="B50" s="11"/>
      <c r="C50" s="24">
        <v>113.758087232083</v>
      </c>
      <c r="D50" s="18">
        <v>126.169311523437</v>
      </c>
      <c r="E50" s="25">
        <f t="shared" si="2"/>
        <v>119.9636994</v>
      </c>
      <c r="F50" s="15"/>
      <c r="G50" s="24">
        <v>2058.89990234375</v>
      </c>
      <c r="H50" s="18">
        <v>1994.98999023437</v>
      </c>
      <c r="I50" s="25">
        <f t="shared" si="3"/>
        <v>2026.944946</v>
      </c>
      <c r="O50" s="26">
        <f t="shared" si="4"/>
        <v>-46.50578714</v>
      </c>
      <c r="P50">
        <f t="shared" si="5"/>
        <v>-175.0958388</v>
      </c>
      <c r="Q50" s="27">
        <f t="shared" si="6"/>
        <v>8142.969809</v>
      </c>
      <c r="R50">
        <f t="shared" ref="R50:S50" si="54">O50 ^ 2</f>
        <v>2162.788237</v>
      </c>
      <c r="S50" s="25">
        <f t="shared" si="54"/>
        <v>30658.55277</v>
      </c>
      <c r="U50" s="27">
        <f t="shared" si="8"/>
        <v>1974.328184</v>
      </c>
    </row>
    <row r="51">
      <c r="A51" s="23">
        <v>42036.0</v>
      </c>
      <c r="B51" s="11"/>
      <c r="C51" s="24">
        <v>124.7372581959</v>
      </c>
      <c r="D51" s="18">
        <v>130.925521850585</v>
      </c>
      <c r="E51" s="25">
        <f t="shared" si="2"/>
        <v>127.83139</v>
      </c>
      <c r="F51" s="15"/>
      <c r="G51" s="24">
        <v>1996.67004394531</v>
      </c>
      <c r="H51" s="18">
        <v>2104.5</v>
      </c>
      <c r="I51" s="25">
        <f t="shared" si="3"/>
        <v>2050.585022</v>
      </c>
      <c r="O51" s="26">
        <f t="shared" si="4"/>
        <v>-38.63809649</v>
      </c>
      <c r="P51">
        <f t="shared" si="5"/>
        <v>-151.4557631</v>
      </c>
      <c r="Q51" s="27">
        <f t="shared" si="6"/>
        <v>5851.96239</v>
      </c>
      <c r="R51">
        <f t="shared" ref="R51:S51" si="55">O51 ^ 2</f>
        <v>1492.902501</v>
      </c>
      <c r="S51" s="25">
        <f t="shared" si="55"/>
        <v>22938.84819</v>
      </c>
      <c r="U51" s="27">
        <f t="shared" si="8"/>
        <v>2012.851827</v>
      </c>
    </row>
    <row r="52">
      <c r="A52" s="23">
        <v>42064.0</v>
      </c>
      <c r="B52" s="11"/>
      <c r="C52" s="24">
        <v>131.735285346889</v>
      </c>
      <c r="D52" s="18">
        <v>131.062850952148</v>
      </c>
      <c r="E52" s="25">
        <f t="shared" si="2"/>
        <v>131.3990681</v>
      </c>
      <c r="F52" s="15"/>
      <c r="G52" s="24">
        <v>2105.22998046875</v>
      </c>
      <c r="H52" s="18">
        <v>2067.88989257812</v>
      </c>
      <c r="I52" s="25">
        <f t="shared" si="3"/>
        <v>2086.559937</v>
      </c>
      <c r="O52" s="26">
        <f t="shared" si="4"/>
        <v>-35.07041837</v>
      </c>
      <c r="P52">
        <f t="shared" si="5"/>
        <v>-115.4808486</v>
      </c>
      <c r="Q52" s="27">
        <f t="shared" si="6"/>
        <v>4049.961673</v>
      </c>
      <c r="R52">
        <f t="shared" ref="R52:S52" si="56">O52 ^ 2</f>
        <v>1229.934244</v>
      </c>
      <c r="S52" s="25">
        <f t="shared" si="56"/>
        <v>13335.82639</v>
      </c>
      <c r="U52" s="27">
        <f t="shared" si="8"/>
        <v>2030.320733</v>
      </c>
    </row>
    <row r="53">
      <c r="A53" s="23">
        <v>42095.0</v>
      </c>
      <c r="B53" s="11"/>
      <c r="C53" s="24">
        <v>130.966773464795</v>
      </c>
      <c r="D53" s="18">
        <v>125.176879882812</v>
      </c>
      <c r="E53" s="25">
        <f t="shared" si="2"/>
        <v>128.0718267</v>
      </c>
      <c r="F53" s="15"/>
      <c r="G53" s="24">
        <v>2067.6298828125</v>
      </c>
      <c r="H53" s="18">
        <v>2085.51000976562</v>
      </c>
      <c r="I53" s="25">
        <f t="shared" si="3"/>
        <v>2076.569946</v>
      </c>
      <c r="O53" s="26">
        <f t="shared" si="4"/>
        <v>-38.39765984</v>
      </c>
      <c r="P53">
        <f t="shared" si="5"/>
        <v>-125.4708388</v>
      </c>
      <c r="Q53" s="27">
        <f t="shared" si="6"/>
        <v>4817.786589</v>
      </c>
      <c r="R53">
        <f t="shared" ref="R53:S53" si="57">O53 ^ 2</f>
        <v>1474.380281</v>
      </c>
      <c r="S53" s="25">
        <f t="shared" si="57"/>
        <v>15742.93139</v>
      </c>
      <c r="U53" s="27">
        <f t="shared" si="8"/>
        <v>2014.029109</v>
      </c>
    </row>
    <row r="54">
      <c r="A54" s="23">
        <v>42125.0</v>
      </c>
      <c r="B54" s="11"/>
      <c r="C54" s="24">
        <v>126.11132548688</v>
      </c>
      <c r="D54" s="18">
        <v>122.714241027832</v>
      </c>
      <c r="E54" s="25">
        <f t="shared" si="2"/>
        <v>124.4127833</v>
      </c>
      <c r="F54" s="15"/>
      <c r="G54" s="24">
        <v>2087.3798828125</v>
      </c>
      <c r="H54" s="18">
        <v>2107.38989257812</v>
      </c>
      <c r="I54" s="25">
        <f t="shared" si="3"/>
        <v>2097.384888</v>
      </c>
      <c r="O54" s="26">
        <f t="shared" si="4"/>
        <v>-42.05670326</v>
      </c>
      <c r="P54">
        <f t="shared" si="5"/>
        <v>-104.6558974</v>
      </c>
      <c r="Q54" s="27">
        <f t="shared" si="6"/>
        <v>4401.482022</v>
      </c>
      <c r="R54">
        <f t="shared" ref="R54:S54" si="58">O54 ^ 2</f>
        <v>1768.766289</v>
      </c>
      <c r="S54" s="25">
        <f t="shared" si="58"/>
        <v>10952.85686</v>
      </c>
      <c r="U54" s="27">
        <f t="shared" si="8"/>
        <v>1996.112838</v>
      </c>
    </row>
    <row r="55">
      <c r="A55" s="23">
        <v>42156.0</v>
      </c>
      <c r="B55" s="11"/>
      <c r="C55" s="24">
        <v>124.317986761226</v>
      </c>
      <c r="D55" s="18">
        <v>121.918640136718</v>
      </c>
      <c r="E55" s="25">
        <f t="shared" si="2"/>
        <v>123.1183134</v>
      </c>
      <c r="F55" s="15"/>
      <c r="G55" s="24">
        <v>2108.63989257812</v>
      </c>
      <c r="H55" s="18">
        <v>2063.11010742187</v>
      </c>
      <c r="I55" s="25">
        <f t="shared" si="3"/>
        <v>2085.875</v>
      </c>
      <c r="O55" s="26">
        <f t="shared" si="4"/>
        <v>-43.35117307</v>
      </c>
      <c r="P55">
        <f t="shared" si="5"/>
        <v>-116.1657851</v>
      </c>
      <c r="Q55" s="27">
        <f t="shared" si="6"/>
        <v>5035.923055</v>
      </c>
      <c r="R55">
        <f t="shared" ref="R55:S55" si="59">O55 ^ 2</f>
        <v>1879.324206</v>
      </c>
      <c r="S55" s="25">
        <f t="shared" si="59"/>
        <v>13494.48963</v>
      </c>
      <c r="U55" s="27">
        <f t="shared" si="8"/>
        <v>1989.77455</v>
      </c>
    </row>
    <row r="56">
      <c r="A56" s="23">
        <v>42186.0</v>
      </c>
      <c r="B56" s="11"/>
      <c r="C56" s="24">
        <v>123.465454497131</v>
      </c>
      <c r="D56" s="18">
        <v>126.708534240722</v>
      </c>
      <c r="E56" s="25">
        <f t="shared" si="2"/>
        <v>125.0869944</v>
      </c>
      <c r="F56" s="15"/>
      <c r="G56" s="24">
        <v>2067.0</v>
      </c>
      <c r="H56" s="18">
        <v>2103.84008789062</v>
      </c>
      <c r="I56" s="25">
        <f t="shared" si="3"/>
        <v>2085.420044</v>
      </c>
      <c r="O56" s="26">
        <f t="shared" si="4"/>
        <v>-41.38249215</v>
      </c>
      <c r="P56">
        <f t="shared" si="5"/>
        <v>-116.6207412</v>
      </c>
      <c r="Q56" s="27">
        <f t="shared" si="6"/>
        <v>4826.056905</v>
      </c>
      <c r="R56">
        <f t="shared" ref="R56:S56" si="60">O56 ^ 2</f>
        <v>1712.510656</v>
      </c>
      <c r="S56" s="25">
        <f t="shared" si="60"/>
        <v>13600.39727</v>
      </c>
      <c r="U56" s="27">
        <f t="shared" si="8"/>
        <v>1999.414069</v>
      </c>
    </row>
    <row r="57">
      <c r="A57" s="23">
        <v>42217.0</v>
      </c>
      <c r="B57" s="11"/>
      <c r="C57" s="24">
        <v>126.945854916836</v>
      </c>
      <c r="D57" s="18">
        <v>114.852416992187</v>
      </c>
      <c r="E57" s="25">
        <f t="shared" si="2"/>
        <v>120.899136</v>
      </c>
      <c r="F57" s="15"/>
      <c r="G57" s="24">
        <v>2104.48999023437</v>
      </c>
      <c r="H57" s="18">
        <v>1972.18005371093</v>
      </c>
      <c r="I57" s="25">
        <f t="shared" si="3"/>
        <v>2038.335022</v>
      </c>
      <c r="O57" s="26">
        <f t="shared" si="4"/>
        <v>-45.57035056</v>
      </c>
      <c r="P57">
        <f t="shared" si="5"/>
        <v>-163.7057631</v>
      </c>
      <c r="Q57" s="27">
        <f t="shared" si="6"/>
        <v>7460.129015</v>
      </c>
      <c r="R57">
        <f t="shared" ref="R57:S57" si="61">O57 ^ 2</f>
        <v>2076.65685</v>
      </c>
      <c r="S57" s="25">
        <f t="shared" si="61"/>
        <v>26799.57688</v>
      </c>
      <c r="U57" s="27">
        <f t="shared" si="8"/>
        <v>1978.90849</v>
      </c>
    </row>
    <row r="58">
      <c r="A58" s="23">
        <v>42248.0</v>
      </c>
      <c r="B58" s="11"/>
      <c r="C58" s="24">
        <v>113.356275596664</v>
      </c>
      <c r="D58" s="18">
        <v>115.823997497558</v>
      </c>
      <c r="E58" s="25">
        <f t="shared" si="2"/>
        <v>114.5901365</v>
      </c>
      <c r="F58" s="15"/>
      <c r="G58" s="24">
        <v>1970.08996582031</v>
      </c>
      <c r="H58" s="18">
        <v>1920.03002929687</v>
      </c>
      <c r="I58" s="25">
        <f t="shared" si="3"/>
        <v>1945.059998</v>
      </c>
      <c r="O58" s="26">
        <f t="shared" si="4"/>
        <v>-51.87934997</v>
      </c>
      <c r="P58">
        <f t="shared" si="5"/>
        <v>-256.9807875</v>
      </c>
      <c r="Q58" s="27">
        <f t="shared" si="6"/>
        <v>13331.99621</v>
      </c>
      <c r="R58">
        <f t="shared" ref="R58:S58" si="62">O58 ^ 2</f>
        <v>2691.466953</v>
      </c>
      <c r="S58" s="25">
        <f t="shared" si="62"/>
        <v>66039.12517</v>
      </c>
      <c r="U58" s="27">
        <f t="shared" si="8"/>
        <v>1948.016879</v>
      </c>
    </row>
    <row r="59">
      <c r="A59" s="23">
        <v>42278.0</v>
      </c>
      <c r="B59" s="11"/>
      <c r="C59" s="24">
        <v>116.151291971604</v>
      </c>
      <c r="D59" s="18">
        <v>130.966506958007</v>
      </c>
      <c r="E59" s="25">
        <f t="shared" si="2"/>
        <v>123.5588995</v>
      </c>
      <c r="F59" s="15"/>
      <c r="G59" s="24">
        <v>1919.65002441406</v>
      </c>
      <c r="H59" s="18">
        <v>2079.36010742187</v>
      </c>
      <c r="I59" s="25">
        <f t="shared" si="3"/>
        <v>1999.505066</v>
      </c>
      <c r="O59" s="26">
        <f t="shared" si="4"/>
        <v>-42.91058705</v>
      </c>
      <c r="P59">
        <f t="shared" si="5"/>
        <v>-202.5357192</v>
      </c>
      <c r="Q59" s="27">
        <f t="shared" si="6"/>
        <v>8690.926609</v>
      </c>
      <c r="R59">
        <f t="shared" ref="R59:S59" si="63">O59 ^ 2</f>
        <v>1841.318481</v>
      </c>
      <c r="S59" s="25">
        <f t="shared" si="63"/>
        <v>41020.71755</v>
      </c>
      <c r="U59" s="27">
        <f t="shared" si="8"/>
        <v>1991.931851</v>
      </c>
    </row>
    <row r="60">
      <c r="A60" s="23">
        <v>42309.0</v>
      </c>
      <c r="B60" s="11"/>
      <c r="C60" s="24">
        <v>131.24067243242</v>
      </c>
      <c r="D60" s="18">
        <v>128.649108886718</v>
      </c>
      <c r="E60" s="25">
        <f t="shared" si="2"/>
        <v>129.9448907</v>
      </c>
      <c r="F60" s="15"/>
      <c r="G60" s="24">
        <v>2080.76000976562</v>
      </c>
      <c r="H60" s="18">
        <v>2080.40991210937</v>
      </c>
      <c r="I60" s="25">
        <f t="shared" si="3"/>
        <v>2080.584961</v>
      </c>
      <c r="O60" s="26">
        <f t="shared" si="4"/>
        <v>-36.52459586</v>
      </c>
      <c r="P60">
        <f t="shared" si="5"/>
        <v>-121.4558242</v>
      </c>
      <c r="Q60" s="27">
        <f t="shared" si="6"/>
        <v>4436.124892</v>
      </c>
      <c r="R60">
        <f t="shared" ref="R60:S60" si="64">O60 ^ 2</f>
        <v>1334.046102</v>
      </c>
      <c r="S60" s="25">
        <f t="shared" si="64"/>
        <v>14751.51722</v>
      </c>
      <c r="U60" s="27">
        <f t="shared" si="8"/>
        <v>2023.200447</v>
      </c>
    </row>
    <row r="61">
      <c r="A61" s="23">
        <v>42339.0</v>
      </c>
      <c r="B61" s="11"/>
      <c r="C61" s="24">
        <v>130.414586037259</v>
      </c>
      <c r="D61" s="18">
        <v>128.679168701171</v>
      </c>
      <c r="E61" s="25">
        <f t="shared" si="2"/>
        <v>129.5468774</v>
      </c>
      <c r="F61" s="15"/>
      <c r="G61" s="24">
        <v>2082.92993164062</v>
      </c>
      <c r="H61" s="18">
        <v>2043.93994140625</v>
      </c>
      <c r="I61" s="25">
        <f t="shared" si="3"/>
        <v>2063.434937</v>
      </c>
      <c r="O61" s="26">
        <f t="shared" si="4"/>
        <v>-36.92260915</v>
      </c>
      <c r="P61">
        <f t="shared" si="5"/>
        <v>-138.6058486</v>
      </c>
      <c r="Q61" s="27">
        <f t="shared" si="6"/>
        <v>5117.689573</v>
      </c>
      <c r="R61">
        <f t="shared" ref="R61:S61" si="65">O61 ^ 2</f>
        <v>1363.279066</v>
      </c>
      <c r="S61" s="25">
        <f t="shared" si="65"/>
        <v>19211.58126</v>
      </c>
      <c r="U61" s="27">
        <f t="shared" si="8"/>
        <v>2021.2516</v>
      </c>
    </row>
    <row r="62">
      <c r="A62" s="23">
        <v>42370.0</v>
      </c>
      <c r="B62" s="11"/>
      <c r="C62" s="24">
        <v>125.822401146555</v>
      </c>
      <c r="D62" s="18">
        <v>106.910766601562</v>
      </c>
      <c r="E62" s="25">
        <f t="shared" si="2"/>
        <v>116.3665839</v>
      </c>
      <c r="F62" s="15"/>
      <c r="G62" s="24">
        <v>2038.19995117187</v>
      </c>
      <c r="H62" s="18">
        <v>1940.23999023437</v>
      </c>
      <c r="I62" s="25">
        <f t="shared" si="3"/>
        <v>1989.219971</v>
      </c>
      <c r="O62" s="26">
        <f t="shared" si="4"/>
        <v>-50.10290264</v>
      </c>
      <c r="P62">
        <f t="shared" si="5"/>
        <v>-212.8208144</v>
      </c>
      <c r="Q62" s="27">
        <f t="shared" si="6"/>
        <v>10662.94054</v>
      </c>
      <c r="R62">
        <f t="shared" ref="R62:S62" si="66">O62 ^ 2</f>
        <v>2510.300853</v>
      </c>
      <c r="S62" s="25">
        <f t="shared" si="66"/>
        <v>45292.69904</v>
      </c>
      <c r="U62" s="27">
        <f t="shared" si="8"/>
        <v>1956.715139</v>
      </c>
    </row>
    <row r="63">
      <c r="A63" s="23">
        <v>42401.0</v>
      </c>
      <c r="B63" s="11"/>
      <c r="C63" s="24">
        <v>106.474708765454</v>
      </c>
      <c r="D63" s="18">
        <v>105.175369262695</v>
      </c>
      <c r="E63" s="25">
        <f t="shared" si="2"/>
        <v>105.825039</v>
      </c>
      <c r="F63" s="15"/>
      <c r="G63" s="24">
        <v>1936.93994140625</v>
      </c>
      <c r="H63" s="18">
        <v>1932.22998046875</v>
      </c>
      <c r="I63" s="25">
        <f t="shared" si="3"/>
        <v>1934.584961</v>
      </c>
      <c r="O63" s="26">
        <f t="shared" si="4"/>
        <v>-60.6444475</v>
      </c>
      <c r="P63">
        <f t="shared" si="5"/>
        <v>-267.4558242</v>
      </c>
      <c r="Q63" s="27">
        <f t="shared" si="6"/>
        <v>16219.71069</v>
      </c>
      <c r="R63">
        <f t="shared" ref="R63:S63" si="67">O63 ^ 2</f>
        <v>3677.749013</v>
      </c>
      <c r="S63" s="25">
        <f t="shared" si="67"/>
        <v>71532.61788</v>
      </c>
      <c r="U63" s="27">
        <f t="shared" si="8"/>
        <v>1905.099142</v>
      </c>
    </row>
    <row r="64">
      <c r="A64" s="23">
        <v>42430.0</v>
      </c>
      <c r="B64" s="11"/>
      <c r="C64" s="24">
        <v>106.894118023299</v>
      </c>
      <c r="D64" s="18">
        <v>114.016799926757</v>
      </c>
      <c r="E64" s="25">
        <f t="shared" si="2"/>
        <v>110.455459</v>
      </c>
      <c r="F64" s="15"/>
      <c r="G64" s="24">
        <v>1937.08996582031</v>
      </c>
      <c r="H64" s="18">
        <v>2059.73999023437</v>
      </c>
      <c r="I64" s="25">
        <f t="shared" si="3"/>
        <v>1998.414978</v>
      </c>
      <c r="O64" s="26">
        <f t="shared" si="4"/>
        <v>-56.01402754</v>
      </c>
      <c r="P64">
        <f t="shared" si="5"/>
        <v>-203.6258071</v>
      </c>
      <c r="Q64" s="27">
        <f t="shared" si="6"/>
        <v>11405.90157</v>
      </c>
      <c r="R64">
        <f t="shared" ref="R64:S64" si="68">O64 ^ 2</f>
        <v>3137.571281</v>
      </c>
      <c r="S64" s="25">
        <f t="shared" si="68"/>
        <v>41463.46931</v>
      </c>
      <c r="U64" s="27">
        <f t="shared" si="8"/>
        <v>1927.771696</v>
      </c>
    </row>
    <row r="65">
      <c r="A65" s="23">
        <v>42461.0</v>
      </c>
      <c r="B65" s="11"/>
      <c r="C65" s="24">
        <v>113.379088231552</v>
      </c>
      <c r="D65" s="18">
        <v>121.076614379882</v>
      </c>
      <c r="E65" s="25">
        <f t="shared" si="2"/>
        <v>117.2278513</v>
      </c>
      <c r="F65" s="15"/>
      <c r="G65" s="24">
        <v>2056.6201171875</v>
      </c>
      <c r="H65" s="18">
        <v>2065.30004882812</v>
      </c>
      <c r="I65" s="25">
        <f t="shared" si="3"/>
        <v>2060.960083</v>
      </c>
      <c r="O65" s="26">
        <f t="shared" si="4"/>
        <v>-49.24163521</v>
      </c>
      <c r="P65">
        <f t="shared" si="5"/>
        <v>-141.0807021</v>
      </c>
      <c r="Q65" s="27">
        <f t="shared" si="6"/>
        <v>6947.044468</v>
      </c>
      <c r="R65">
        <f t="shared" ref="R65:S65" si="69">O65 ^ 2</f>
        <v>2424.738638</v>
      </c>
      <c r="S65" s="25">
        <f t="shared" si="69"/>
        <v>19903.7645</v>
      </c>
      <c r="U65" s="27">
        <f t="shared" si="8"/>
        <v>1960.93228</v>
      </c>
    </row>
    <row r="66">
      <c r="A66" s="23">
        <v>42491.0</v>
      </c>
      <c r="B66" s="11"/>
      <c r="C66" s="24">
        <v>120.699387475844</v>
      </c>
      <c r="D66" s="18">
        <v>113.307243347167</v>
      </c>
      <c r="E66" s="25">
        <f t="shared" si="2"/>
        <v>117.0033154</v>
      </c>
      <c r="F66" s="15"/>
      <c r="G66" s="24">
        <v>2067.169921875</v>
      </c>
      <c r="H66" s="18">
        <v>2096.94995117187</v>
      </c>
      <c r="I66" s="25">
        <f t="shared" si="3"/>
        <v>2082.059937</v>
      </c>
      <c r="O66" s="26">
        <f t="shared" si="4"/>
        <v>-49.4661711</v>
      </c>
      <c r="P66">
        <f t="shared" si="5"/>
        <v>-119.9808486</v>
      </c>
      <c r="Q66" s="27">
        <f t="shared" si="6"/>
        <v>5934.993185</v>
      </c>
      <c r="R66">
        <f t="shared" ref="R66:S66" si="70">O66 ^ 2</f>
        <v>2446.902084</v>
      </c>
      <c r="S66" s="25">
        <f t="shared" si="70"/>
        <v>14395.40403</v>
      </c>
      <c r="U66" s="27">
        <f t="shared" si="8"/>
        <v>1959.832854</v>
      </c>
    </row>
    <row r="67">
      <c r="A67" s="23">
        <v>42522.0</v>
      </c>
      <c r="B67" s="11"/>
      <c r="C67" s="24">
        <v>114.09565170905</v>
      </c>
      <c r="D67" s="18">
        <v>117.60001373291</v>
      </c>
      <c r="E67" s="25">
        <f t="shared" si="2"/>
        <v>115.8478327</v>
      </c>
      <c r="F67" s="15"/>
      <c r="G67" s="24">
        <v>2093.93994140625</v>
      </c>
      <c r="H67" s="18">
        <v>2098.86010742187</v>
      </c>
      <c r="I67" s="25">
        <f t="shared" si="3"/>
        <v>2096.400024</v>
      </c>
      <c r="O67" s="26">
        <f t="shared" si="4"/>
        <v>-50.6216538</v>
      </c>
      <c r="P67">
        <f t="shared" si="5"/>
        <v>-105.6407607</v>
      </c>
      <c r="Q67" s="27">
        <f t="shared" si="6"/>
        <v>5347.710014</v>
      </c>
      <c r="R67">
        <f t="shared" ref="R67:S67" si="71">O67 ^ 2</f>
        <v>2562.551833</v>
      </c>
      <c r="S67" s="25">
        <f t="shared" si="71"/>
        <v>11159.97032</v>
      </c>
      <c r="U67" s="27">
        <f t="shared" si="8"/>
        <v>1954.175108</v>
      </c>
    </row>
    <row r="68">
      <c r="A68" s="23">
        <v>42552.0</v>
      </c>
      <c r="B68" s="11"/>
      <c r="C68" s="24">
        <v>117.301180838672</v>
      </c>
      <c r="D68" s="18">
        <v>121.031936645507</v>
      </c>
      <c r="E68" s="25">
        <f t="shared" si="2"/>
        <v>119.1665587</v>
      </c>
      <c r="F68" s="15"/>
      <c r="G68" s="24">
        <v>2099.34008789062</v>
      </c>
      <c r="H68" s="18">
        <v>2173.60009765625</v>
      </c>
      <c r="I68" s="25">
        <f t="shared" si="3"/>
        <v>2136.470093</v>
      </c>
      <c r="O68" s="26">
        <f t="shared" si="4"/>
        <v>-47.30292777</v>
      </c>
      <c r="P68">
        <f t="shared" si="5"/>
        <v>-65.57069233</v>
      </c>
      <c r="Q68" s="27">
        <f t="shared" si="6"/>
        <v>3101.685723</v>
      </c>
      <c r="R68">
        <f t="shared" ref="R68:S68" si="72">O68 ^ 2</f>
        <v>2237.566976</v>
      </c>
      <c r="S68" s="25">
        <f t="shared" si="72"/>
        <v>4299.515693</v>
      </c>
      <c r="U68" s="27">
        <f t="shared" si="8"/>
        <v>1970.425037</v>
      </c>
    </row>
    <row r="69">
      <c r="A69" s="23">
        <v>42583.0</v>
      </c>
      <c r="B69" s="11"/>
      <c r="C69" s="24">
        <v>120.624464003539</v>
      </c>
      <c r="D69" s="18">
        <v>117.219696044921</v>
      </c>
      <c r="E69" s="25">
        <f t="shared" si="2"/>
        <v>118.92208</v>
      </c>
      <c r="F69" s="15"/>
      <c r="G69" s="24">
        <v>2173.14990234375</v>
      </c>
      <c r="H69" s="18">
        <v>2170.94995117187</v>
      </c>
      <c r="I69" s="25">
        <f t="shared" si="3"/>
        <v>2172.049927</v>
      </c>
      <c r="O69" s="26">
        <f t="shared" si="4"/>
        <v>-47.54740649</v>
      </c>
      <c r="P69">
        <f t="shared" si="5"/>
        <v>-29.99085835</v>
      </c>
      <c r="Q69" s="27">
        <f t="shared" si="6"/>
        <v>1425.987533</v>
      </c>
      <c r="R69">
        <f t="shared" ref="R69:S69" si="73">O69 ^ 2</f>
        <v>2260.755864</v>
      </c>
      <c r="S69" s="25">
        <f t="shared" si="73"/>
        <v>899.4515843</v>
      </c>
      <c r="U69" s="27">
        <f t="shared" si="8"/>
        <v>1969.227962</v>
      </c>
    </row>
    <row r="70">
      <c r="A70" s="23">
        <v>42614.0</v>
      </c>
      <c r="B70" s="11"/>
      <c r="C70" s="24">
        <v>118.720642469519</v>
      </c>
      <c r="D70" s="18">
        <v>120.281921386718</v>
      </c>
      <c r="E70" s="25">
        <f t="shared" si="2"/>
        <v>119.5012819</v>
      </c>
      <c r="F70" s="15"/>
      <c r="G70" s="24">
        <v>2171.330078125</v>
      </c>
      <c r="H70" s="18">
        <v>2168.27001953125</v>
      </c>
      <c r="I70" s="25">
        <f t="shared" si="3"/>
        <v>2169.800049</v>
      </c>
      <c r="O70" s="26">
        <f t="shared" si="4"/>
        <v>-46.96820459</v>
      </c>
      <c r="P70">
        <f t="shared" si="5"/>
        <v>-32.24073628</v>
      </c>
      <c r="Q70" s="27">
        <f t="shared" si="6"/>
        <v>1514.289497</v>
      </c>
      <c r="R70">
        <f t="shared" ref="R70:S70" si="74">O70 ^ 2</f>
        <v>2206.012242</v>
      </c>
      <c r="S70" s="25">
        <f t="shared" si="74"/>
        <v>1039.465076</v>
      </c>
      <c r="U70" s="27">
        <f t="shared" si="8"/>
        <v>1972.063987</v>
      </c>
    </row>
    <row r="71">
      <c r="A71" s="23">
        <v>42644.0</v>
      </c>
      <c r="B71" s="11"/>
      <c r="C71" s="24">
        <v>119.861935606538</v>
      </c>
      <c r="D71" s="18">
        <v>130.042160034179</v>
      </c>
      <c r="E71" s="25">
        <f t="shared" si="2"/>
        <v>124.9520478</v>
      </c>
      <c r="F71" s="15"/>
      <c r="G71" s="24">
        <v>2164.330078125</v>
      </c>
      <c r="H71" s="18">
        <v>2126.14990234375</v>
      </c>
      <c r="I71" s="25">
        <f t="shared" si="3"/>
        <v>2145.23999</v>
      </c>
      <c r="O71" s="26">
        <f t="shared" si="4"/>
        <v>-41.5174387</v>
      </c>
      <c r="P71">
        <f t="shared" si="5"/>
        <v>-56.80079487</v>
      </c>
      <c r="Q71" s="27">
        <f t="shared" si="6"/>
        <v>2358.223519</v>
      </c>
      <c r="R71">
        <f t="shared" ref="R71:S71" si="75">O71 ^ 2</f>
        <v>1723.697716</v>
      </c>
      <c r="S71" s="25">
        <f t="shared" si="75"/>
        <v>3226.330298</v>
      </c>
      <c r="U71" s="27">
        <f t="shared" si="8"/>
        <v>1998.753312</v>
      </c>
    </row>
    <row r="72">
      <c r="A72" s="23">
        <v>42675.0</v>
      </c>
      <c r="B72" s="11"/>
      <c r="C72" s="24">
        <v>130.516921289638</v>
      </c>
      <c r="D72" s="18">
        <v>137.465042114257</v>
      </c>
      <c r="E72" s="25">
        <f t="shared" si="2"/>
        <v>133.9909817</v>
      </c>
      <c r="F72" s="15"/>
      <c r="G72" s="24">
        <v>2128.67993164062</v>
      </c>
      <c r="H72" s="18">
        <v>2198.81005859375</v>
      </c>
      <c r="I72" s="25">
        <f t="shared" si="3"/>
        <v>2163.744995</v>
      </c>
      <c r="O72" s="26">
        <f t="shared" si="4"/>
        <v>-32.47850481</v>
      </c>
      <c r="P72">
        <f t="shared" si="5"/>
        <v>-38.29578999</v>
      </c>
      <c r="Q72" s="27">
        <f t="shared" si="6"/>
        <v>1243.789999</v>
      </c>
      <c r="R72">
        <f t="shared" ref="R72:S72" si="76">O72 ^ 2</f>
        <v>1054.853275</v>
      </c>
      <c r="S72" s="25">
        <f t="shared" si="76"/>
        <v>1466.567531</v>
      </c>
      <c r="U72" s="27">
        <f t="shared" si="8"/>
        <v>2043.011872</v>
      </c>
    </row>
    <row r="73">
      <c r="A73" s="23">
        <v>42705.0</v>
      </c>
      <c r="B73" s="11"/>
      <c r="C73" s="24">
        <v>139.757556188527</v>
      </c>
      <c r="D73" s="18">
        <v>144.337631225585</v>
      </c>
      <c r="E73" s="25">
        <f t="shared" si="2"/>
        <v>142.0475937</v>
      </c>
      <c r="F73" s="15"/>
      <c r="G73" s="24">
        <v>2200.169921875</v>
      </c>
      <c r="H73" s="18">
        <v>2238.830078125</v>
      </c>
      <c r="I73" s="25">
        <f t="shared" si="3"/>
        <v>2219.5</v>
      </c>
      <c r="O73" s="26">
        <f t="shared" si="4"/>
        <v>-24.42189281</v>
      </c>
      <c r="P73">
        <f t="shared" si="5"/>
        <v>17.4592149</v>
      </c>
      <c r="Q73" s="27">
        <f t="shared" si="6"/>
        <v>-426.3870747</v>
      </c>
      <c r="R73">
        <f t="shared" ref="R73:S73" si="77">O73 ^ 2</f>
        <v>596.4288484</v>
      </c>
      <c r="S73" s="25">
        <f t="shared" si="77"/>
        <v>304.8241848</v>
      </c>
      <c r="U73" s="27">
        <f t="shared" si="8"/>
        <v>2082.460555</v>
      </c>
    </row>
    <row r="74">
      <c r="A74" s="23">
        <v>42736.0</v>
      </c>
      <c r="B74" s="11"/>
      <c r="C74" s="24">
        <v>144.91249275812</v>
      </c>
      <c r="D74" s="18">
        <v>151.513748168945</v>
      </c>
      <c r="E74" s="25">
        <f t="shared" si="2"/>
        <v>148.2131205</v>
      </c>
      <c r="F74" s="15"/>
      <c r="G74" s="24">
        <v>2251.57006835937</v>
      </c>
      <c r="H74" s="18">
        <v>2278.8701171875</v>
      </c>
      <c r="I74" s="25">
        <f t="shared" si="3"/>
        <v>2265.220093</v>
      </c>
      <c r="O74" s="26">
        <f t="shared" si="4"/>
        <v>-18.25636605</v>
      </c>
      <c r="P74">
        <f t="shared" si="5"/>
        <v>63.17930767</v>
      </c>
      <c r="Q74" s="27">
        <f t="shared" si="6"/>
        <v>-1153.424568</v>
      </c>
      <c r="R74">
        <f t="shared" ref="R74:S74" si="78">O74 ^ 2</f>
        <v>333.2949015</v>
      </c>
      <c r="S74" s="25">
        <f t="shared" si="78"/>
        <v>3991.624918</v>
      </c>
      <c r="U74" s="27">
        <f t="shared" si="8"/>
        <v>2112.649661</v>
      </c>
    </row>
    <row r="75">
      <c r="A75" s="23">
        <v>42767.0</v>
      </c>
      <c r="B75" s="11"/>
      <c r="C75" s="24">
        <v>152.283256062941</v>
      </c>
      <c r="D75" s="18">
        <v>167.098999023437</v>
      </c>
      <c r="E75" s="25">
        <f t="shared" si="2"/>
        <v>159.6911275</v>
      </c>
      <c r="F75" s="15"/>
      <c r="G75" s="24">
        <v>2285.59008789062</v>
      </c>
      <c r="H75" s="18">
        <v>2363.63989257812</v>
      </c>
      <c r="I75" s="25">
        <f t="shared" si="3"/>
        <v>2324.61499</v>
      </c>
      <c r="O75" s="26">
        <f t="shared" si="4"/>
        <v>-6.778358973</v>
      </c>
      <c r="P75">
        <f t="shared" si="5"/>
        <v>122.5742051</v>
      </c>
      <c r="Q75" s="27">
        <f t="shared" si="6"/>
        <v>-830.8519632</v>
      </c>
      <c r="R75">
        <f t="shared" ref="R75:S75" si="79">O75 ^ 2</f>
        <v>45.94615037</v>
      </c>
      <c r="S75" s="25">
        <f t="shared" si="79"/>
        <v>15024.43576</v>
      </c>
      <c r="U75" s="27">
        <f t="shared" si="8"/>
        <v>2168.850986</v>
      </c>
    </row>
    <row r="76">
      <c r="A76" s="23">
        <v>42795.0</v>
      </c>
      <c r="B76" s="11"/>
      <c r="C76" s="24">
        <v>170.051301910836</v>
      </c>
      <c r="D76" s="18">
        <v>165.385055541992</v>
      </c>
      <c r="E76" s="25">
        <f t="shared" si="2"/>
        <v>167.7181787</v>
      </c>
      <c r="F76" s="15"/>
      <c r="G76" s="24">
        <v>2380.1298828125</v>
      </c>
      <c r="H76" s="18">
        <v>2362.71997070312</v>
      </c>
      <c r="I76" s="25">
        <f t="shared" si="3"/>
        <v>2371.424927</v>
      </c>
      <c r="O76" s="26">
        <f t="shared" si="4"/>
        <v>1.24869221</v>
      </c>
      <c r="P76">
        <f t="shared" si="5"/>
        <v>169.3841417</v>
      </c>
      <c r="Q76" s="27">
        <f t="shared" si="6"/>
        <v>211.5086582</v>
      </c>
      <c r="R76">
        <f t="shared" ref="R76:S76" si="80">O76 ^ 2</f>
        <v>1.559232236</v>
      </c>
      <c r="S76" s="25">
        <f t="shared" si="80"/>
        <v>28690.98744</v>
      </c>
      <c r="U76" s="27">
        <f t="shared" si="8"/>
        <v>2208.154926</v>
      </c>
    </row>
    <row r="77">
      <c r="A77" s="23">
        <v>42826.0</v>
      </c>
      <c r="B77" s="11"/>
      <c r="C77" s="24">
        <v>165.590768767105</v>
      </c>
      <c r="D77" s="18">
        <v>172.837936401367</v>
      </c>
      <c r="E77" s="25">
        <f t="shared" si="2"/>
        <v>169.2143526</v>
      </c>
      <c r="F77" s="15"/>
      <c r="G77" s="24">
        <v>2362.34008789062</v>
      </c>
      <c r="H77" s="18">
        <v>2384.19995117187</v>
      </c>
      <c r="I77" s="25">
        <f t="shared" si="3"/>
        <v>2373.27002</v>
      </c>
      <c r="O77" s="26">
        <f t="shared" si="4"/>
        <v>2.744866068</v>
      </c>
      <c r="P77">
        <f t="shared" si="5"/>
        <v>171.2292344</v>
      </c>
      <c r="Q77" s="27">
        <f t="shared" si="6"/>
        <v>470.0013154</v>
      </c>
      <c r="R77">
        <f t="shared" ref="R77:S77" si="81">O77 ^ 2</f>
        <v>7.534289731</v>
      </c>
      <c r="S77" s="25">
        <f t="shared" si="81"/>
        <v>29319.45072</v>
      </c>
      <c r="U77" s="27">
        <f t="shared" si="8"/>
        <v>2215.480846</v>
      </c>
    </row>
    <row r="78">
      <c r="A78" s="23">
        <v>42856.0</v>
      </c>
      <c r="B78" s="11"/>
      <c r="C78" s="24">
        <v>172.276872201422</v>
      </c>
      <c r="D78" s="18">
        <v>175.456283569335</v>
      </c>
      <c r="E78" s="25">
        <f t="shared" si="2"/>
        <v>173.8665779</v>
      </c>
      <c r="F78" s="15"/>
      <c r="G78" s="24">
        <v>2388.5</v>
      </c>
      <c r="H78" s="18">
        <v>2411.80004882812</v>
      </c>
      <c r="I78" s="25">
        <f t="shared" si="3"/>
        <v>2400.150024</v>
      </c>
      <c r="O78" s="26">
        <f t="shared" si="4"/>
        <v>7.397091369</v>
      </c>
      <c r="P78">
        <f t="shared" si="5"/>
        <v>198.1092393</v>
      </c>
      <c r="Q78" s="27">
        <f t="shared" si="6"/>
        <v>1465.432144</v>
      </c>
      <c r="R78">
        <f t="shared" ref="R78:S78" si="82">O78 ^ 2</f>
        <v>54.71696072</v>
      </c>
      <c r="S78" s="25">
        <f t="shared" si="82"/>
        <v>39247.2707</v>
      </c>
      <c r="U78" s="27">
        <f t="shared" si="8"/>
        <v>2238.260168</v>
      </c>
    </row>
    <row r="79">
      <c r="A79" s="23">
        <v>42887.0</v>
      </c>
      <c r="B79" s="11"/>
      <c r="C79" s="24">
        <v>176.592154862046</v>
      </c>
      <c r="D79" s="18">
        <v>186.335296630859</v>
      </c>
      <c r="E79" s="25">
        <f t="shared" si="2"/>
        <v>181.4637257</v>
      </c>
      <c r="F79" s="15"/>
      <c r="G79" s="24">
        <v>2415.64990234375</v>
      </c>
      <c r="H79" s="18">
        <v>2423.40991210937</v>
      </c>
      <c r="I79" s="25">
        <f t="shared" si="3"/>
        <v>2419.529907</v>
      </c>
      <c r="O79" s="26">
        <f t="shared" si="4"/>
        <v>14.99423923</v>
      </c>
      <c r="P79">
        <f t="shared" si="5"/>
        <v>217.4891221</v>
      </c>
      <c r="Q79" s="27">
        <f t="shared" si="6"/>
        <v>3261.083927</v>
      </c>
      <c r="R79">
        <f t="shared" ref="R79:S79" si="83">O79 ^ 2</f>
        <v>224.8272101</v>
      </c>
      <c r="S79" s="25">
        <f t="shared" si="83"/>
        <v>47301.51824</v>
      </c>
      <c r="U79" s="27">
        <f t="shared" si="8"/>
        <v>2275.459115</v>
      </c>
    </row>
    <row r="80">
      <c r="A80" s="23">
        <v>42917.0</v>
      </c>
      <c r="B80" s="11"/>
      <c r="C80" s="24">
        <v>186.636841348496</v>
      </c>
      <c r="D80" s="18">
        <v>228.464523315429</v>
      </c>
      <c r="E80" s="25">
        <f t="shared" si="2"/>
        <v>207.5506823</v>
      </c>
      <c r="F80" s="15"/>
      <c r="G80" s="24">
        <v>2431.38989257812</v>
      </c>
      <c r="H80" s="18">
        <v>2470.30004882812</v>
      </c>
      <c r="I80" s="25">
        <f t="shared" si="3"/>
        <v>2450.844971</v>
      </c>
      <c r="O80" s="26">
        <f t="shared" si="4"/>
        <v>41.08119582</v>
      </c>
      <c r="P80">
        <f t="shared" si="5"/>
        <v>248.8041856</v>
      </c>
      <c r="Q80" s="27">
        <f t="shared" si="6"/>
        <v>10221.17347</v>
      </c>
      <c r="R80">
        <f t="shared" ref="R80:S80" si="84">O80 ^ 2</f>
        <v>1687.66465</v>
      </c>
      <c r="S80" s="25">
        <f t="shared" si="84"/>
        <v>61903.52277</v>
      </c>
      <c r="U80" s="27">
        <f t="shared" si="8"/>
        <v>2403.192223</v>
      </c>
    </row>
    <row r="81">
      <c r="A81" s="23">
        <v>42948.0</v>
      </c>
      <c r="B81" s="11"/>
      <c r="C81" s="24">
        <v>229.331397950076</v>
      </c>
      <c r="D81" s="18">
        <v>225.826126098632</v>
      </c>
      <c r="E81" s="25">
        <f t="shared" si="2"/>
        <v>227.578762</v>
      </c>
      <c r="F81" s="15"/>
      <c r="G81" s="24">
        <v>2477.10009765625</v>
      </c>
      <c r="H81" s="18">
        <v>2471.64990234375</v>
      </c>
      <c r="I81" s="25">
        <f t="shared" si="3"/>
        <v>2474.375</v>
      </c>
      <c r="O81" s="26">
        <f t="shared" si="4"/>
        <v>61.10927551</v>
      </c>
      <c r="P81">
        <f t="shared" si="5"/>
        <v>272.3342149</v>
      </c>
      <c r="Q81" s="27">
        <f t="shared" si="6"/>
        <v>16642.14657</v>
      </c>
      <c r="R81">
        <f t="shared" ref="R81:S81" si="85">O81 ^ 2</f>
        <v>3734.343553</v>
      </c>
      <c r="S81" s="25">
        <f t="shared" si="85"/>
        <v>74165.9246</v>
      </c>
      <c r="U81" s="27">
        <f t="shared" si="8"/>
        <v>2501.258429</v>
      </c>
    </row>
    <row r="82">
      <c r="A82" s="23">
        <v>42979.0</v>
      </c>
      <c r="B82" s="11"/>
      <c r="C82" s="24">
        <v>227.17304358131</v>
      </c>
      <c r="D82" s="18">
        <v>240.964950561523</v>
      </c>
      <c r="E82" s="25">
        <f t="shared" si="2"/>
        <v>234.0689971</v>
      </c>
      <c r="F82" s="15"/>
      <c r="G82" s="24">
        <v>2474.419921875</v>
      </c>
      <c r="H82" s="18">
        <v>2519.36010742187</v>
      </c>
      <c r="I82" s="25">
        <f t="shared" si="3"/>
        <v>2496.890015</v>
      </c>
      <c r="O82" s="26">
        <f t="shared" si="4"/>
        <v>67.59951056</v>
      </c>
      <c r="P82">
        <f t="shared" si="5"/>
        <v>294.8492295</v>
      </c>
      <c r="Q82" s="27">
        <f t="shared" si="6"/>
        <v>19931.6636</v>
      </c>
      <c r="R82">
        <f t="shared" ref="R82:S82" si="86">O82 ^ 2</f>
        <v>4569.693827</v>
      </c>
      <c r="S82" s="25">
        <f t="shared" si="86"/>
        <v>86936.06816</v>
      </c>
      <c r="U82" s="27">
        <f t="shared" si="8"/>
        <v>2533.037448</v>
      </c>
    </row>
    <row r="83">
      <c r="A83" s="23">
        <v>43009.0</v>
      </c>
      <c r="B83" s="11"/>
      <c r="C83" s="24">
        <v>241.382044711631</v>
      </c>
      <c r="D83" s="18">
        <v>244.53855895996</v>
      </c>
      <c r="E83" s="25">
        <f t="shared" si="2"/>
        <v>242.9603018</v>
      </c>
      <c r="F83" s="15"/>
      <c r="G83" s="24">
        <v>2521.19995117187</v>
      </c>
      <c r="H83" s="18">
        <v>2575.26000976562</v>
      </c>
      <c r="I83" s="25">
        <f t="shared" si="3"/>
        <v>2548.22998</v>
      </c>
      <c r="O83" s="26">
        <f t="shared" si="4"/>
        <v>76.49081532</v>
      </c>
      <c r="P83">
        <f t="shared" si="5"/>
        <v>346.1891954</v>
      </c>
      <c r="Q83" s="27">
        <f t="shared" si="6"/>
        <v>26480.29381</v>
      </c>
      <c r="R83">
        <f t="shared" ref="R83:S83" si="87">O83 ^ 2</f>
        <v>5850.844828</v>
      </c>
      <c r="S83" s="25">
        <f t="shared" si="87"/>
        <v>119846.959</v>
      </c>
      <c r="U83" s="27">
        <f t="shared" si="8"/>
        <v>2576.573151</v>
      </c>
    </row>
    <row r="84">
      <c r="A84" s="23">
        <v>43040.0</v>
      </c>
      <c r="B84" s="11"/>
      <c r="C84" s="24">
        <v>244.832343956914</v>
      </c>
      <c r="D84" s="18">
        <v>262.377899169921</v>
      </c>
      <c r="E84" s="25">
        <f t="shared" si="2"/>
        <v>253.6051216</v>
      </c>
      <c r="F84" s="15"/>
      <c r="G84" s="24">
        <v>2583.2099609375</v>
      </c>
      <c r="H84" s="18">
        <v>2584.84008789062</v>
      </c>
      <c r="I84" s="25">
        <f t="shared" si="3"/>
        <v>2584.025024</v>
      </c>
      <c r="O84" s="26">
        <f t="shared" si="4"/>
        <v>87.13563505</v>
      </c>
      <c r="P84">
        <f t="shared" si="5"/>
        <v>381.9842393</v>
      </c>
      <c r="Q84" s="27">
        <f t="shared" si="6"/>
        <v>33284.43927</v>
      </c>
      <c r="R84">
        <f t="shared" ref="R84:S84" si="88">O84 ^ 2</f>
        <v>7592.618895</v>
      </c>
      <c r="S84" s="25">
        <f t="shared" si="88"/>
        <v>145911.9591</v>
      </c>
      <c r="U84" s="27">
        <f t="shared" si="8"/>
        <v>2628.694827</v>
      </c>
    </row>
    <row r="85">
      <c r="A85" s="23">
        <v>43070.0</v>
      </c>
      <c r="B85" s="11"/>
      <c r="C85" s="24">
        <v>264.465078423074</v>
      </c>
      <c r="D85" s="18">
        <v>281.047149658203</v>
      </c>
      <c r="E85" s="25">
        <f t="shared" si="2"/>
        <v>272.756114</v>
      </c>
      <c r="F85" s="15"/>
      <c r="G85" s="24">
        <v>2645.10009765625</v>
      </c>
      <c r="H85" s="18">
        <v>2673.61010742187</v>
      </c>
      <c r="I85" s="25">
        <f t="shared" si="3"/>
        <v>2659.355103</v>
      </c>
      <c r="O85" s="26">
        <f t="shared" si="4"/>
        <v>106.2866275</v>
      </c>
      <c r="P85">
        <f t="shared" si="5"/>
        <v>457.3143174</v>
      </c>
      <c r="Q85" s="27">
        <f t="shared" si="6"/>
        <v>48606.39652</v>
      </c>
      <c r="R85">
        <f t="shared" ref="R85:S85" si="89">O85 ^ 2</f>
        <v>11296.84719</v>
      </c>
      <c r="S85" s="25">
        <f t="shared" si="89"/>
        <v>209136.3849</v>
      </c>
      <c r="U85" s="27">
        <f t="shared" si="8"/>
        <v>2722.466432</v>
      </c>
    </row>
    <row r="86">
      <c r="A86" s="23">
        <v>43101.0</v>
      </c>
      <c r="B86" s="11"/>
      <c r="C86" s="24">
        <v>281.847656724993</v>
      </c>
      <c r="D86" s="18">
        <v>337.712097167968</v>
      </c>
      <c r="E86" s="25">
        <f t="shared" si="2"/>
        <v>309.7798769</v>
      </c>
      <c r="F86" s="15"/>
      <c r="G86" s="24">
        <v>2683.72998046875</v>
      </c>
      <c r="H86" s="18">
        <v>2823.81005859375</v>
      </c>
      <c r="I86" s="25">
        <f t="shared" si="3"/>
        <v>2753.77002</v>
      </c>
      <c r="O86" s="26">
        <f t="shared" si="4"/>
        <v>143.3103904</v>
      </c>
      <c r="P86">
        <f t="shared" si="5"/>
        <v>551.7292344</v>
      </c>
      <c r="Q86" s="27">
        <f t="shared" si="6"/>
        <v>79068.532</v>
      </c>
      <c r="R86">
        <f t="shared" ref="R86:S86" si="90">O86 ^ 2</f>
        <v>20537.86801</v>
      </c>
      <c r="S86" s="25">
        <f t="shared" si="90"/>
        <v>304405.1481</v>
      </c>
      <c r="U86" s="27">
        <f t="shared" si="8"/>
        <v>2903.75091</v>
      </c>
    </row>
    <row r="87">
      <c r="A87" s="23">
        <v>43132.0</v>
      </c>
      <c r="B87" s="11"/>
      <c r="C87" s="24">
        <v>336.358808946054</v>
      </c>
      <c r="D87" s="18">
        <v>345.183502197265</v>
      </c>
      <c r="E87" s="25">
        <f t="shared" si="2"/>
        <v>340.7711556</v>
      </c>
      <c r="F87" s="15"/>
      <c r="G87" s="24">
        <v>2816.44995117187</v>
      </c>
      <c r="H87" s="18">
        <v>2713.830078125</v>
      </c>
      <c r="I87" s="25">
        <f t="shared" si="3"/>
        <v>2765.140015</v>
      </c>
      <c r="O87" s="26">
        <f t="shared" si="4"/>
        <v>174.3016691</v>
      </c>
      <c r="P87">
        <f t="shared" si="5"/>
        <v>563.0992295</v>
      </c>
      <c r="Q87" s="27">
        <f t="shared" si="6"/>
        <v>98149.13555</v>
      </c>
      <c r="R87">
        <f t="shared" ref="R87:S87" si="91">O87 ^ 2</f>
        <v>30381.07184</v>
      </c>
      <c r="S87" s="25">
        <f t="shared" si="91"/>
        <v>317080.7423</v>
      </c>
      <c r="U87" s="27">
        <f t="shared" si="8"/>
        <v>3055.497716</v>
      </c>
    </row>
    <row r="88">
      <c r="A88" s="23">
        <v>43160.0</v>
      </c>
      <c r="B88" s="11"/>
      <c r="C88" s="24">
        <v>347.002416945586</v>
      </c>
      <c r="D88" s="18">
        <v>314.009765625</v>
      </c>
      <c r="E88" s="25">
        <f t="shared" si="2"/>
        <v>330.5060913</v>
      </c>
      <c r="F88" s="15"/>
      <c r="G88" s="24">
        <v>2715.21997070312</v>
      </c>
      <c r="H88" s="18">
        <v>2640.8701171875</v>
      </c>
      <c r="I88" s="25">
        <f t="shared" si="3"/>
        <v>2678.045044</v>
      </c>
      <c r="O88" s="26">
        <f t="shared" si="4"/>
        <v>164.0366048</v>
      </c>
      <c r="P88">
        <f t="shared" si="5"/>
        <v>476.0042588</v>
      </c>
      <c r="Q88" s="27">
        <f t="shared" si="6"/>
        <v>78082.12248</v>
      </c>
      <c r="R88">
        <f t="shared" ref="R88:S88" si="92">O88 ^ 2</f>
        <v>26908.0077</v>
      </c>
      <c r="S88" s="25">
        <f t="shared" si="92"/>
        <v>226580.0544</v>
      </c>
      <c r="U88" s="27">
        <f t="shared" si="8"/>
        <v>3005.235488</v>
      </c>
    </row>
    <row r="89">
      <c r="A89" s="23">
        <v>43191.0</v>
      </c>
      <c r="B89" s="11"/>
      <c r="C89" s="24">
        <v>311.443128648279</v>
      </c>
      <c r="D89" s="18">
        <v>319.449462890625</v>
      </c>
      <c r="E89" s="25">
        <f t="shared" si="2"/>
        <v>315.4462958</v>
      </c>
      <c r="F89" s="15"/>
      <c r="G89" s="24">
        <v>2633.44995117187</v>
      </c>
      <c r="H89" s="18">
        <v>2648.05004882812</v>
      </c>
      <c r="I89" s="25">
        <f t="shared" si="3"/>
        <v>2640.75</v>
      </c>
      <c r="O89" s="26">
        <f t="shared" si="4"/>
        <v>148.9768093</v>
      </c>
      <c r="P89">
        <f t="shared" si="5"/>
        <v>438.7092149</v>
      </c>
      <c r="Q89" s="27">
        <f t="shared" si="6"/>
        <v>65357.49903</v>
      </c>
      <c r="R89">
        <f t="shared" ref="R89:S89" si="93">O89 ^ 2</f>
        <v>22194.0897</v>
      </c>
      <c r="S89" s="25">
        <f t="shared" si="93"/>
        <v>192465.7752</v>
      </c>
      <c r="U89" s="27">
        <f t="shared" si="8"/>
        <v>2931.496166</v>
      </c>
    </row>
    <row r="90">
      <c r="A90" s="23">
        <v>43221.0</v>
      </c>
      <c r="B90" s="11"/>
      <c r="C90" s="24">
        <v>318.434304665707</v>
      </c>
      <c r="D90" s="18">
        <v>337.262634277343</v>
      </c>
      <c r="E90" s="25">
        <f t="shared" si="2"/>
        <v>327.8484695</v>
      </c>
      <c r="F90" s="15"/>
      <c r="G90" s="24">
        <v>2642.9599609375</v>
      </c>
      <c r="H90" s="18">
        <v>2705.27001953125</v>
      </c>
      <c r="I90" s="25">
        <f t="shared" si="3"/>
        <v>2674.11499</v>
      </c>
      <c r="O90" s="26">
        <f t="shared" si="4"/>
        <v>161.378983</v>
      </c>
      <c r="P90">
        <f t="shared" si="5"/>
        <v>472.0742051</v>
      </c>
      <c r="Q90" s="27">
        <f t="shared" si="6"/>
        <v>76182.8551</v>
      </c>
      <c r="R90">
        <f t="shared" ref="R90:S90" si="94">O90 ^ 2</f>
        <v>26043.17614</v>
      </c>
      <c r="S90" s="25">
        <f t="shared" si="94"/>
        <v>222854.0551</v>
      </c>
      <c r="U90" s="27">
        <f t="shared" si="8"/>
        <v>2992.222613</v>
      </c>
    </row>
    <row r="91">
      <c r="A91" s="23">
        <v>43252.0</v>
      </c>
      <c r="B91" s="11"/>
      <c r="C91" s="24">
        <v>342.438812093692</v>
      </c>
      <c r="D91" s="18">
        <v>322.919830322265</v>
      </c>
      <c r="E91" s="25">
        <f t="shared" si="2"/>
        <v>332.6793212</v>
      </c>
      <c r="F91" s="15"/>
      <c r="G91" s="24">
        <v>2718.69995117187</v>
      </c>
      <c r="H91" s="18">
        <v>2718.3701171875</v>
      </c>
      <c r="I91" s="25">
        <f t="shared" si="3"/>
        <v>2718.535034</v>
      </c>
      <c r="O91" s="26">
        <f t="shared" si="4"/>
        <v>166.2098347</v>
      </c>
      <c r="P91">
        <f t="shared" si="5"/>
        <v>516.4942491</v>
      </c>
      <c r="Q91" s="27">
        <f t="shared" si="6"/>
        <v>85846.42376</v>
      </c>
      <c r="R91">
        <f t="shared" ref="R91:S91" si="95">O91 ^ 2</f>
        <v>27625.70915</v>
      </c>
      <c r="S91" s="25">
        <f t="shared" si="95"/>
        <v>266766.3093</v>
      </c>
      <c r="U91" s="27">
        <f t="shared" si="8"/>
        <v>3015.876568</v>
      </c>
    </row>
    <row r="92">
      <c r="A92" s="23">
        <v>43282.0</v>
      </c>
      <c r="B92" s="11"/>
      <c r="C92" s="24">
        <v>318.280727145294</v>
      </c>
      <c r="D92" s="18">
        <v>342.9296875</v>
      </c>
      <c r="E92" s="25">
        <f t="shared" si="2"/>
        <v>330.6052073</v>
      </c>
      <c r="F92" s="15"/>
      <c r="G92" s="24">
        <v>2704.94995117187</v>
      </c>
      <c r="H92" s="18">
        <v>2816.2900390625</v>
      </c>
      <c r="I92" s="25">
        <f t="shared" si="3"/>
        <v>2760.619995</v>
      </c>
      <c r="O92" s="26">
        <f t="shared" si="4"/>
        <v>164.1357208</v>
      </c>
      <c r="P92">
        <f t="shared" si="5"/>
        <v>558.57921</v>
      </c>
      <c r="Q92" s="27">
        <f t="shared" si="6"/>
        <v>91682.80126</v>
      </c>
      <c r="R92">
        <f t="shared" ref="R92:S92" si="96">O92 ^ 2</f>
        <v>26940.53484</v>
      </c>
      <c r="S92" s="25">
        <f t="shared" si="96"/>
        <v>312010.7339</v>
      </c>
      <c r="U92" s="27">
        <f t="shared" si="8"/>
        <v>3005.720803</v>
      </c>
    </row>
    <row r="93">
      <c r="A93" s="23">
        <v>43313.0</v>
      </c>
      <c r="B93" s="11"/>
      <c r="C93" s="24">
        <v>340.802617157913</v>
      </c>
      <c r="D93" s="18">
        <v>329.926666259765</v>
      </c>
      <c r="E93" s="25">
        <f t="shared" si="2"/>
        <v>335.3646417</v>
      </c>
      <c r="F93" s="15"/>
      <c r="G93" s="24">
        <v>2821.169921875</v>
      </c>
      <c r="H93" s="18">
        <v>2901.52001953125</v>
      </c>
      <c r="I93" s="25">
        <f t="shared" si="3"/>
        <v>2861.344971</v>
      </c>
      <c r="O93" s="26">
        <f t="shared" si="4"/>
        <v>168.8951552</v>
      </c>
      <c r="P93">
        <f t="shared" si="5"/>
        <v>659.3041856</v>
      </c>
      <c r="Q93" s="27">
        <f t="shared" si="6"/>
        <v>111353.2827</v>
      </c>
      <c r="R93">
        <f t="shared" ref="R93:S93" si="97">O93 ^ 2</f>
        <v>28525.57345</v>
      </c>
      <c r="S93" s="25">
        <f t="shared" si="97"/>
        <v>434682.0091</v>
      </c>
      <c r="U93" s="27">
        <f t="shared" si="8"/>
        <v>3029.025068</v>
      </c>
    </row>
    <row r="94">
      <c r="A94" s="23">
        <v>43344.0</v>
      </c>
      <c r="B94" s="11"/>
      <c r="C94" s="24">
        <v>330.405884644421</v>
      </c>
      <c r="D94" s="18">
        <v>359.712951660156</v>
      </c>
      <c r="E94" s="25">
        <f t="shared" si="2"/>
        <v>345.0594182</v>
      </c>
      <c r="F94" s="15"/>
      <c r="G94" s="24">
        <v>2896.9599609375</v>
      </c>
      <c r="H94" s="18">
        <v>2913.97998046875</v>
      </c>
      <c r="I94" s="25">
        <f t="shared" si="3"/>
        <v>2905.469971</v>
      </c>
      <c r="O94" s="26">
        <f t="shared" si="4"/>
        <v>178.5899316</v>
      </c>
      <c r="P94">
        <f t="shared" si="5"/>
        <v>703.4291856</v>
      </c>
      <c r="Q94" s="27">
        <f t="shared" si="6"/>
        <v>125625.3702</v>
      </c>
      <c r="R94">
        <f t="shared" ref="R94:S94" si="98">O94 ^ 2</f>
        <v>31894.36368</v>
      </c>
      <c r="S94" s="25">
        <f t="shared" si="98"/>
        <v>494812.6192</v>
      </c>
      <c r="U94" s="27">
        <f t="shared" si="8"/>
        <v>3076.494918</v>
      </c>
    </row>
    <row r="95">
      <c r="A95" s="23">
        <v>43374.0</v>
      </c>
      <c r="B95" s="11"/>
      <c r="C95" s="24">
        <v>362.866115650992</v>
      </c>
      <c r="D95" s="18">
        <v>343.231323242187</v>
      </c>
      <c r="E95" s="25">
        <f t="shared" si="2"/>
        <v>353.0487194</v>
      </c>
      <c r="F95" s="15"/>
      <c r="G95" s="24">
        <v>2926.2900390625</v>
      </c>
      <c r="H95" s="18">
        <v>2711.73999023437</v>
      </c>
      <c r="I95" s="25">
        <f t="shared" si="3"/>
        <v>2819.015015</v>
      </c>
      <c r="O95" s="26">
        <f t="shared" si="4"/>
        <v>186.5792329</v>
      </c>
      <c r="P95">
        <f t="shared" si="5"/>
        <v>616.9742295</v>
      </c>
      <c r="Q95" s="27">
        <f t="shared" si="6"/>
        <v>115114.5785</v>
      </c>
      <c r="R95">
        <f t="shared" ref="R95:S95" si="99">O95 ^ 2</f>
        <v>34811.81016</v>
      </c>
      <c r="S95" s="25">
        <f t="shared" si="99"/>
        <v>380657.1999</v>
      </c>
      <c r="U95" s="27">
        <f t="shared" si="8"/>
        <v>3115.614019</v>
      </c>
    </row>
    <row r="96">
      <c r="A96" s="23">
        <v>43405.0</v>
      </c>
      <c r="B96" s="11"/>
      <c r="C96" s="24">
        <v>345.755880758601</v>
      </c>
      <c r="D96" s="18">
        <v>335.396850585937</v>
      </c>
      <c r="E96" s="25">
        <f t="shared" si="2"/>
        <v>340.5763657</v>
      </c>
      <c r="F96" s="15"/>
      <c r="G96" s="24">
        <v>2717.580078125</v>
      </c>
      <c r="H96" s="18">
        <v>2760.169921875</v>
      </c>
      <c r="I96" s="25">
        <f t="shared" si="3"/>
        <v>2738.875</v>
      </c>
      <c r="O96" s="26">
        <f t="shared" si="4"/>
        <v>174.1068792</v>
      </c>
      <c r="P96">
        <f t="shared" si="5"/>
        <v>536.8342149</v>
      </c>
      <c r="Q96" s="27">
        <f t="shared" si="6"/>
        <v>93466.52978</v>
      </c>
      <c r="R96">
        <f t="shared" ref="R96:S96" si="100">O96 ^ 2</f>
        <v>30313.20537</v>
      </c>
      <c r="S96" s="25">
        <f t="shared" si="100"/>
        <v>288190.9743</v>
      </c>
      <c r="U96" s="27">
        <f t="shared" si="8"/>
        <v>3054.54394</v>
      </c>
    </row>
    <row r="97">
      <c r="A97" s="23">
        <v>43435.0</v>
      </c>
      <c r="B97" s="11"/>
      <c r="C97" s="24">
        <v>353.998864371387</v>
      </c>
      <c r="D97" s="18">
        <v>313.37222290039</v>
      </c>
      <c r="E97" s="25">
        <f t="shared" si="2"/>
        <v>333.6855436</v>
      </c>
      <c r="F97" s="15"/>
      <c r="G97" s="24">
        <v>2790.5</v>
      </c>
      <c r="H97" s="18">
        <v>2506.85009765625</v>
      </c>
      <c r="I97" s="25">
        <f t="shared" si="3"/>
        <v>2648.675049</v>
      </c>
      <c r="O97" s="26">
        <f t="shared" si="4"/>
        <v>167.2160571</v>
      </c>
      <c r="P97">
        <f t="shared" si="5"/>
        <v>446.6342637</v>
      </c>
      <c r="Q97" s="27">
        <f t="shared" si="6"/>
        <v>74684.42055</v>
      </c>
      <c r="R97">
        <f t="shared" ref="R97:S97" si="101">O97 ^ 2</f>
        <v>27961.20976</v>
      </c>
      <c r="S97" s="25">
        <f t="shared" si="101"/>
        <v>199482.1655</v>
      </c>
      <c r="U97" s="27">
        <f t="shared" si="8"/>
        <v>3020.803472</v>
      </c>
    </row>
    <row r="98">
      <c r="A98" s="23">
        <v>43466.0</v>
      </c>
      <c r="B98" s="11"/>
      <c r="C98" s="24">
        <v>307.240791593828</v>
      </c>
      <c r="D98" s="18">
        <v>374.705688476562</v>
      </c>
      <c r="E98" s="25">
        <f t="shared" si="2"/>
        <v>340.97324</v>
      </c>
      <c r="F98" s="15"/>
      <c r="G98" s="24">
        <v>2476.9599609375</v>
      </c>
      <c r="H98" s="18">
        <v>2704.10009765625</v>
      </c>
      <c r="I98" s="25">
        <f t="shared" si="3"/>
        <v>2590.530029</v>
      </c>
      <c r="O98" s="26">
        <f t="shared" si="4"/>
        <v>174.5037535</v>
      </c>
      <c r="P98">
        <f t="shared" si="5"/>
        <v>388.4892442</v>
      </c>
      <c r="Q98" s="27">
        <f t="shared" si="6"/>
        <v>67792.83131</v>
      </c>
      <c r="R98">
        <f t="shared" ref="R98:S98" si="102">O98 ^ 2</f>
        <v>30451.55999</v>
      </c>
      <c r="S98" s="25">
        <f t="shared" si="102"/>
        <v>150923.8929</v>
      </c>
      <c r="U98" s="27">
        <f t="shared" si="8"/>
        <v>3056.487209</v>
      </c>
    </row>
    <row r="99">
      <c r="A99" s="23">
        <v>43497.0</v>
      </c>
      <c r="B99" s="11"/>
      <c r="C99" s="24">
        <v>375.181841709537</v>
      </c>
      <c r="D99" s="18">
        <v>427.507720947265</v>
      </c>
      <c r="E99" s="25">
        <f t="shared" si="2"/>
        <v>401.3447813</v>
      </c>
      <c r="F99" s="15"/>
      <c r="G99" s="24">
        <v>2702.32006835937</v>
      </c>
      <c r="H99" s="18">
        <v>2784.48999023437</v>
      </c>
      <c r="I99" s="25">
        <f t="shared" si="3"/>
        <v>2743.405029</v>
      </c>
      <c r="O99" s="26">
        <f t="shared" si="4"/>
        <v>234.8752948</v>
      </c>
      <c r="P99">
        <f t="shared" si="5"/>
        <v>541.3642442</v>
      </c>
      <c r="Q99" s="27">
        <f t="shared" si="6"/>
        <v>127153.0865</v>
      </c>
      <c r="R99">
        <f t="shared" ref="R99:S99" si="103">O99 ^ 2</f>
        <v>55166.40411</v>
      </c>
      <c r="S99" s="25">
        <f t="shared" si="103"/>
        <v>293075.2449</v>
      </c>
      <c r="U99" s="27">
        <f t="shared" si="8"/>
        <v>3352.092585</v>
      </c>
    </row>
    <row r="100">
      <c r="A100" s="23">
        <v>43525.0</v>
      </c>
      <c r="B100" s="11"/>
      <c r="C100" s="24">
        <v>435.563771918412</v>
      </c>
      <c r="D100" s="18">
        <v>372.486572265625</v>
      </c>
      <c r="E100" s="25">
        <f t="shared" si="2"/>
        <v>404.0251721</v>
      </c>
      <c r="F100" s="15"/>
      <c r="G100" s="24">
        <v>2798.21997070312</v>
      </c>
      <c r="H100" s="18">
        <v>2834.39990234375</v>
      </c>
      <c r="I100" s="25">
        <f t="shared" si="3"/>
        <v>2816.309937</v>
      </c>
      <c r="O100" s="26">
        <f t="shared" si="4"/>
        <v>237.5556856</v>
      </c>
      <c r="P100">
        <f t="shared" si="5"/>
        <v>614.2691514</v>
      </c>
      <c r="Q100" s="27">
        <f t="shared" si="6"/>
        <v>145923.1294</v>
      </c>
      <c r="R100">
        <f t="shared" ref="R100:S100" si="104">O100 ^ 2</f>
        <v>56432.70375</v>
      </c>
      <c r="S100" s="25">
        <f t="shared" si="104"/>
        <v>377326.5904</v>
      </c>
      <c r="U100" s="27">
        <f t="shared" si="8"/>
        <v>3365.216946</v>
      </c>
    </row>
    <row r="101">
      <c r="A101" s="23">
        <v>43556.0</v>
      </c>
      <c r="B101" s="11"/>
      <c r="C101" s="24">
        <v>376.763939199039</v>
      </c>
      <c r="D101" s="18">
        <v>368.84390258789</v>
      </c>
      <c r="E101" s="25">
        <f t="shared" si="2"/>
        <v>372.8039209</v>
      </c>
      <c r="F101" s="15"/>
      <c r="G101" s="24">
        <v>2848.6298828125</v>
      </c>
      <c r="H101" s="18">
        <v>2945.830078125</v>
      </c>
      <c r="I101" s="25">
        <f t="shared" si="3"/>
        <v>2897.22998</v>
      </c>
      <c r="O101" s="26">
        <f t="shared" si="4"/>
        <v>206.3344344</v>
      </c>
      <c r="P101">
        <f t="shared" si="5"/>
        <v>695.1891954</v>
      </c>
      <c r="Q101" s="27">
        <f t="shared" si="6"/>
        <v>143441.4694</v>
      </c>
      <c r="R101">
        <f t="shared" ref="R101:S101" si="105">O101 ^ 2</f>
        <v>42573.89881</v>
      </c>
      <c r="S101" s="25">
        <f t="shared" si="105"/>
        <v>483288.0174</v>
      </c>
      <c r="U101" s="27">
        <f t="shared" si="8"/>
        <v>3212.344094</v>
      </c>
    </row>
    <row r="102">
      <c r="A102" s="23">
        <v>43586.0</v>
      </c>
      <c r="B102" s="11"/>
      <c r="C102" s="24">
        <v>369.664236998484</v>
      </c>
      <c r="D102" s="18">
        <v>333.608947753906</v>
      </c>
      <c r="E102" s="25">
        <f t="shared" si="2"/>
        <v>351.6365924</v>
      </c>
      <c r="F102" s="15"/>
      <c r="G102" s="24">
        <v>2952.330078125</v>
      </c>
      <c r="H102" s="18">
        <v>2752.06005859375</v>
      </c>
      <c r="I102" s="25">
        <f t="shared" si="3"/>
        <v>2852.195068</v>
      </c>
      <c r="O102" s="26">
        <f t="shared" si="4"/>
        <v>185.1671059</v>
      </c>
      <c r="P102">
        <f t="shared" si="5"/>
        <v>650.1542833</v>
      </c>
      <c r="Q102" s="27">
        <f t="shared" si="6"/>
        <v>120387.187</v>
      </c>
      <c r="R102">
        <f t="shared" ref="R102:S102" si="106">O102 ^ 2</f>
        <v>34286.85709</v>
      </c>
      <c r="S102" s="25">
        <f t="shared" si="106"/>
        <v>422700.592</v>
      </c>
      <c r="U102" s="27">
        <f t="shared" si="8"/>
        <v>3108.699629</v>
      </c>
    </row>
    <row r="103">
      <c r="A103" s="23">
        <v>43617.0</v>
      </c>
      <c r="B103" s="11"/>
      <c r="C103" s="24">
        <v>332.176288427669</v>
      </c>
      <c r="D103" s="18">
        <v>357.526580810546</v>
      </c>
      <c r="E103" s="25">
        <f t="shared" si="2"/>
        <v>344.8514346</v>
      </c>
      <c r="F103" s="15"/>
      <c r="G103" s="24">
        <v>2751.53002929687</v>
      </c>
      <c r="H103" s="18">
        <v>2941.76000976562</v>
      </c>
      <c r="I103" s="25">
        <f t="shared" si="3"/>
        <v>2846.64502</v>
      </c>
      <c r="O103" s="26">
        <f t="shared" si="4"/>
        <v>178.3819481</v>
      </c>
      <c r="P103">
        <f t="shared" si="5"/>
        <v>644.6042344</v>
      </c>
      <c r="Q103" s="27">
        <f t="shared" si="6"/>
        <v>114985.7591</v>
      </c>
      <c r="R103">
        <f t="shared" ref="R103:S103" si="107">O103 ^ 2</f>
        <v>31820.11941</v>
      </c>
      <c r="S103" s="25">
        <f t="shared" si="107"/>
        <v>415514.619</v>
      </c>
      <c r="U103" s="27">
        <f t="shared" si="8"/>
        <v>3075.47654</v>
      </c>
    </row>
    <row r="104">
      <c r="A104" s="23">
        <v>43647.0</v>
      </c>
      <c r="B104" s="11"/>
      <c r="C104" s="24">
        <v>358.38109997602</v>
      </c>
      <c r="D104" s="18">
        <v>335.103210449218</v>
      </c>
      <c r="E104" s="25">
        <f t="shared" si="2"/>
        <v>346.7421552</v>
      </c>
      <c r="F104" s="15"/>
      <c r="G104" s="24">
        <v>2971.40991210937</v>
      </c>
      <c r="H104" s="18">
        <v>2980.3798828125</v>
      </c>
      <c r="I104" s="25">
        <f t="shared" si="3"/>
        <v>2975.894897</v>
      </c>
      <c r="O104" s="26">
        <f t="shared" si="4"/>
        <v>180.2726687</v>
      </c>
      <c r="P104">
        <f t="shared" si="5"/>
        <v>773.8541124</v>
      </c>
      <c r="Q104" s="27">
        <f t="shared" si="6"/>
        <v>139504.746</v>
      </c>
      <c r="R104">
        <f t="shared" ref="R104:S104" si="108">O104 ^ 2</f>
        <v>32498.23508</v>
      </c>
      <c r="S104" s="25">
        <f t="shared" si="108"/>
        <v>598850.1872</v>
      </c>
      <c r="U104" s="27">
        <f t="shared" si="8"/>
        <v>3084.734332</v>
      </c>
    </row>
    <row r="105">
      <c r="A105" s="23">
        <v>43678.0</v>
      </c>
      <c r="B105" s="11"/>
      <c r="C105" s="24">
        <v>335.820220322065</v>
      </c>
      <c r="D105" s="18">
        <v>357.605163574218</v>
      </c>
      <c r="E105" s="25">
        <f t="shared" si="2"/>
        <v>346.7126919</v>
      </c>
      <c r="F105" s="15"/>
      <c r="G105" s="24">
        <v>2980.32006835937</v>
      </c>
      <c r="H105" s="18">
        <v>2926.4599609375</v>
      </c>
      <c r="I105" s="25">
        <f t="shared" si="3"/>
        <v>2953.390015</v>
      </c>
      <c r="O105" s="26">
        <f t="shared" si="4"/>
        <v>180.2432054</v>
      </c>
      <c r="P105">
        <f t="shared" si="5"/>
        <v>751.3492295</v>
      </c>
      <c r="Q105" s="27">
        <f t="shared" si="6"/>
        <v>135425.5935</v>
      </c>
      <c r="R105">
        <f t="shared" ref="R105:S105" si="109">O105 ^ 2</f>
        <v>32487.6131</v>
      </c>
      <c r="S105" s="25">
        <f t="shared" si="109"/>
        <v>564525.6647</v>
      </c>
      <c r="U105" s="27">
        <f t="shared" si="8"/>
        <v>3084.590067</v>
      </c>
    </row>
    <row r="106">
      <c r="A106" s="23">
        <v>43709.0</v>
      </c>
      <c r="B106" s="11"/>
      <c r="C106" s="24">
        <v>349.97319607986</v>
      </c>
      <c r="D106" s="18">
        <v>376.025268554687</v>
      </c>
      <c r="E106" s="25">
        <f t="shared" si="2"/>
        <v>362.9992323</v>
      </c>
      <c r="F106" s="15"/>
      <c r="G106" s="24">
        <v>2909.01000976562</v>
      </c>
      <c r="H106" s="18">
        <v>2976.73999023437</v>
      </c>
      <c r="I106" s="25">
        <f t="shared" si="3"/>
        <v>2942.875</v>
      </c>
      <c r="O106" s="26">
        <f t="shared" si="4"/>
        <v>196.5297458</v>
      </c>
      <c r="P106">
        <f t="shared" si="5"/>
        <v>740.8342149</v>
      </c>
      <c r="Q106" s="27">
        <f t="shared" si="6"/>
        <v>145595.9599</v>
      </c>
      <c r="R106">
        <f t="shared" ref="R106:S106" si="110">O106 ^ 2</f>
        <v>38623.94098</v>
      </c>
      <c r="S106" s="25">
        <f t="shared" si="110"/>
        <v>548835.334</v>
      </c>
      <c r="U106" s="27">
        <f t="shared" si="8"/>
        <v>3164.336066</v>
      </c>
    </row>
    <row r="107">
      <c r="A107" s="23">
        <v>43739.0</v>
      </c>
      <c r="B107" s="11"/>
      <c r="C107" s="24">
        <v>377.240928019119</v>
      </c>
      <c r="D107" s="18">
        <v>335.93911743164</v>
      </c>
      <c r="E107" s="25">
        <f t="shared" si="2"/>
        <v>356.5900227</v>
      </c>
      <c r="F107" s="15"/>
      <c r="G107" s="24">
        <v>2983.68994140625</v>
      </c>
      <c r="H107" s="18">
        <v>3037.56005859375</v>
      </c>
      <c r="I107" s="25">
        <f t="shared" si="3"/>
        <v>3010.625</v>
      </c>
      <c r="O107" s="26">
        <f t="shared" si="4"/>
        <v>190.1205362</v>
      </c>
      <c r="P107">
        <f t="shared" si="5"/>
        <v>808.5842149</v>
      </c>
      <c r="Q107" s="27">
        <f t="shared" si="6"/>
        <v>153728.4645</v>
      </c>
      <c r="R107">
        <f t="shared" ref="R107:S107" si="111">O107 ^ 2</f>
        <v>36145.81829</v>
      </c>
      <c r="S107" s="25">
        <f t="shared" si="111"/>
        <v>653808.4326</v>
      </c>
      <c r="U107" s="27">
        <f t="shared" si="8"/>
        <v>3132.953783</v>
      </c>
    </row>
    <row r="108">
      <c r="A108" s="23">
        <v>43770.0</v>
      </c>
      <c r="B108" s="11"/>
      <c r="C108" s="24">
        <v>336.611171614979</v>
      </c>
      <c r="D108" s="18">
        <v>361.902221679687</v>
      </c>
      <c r="E108" s="25">
        <f t="shared" si="2"/>
        <v>349.2566966</v>
      </c>
      <c r="F108" s="15"/>
      <c r="G108" s="24">
        <v>3050.71997070312</v>
      </c>
      <c r="H108" s="18">
        <v>3140.97998046875</v>
      </c>
      <c r="I108" s="25">
        <f t="shared" si="3"/>
        <v>3095.849976</v>
      </c>
      <c r="O108" s="26">
        <f t="shared" si="4"/>
        <v>182.7872101</v>
      </c>
      <c r="P108">
        <f t="shared" si="5"/>
        <v>893.8091905</v>
      </c>
      <c r="Q108" s="27">
        <f t="shared" si="6"/>
        <v>163376.8883</v>
      </c>
      <c r="R108">
        <f t="shared" ref="R108:S108" si="112">O108 ^ 2</f>
        <v>33411.16419</v>
      </c>
      <c r="S108" s="25">
        <f t="shared" si="112"/>
        <v>798894.869</v>
      </c>
      <c r="U108" s="27">
        <f t="shared" si="8"/>
        <v>3097.046623</v>
      </c>
    </row>
    <row r="109">
      <c r="A109" s="23">
        <v>43800.0</v>
      </c>
      <c r="B109" s="11"/>
      <c r="C109" s="24">
        <v>364.908904162042</v>
      </c>
      <c r="D109" s="18">
        <v>323.833312988281</v>
      </c>
      <c r="E109" s="25">
        <f t="shared" si="2"/>
        <v>344.3711086</v>
      </c>
      <c r="F109" s="15"/>
      <c r="G109" s="24">
        <v>3143.85009765625</v>
      </c>
      <c r="H109" s="18">
        <v>3230.78002929687</v>
      </c>
      <c r="I109" s="25">
        <f t="shared" si="3"/>
        <v>3187.315063</v>
      </c>
      <c r="O109" s="26">
        <f t="shared" si="4"/>
        <v>177.9016221</v>
      </c>
      <c r="P109">
        <f t="shared" si="5"/>
        <v>985.2742784</v>
      </c>
      <c r="Q109" s="27">
        <f t="shared" si="6"/>
        <v>175281.8923</v>
      </c>
      <c r="R109">
        <f t="shared" ref="R109:S109" si="113">O109 ^ 2</f>
        <v>31648.98713</v>
      </c>
      <c r="S109" s="25">
        <f t="shared" si="113"/>
        <v>970765.4036</v>
      </c>
      <c r="U109" s="27">
        <f t="shared" si="8"/>
        <v>3073.124655</v>
      </c>
    </row>
    <row r="110">
      <c r="A110" s="23">
        <v>43831.0</v>
      </c>
      <c r="B110" s="11"/>
      <c r="C110" s="24">
        <v>326.606770712844</v>
      </c>
      <c r="D110" s="18">
        <v>316.387573242187</v>
      </c>
      <c r="E110" s="25">
        <f t="shared" si="2"/>
        <v>321.497172</v>
      </c>
      <c r="F110" s="15"/>
      <c r="G110" s="24">
        <v>3244.669921875</v>
      </c>
      <c r="H110" s="18">
        <v>3225.52001953125</v>
      </c>
      <c r="I110" s="25">
        <f t="shared" si="3"/>
        <v>3235.094971</v>
      </c>
      <c r="O110" s="26">
        <f t="shared" si="4"/>
        <v>155.0276855</v>
      </c>
      <c r="P110">
        <f t="shared" si="5"/>
        <v>1033.054186</v>
      </c>
      <c r="Q110" s="27">
        <f t="shared" si="6"/>
        <v>160151.9993</v>
      </c>
      <c r="R110">
        <f t="shared" ref="R110:S110" si="114">O110 ^ 2</f>
        <v>24033.58326</v>
      </c>
      <c r="S110" s="25">
        <f t="shared" si="114"/>
        <v>1067200.95</v>
      </c>
      <c r="U110" s="27">
        <f t="shared" si="8"/>
        <v>2961.123893</v>
      </c>
    </row>
    <row r="111">
      <c r="A111" s="23">
        <v>43862.0</v>
      </c>
      <c r="B111" s="11"/>
      <c r="C111" s="24">
        <v>316.864755184915</v>
      </c>
      <c r="D111" s="18">
        <v>273.482849121093</v>
      </c>
      <c r="E111" s="25">
        <f t="shared" si="2"/>
        <v>295.1738022</v>
      </c>
      <c r="F111" s="15"/>
      <c r="G111" s="24">
        <v>3235.65991210937</v>
      </c>
      <c r="H111" s="18">
        <v>2954.21997070312</v>
      </c>
      <c r="I111" s="25">
        <f t="shared" si="3"/>
        <v>3094.939941</v>
      </c>
      <c r="O111" s="26">
        <f t="shared" si="4"/>
        <v>128.7043156</v>
      </c>
      <c r="P111">
        <f t="shared" si="5"/>
        <v>892.8991563</v>
      </c>
      <c r="Q111" s="27">
        <f t="shared" si="6"/>
        <v>114919.9748</v>
      </c>
      <c r="R111">
        <f t="shared" ref="R111:S111" si="115">O111 ^ 2</f>
        <v>16564.80086</v>
      </c>
      <c r="S111" s="25">
        <f t="shared" si="115"/>
        <v>797268.9033</v>
      </c>
      <c r="U111" s="27">
        <f t="shared" si="8"/>
        <v>2832.233203</v>
      </c>
    </row>
    <row r="112">
      <c r="A112" s="23">
        <v>43891.0</v>
      </c>
      <c r="B112" s="11"/>
      <c r="C112" s="24">
        <v>279.540008544921</v>
      </c>
      <c r="D112" s="18">
        <v>149.139999389648</v>
      </c>
      <c r="E112" s="25">
        <f t="shared" si="2"/>
        <v>214.340004</v>
      </c>
      <c r="F112" s="15"/>
      <c r="G112" s="24">
        <v>2974.28002929687</v>
      </c>
      <c r="H112" s="18">
        <v>2584.59008789062</v>
      </c>
      <c r="I112" s="25">
        <f t="shared" si="3"/>
        <v>2779.435059</v>
      </c>
      <c r="O112" s="26">
        <f t="shared" si="4"/>
        <v>47.87051745</v>
      </c>
      <c r="P112">
        <f t="shared" si="5"/>
        <v>577.3942735</v>
      </c>
      <c r="Q112" s="27">
        <f t="shared" si="6"/>
        <v>27640.16265</v>
      </c>
      <c r="R112">
        <f t="shared" ref="R112:S112" si="116">O112 ^ 2</f>
        <v>2291.586441</v>
      </c>
      <c r="S112" s="25">
        <f t="shared" si="116"/>
        <v>333384.1471</v>
      </c>
      <c r="U112" s="27">
        <f t="shared" si="8"/>
        <v>2436.4357</v>
      </c>
    </row>
    <row r="113">
      <c r="A113" s="23">
        <v>43922.0</v>
      </c>
      <c r="B113" s="11"/>
      <c r="C113" s="24">
        <v>138.910003662109</v>
      </c>
      <c r="D113" s="18">
        <v>141.02000427246</v>
      </c>
      <c r="E113" s="25">
        <f t="shared" si="2"/>
        <v>139.965004</v>
      </c>
      <c r="F113" s="15"/>
      <c r="G113" s="24">
        <v>2498.080078125</v>
      </c>
      <c r="H113" s="18">
        <v>2912.42993164062</v>
      </c>
      <c r="I113" s="25">
        <f t="shared" si="3"/>
        <v>2705.255005</v>
      </c>
      <c r="O113" s="26">
        <f t="shared" si="4"/>
        <v>-26.50448255</v>
      </c>
      <c r="P113">
        <f t="shared" si="5"/>
        <v>503.2142198</v>
      </c>
      <c r="Q113" s="27">
        <f t="shared" si="6"/>
        <v>-13337.43251</v>
      </c>
      <c r="R113">
        <f t="shared" ref="R113:S113" si="117">O113 ^ 2</f>
        <v>702.4875952</v>
      </c>
      <c r="S113" s="25">
        <f t="shared" si="117"/>
        <v>253224.551</v>
      </c>
      <c r="U113" s="27">
        <f t="shared" si="8"/>
        <v>2072.263288</v>
      </c>
    </row>
    <row r="114">
      <c r="A114" s="23">
        <v>43952.0</v>
      </c>
      <c r="B114" s="11"/>
      <c r="C114" s="24">
        <v>143.229995727539</v>
      </c>
      <c r="D114" s="18">
        <v>145.850006103515</v>
      </c>
      <c r="E114" s="25">
        <f t="shared" si="2"/>
        <v>144.5400009</v>
      </c>
      <c r="F114" s="15"/>
      <c r="G114" s="24">
        <v>2869.09008789062</v>
      </c>
      <c r="H114" s="18">
        <v>3044.31005859375</v>
      </c>
      <c r="I114" s="25">
        <f t="shared" si="3"/>
        <v>2956.700073</v>
      </c>
      <c r="O114" s="26">
        <f t="shared" si="4"/>
        <v>-21.9294856</v>
      </c>
      <c r="P114">
        <f t="shared" si="5"/>
        <v>754.6592881</v>
      </c>
      <c r="Q114" s="27">
        <f t="shared" si="6"/>
        <v>-16549.28999</v>
      </c>
      <c r="R114">
        <f t="shared" ref="R114:S114" si="118">O114 ^ 2</f>
        <v>480.9023387</v>
      </c>
      <c r="S114" s="25">
        <f t="shared" si="118"/>
        <v>569510.6412</v>
      </c>
      <c r="U114" s="27">
        <f t="shared" si="8"/>
        <v>2094.664467</v>
      </c>
    </row>
    <row r="115">
      <c r="A115" s="23">
        <v>43983.0</v>
      </c>
      <c r="B115" s="11"/>
      <c r="C115" s="24">
        <v>145.449996948242</v>
      </c>
      <c r="D115" s="18">
        <v>183.300003051757</v>
      </c>
      <c r="E115" s="25">
        <f t="shared" si="2"/>
        <v>164.375</v>
      </c>
      <c r="F115" s="15"/>
      <c r="G115" s="24">
        <v>3038.78002929687</v>
      </c>
      <c r="H115" s="18">
        <v>3100.2900390625</v>
      </c>
      <c r="I115" s="25">
        <f t="shared" si="3"/>
        <v>3069.535034</v>
      </c>
      <c r="O115" s="26">
        <f t="shared" si="4"/>
        <v>-2.094486516</v>
      </c>
      <c r="P115">
        <f t="shared" si="5"/>
        <v>867.4942491</v>
      </c>
      <c r="Q115" s="27">
        <f t="shared" si="6"/>
        <v>-1816.955008</v>
      </c>
      <c r="R115">
        <f t="shared" ref="R115:S115" si="119">O115 ^ 2</f>
        <v>4.386873767</v>
      </c>
      <c r="S115" s="25">
        <f t="shared" si="119"/>
        <v>752546.2722</v>
      </c>
      <c r="U115" s="27">
        <f t="shared" si="8"/>
        <v>2191.785266</v>
      </c>
    </row>
    <row r="116">
      <c r="A116" s="23">
        <v>44013.0</v>
      </c>
      <c r="B116" s="11"/>
      <c r="C116" s="24">
        <v>185.880004882812</v>
      </c>
      <c r="D116" s="18">
        <v>158.0</v>
      </c>
      <c r="E116" s="25">
        <f t="shared" si="2"/>
        <v>171.9400024</v>
      </c>
      <c r="F116" s="15"/>
      <c r="G116" s="24">
        <v>3105.919921875</v>
      </c>
      <c r="H116" s="18">
        <v>3271.1201171875</v>
      </c>
      <c r="I116" s="25">
        <f t="shared" si="3"/>
        <v>3188.52002</v>
      </c>
      <c r="O116" s="26">
        <f t="shared" si="4"/>
        <v>5.470515925</v>
      </c>
      <c r="P116">
        <f t="shared" si="5"/>
        <v>986.4792344</v>
      </c>
      <c r="Q116" s="27">
        <f t="shared" si="6"/>
        <v>5396.550362</v>
      </c>
      <c r="R116">
        <f t="shared" ref="R116:S116" si="120">O116 ^ 2</f>
        <v>29.92654449</v>
      </c>
      <c r="S116" s="25">
        <f t="shared" si="120"/>
        <v>973141.28</v>
      </c>
      <c r="U116" s="27">
        <f t="shared" si="8"/>
        <v>2228.826815</v>
      </c>
    </row>
    <row r="117">
      <c r="A117" s="23">
        <v>44044.0</v>
      </c>
      <c r="B117" s="11"/>
      <c r="C117" s="24">
        <v>156.509994506835</v>
      </c>
      <c r="D117" s="18">
        <v>171.820007324218</v>
      </c>
      <c r="E117" s="25">
        <f t="shared" si="2"/>
        <v>164.1650009</v>
      </c>
      <c r="F117" s="15"/>
      <c r="G117" s="24">
        <v>3288.26000976562</v>
      </c>
      <c r="H117" s="18">
        <v>3500.31005859375</v>
      </c>
      <c r="I117" s="25">
        <f t="shared" si="3"/>
        <v>3394.285034</v>
      </c>
      <c r="O117" s="26">
        <f t="shared" si="4"/>
        <v>-2.304485601</v>
      </c>
      <c r="P117">
        <f t="shared" si="5"/>
        <v>1192.244249</v>
      </c>
      <c r="Q117" s="27">
        <f t="shared" si="6"/>
        <v>-2747.509705</v>
      </c>
      <c r="R117">
        <f t="shared" ref="R117:S117" si="121">O117 ^ 2</f>
        <v>5.310653884</v>
      </c>
      <c r="S117" s="25">
        <f t="shared" si="121"/>
        <v>1421446.349</v>
      </c>
      <c r="U117" s="27">
        <f t="shared" si="8"/>
        <v>2190.757019</v>
      </c>
    </row>
    <row r="118">
      <c r="A118" s="23">
        <v>44075.0</v>
      </c>
      <c r="B118" s="11"/>
      <c r="C118" s="24">
        <v>170.710006713867</v>
      </c>
      <c r="D118" s="18">
        <v>165.259994506835</v>
      </c>
      <c r="E118" s="25">
        <f t="shared" si="2"/>
        <v>167.9850006</v>
      </c>
      <c r="F118" s="15"/>
      <c r="G118" s="24">
        <v>3507.43994140625</v>
      </c>
      <c r="H118" s="18">
        <v>3363.0</v>
      </c>
      <c r="I118" s="25">
        <f t="shared" si="3"/>
        <v>3435.219971</v>
      </c>
      <c r="O118" s="26">
        <f t="shared" si="4"/>
        <v>1.515514094</v>
      </c>
      <c r="P118">
        <f t="shared" si="5"/>
        <v>1233.179186</v>
      </c>
      <c r="Q118" s="27">
        <f t="shared" si="6"/>
        <v>1868.900436</v>
      </c>
      <c r="R118">
        <f t="shared" ref="R118:S118" si="122">O118 ^ 2</f>
        <v>2.296782969</v>
      </c>
      <c r="S118" s="25">
        <f t="shared" si="122"/>
        <v>1520730.904</v>
      </c>
      <c r="U118" s="27">
        <f t="shared" si="8"/>
        <v>2209.461403</v>
      </c>
    </row>
    <row r="119">
      <c r="A119" s="23">
        <v>44105.0</v>
      </c>
      <c r="B119" s="11"/>
      <c r="C119" s="24">
        <v>170.149993896484</v>
      </c>
      <c r="D119" s="18">
        <v>144.389999389648</v>
      </c>
      <c r="E119" s="25">
        <f t="shared" si="2"/>
        <v>157.2699966</v>
      </c>
      <c r="F119" s="15"/>
      <c r="G119" s="24">
        <v>3385.8701171875</v>
      </c>
      <c r="H119" s="18">
        <v>3269.9599609375</v>
      </c>
      <c r="I119" s="25">
        <f t="shared" si="3"/>
        <v>3327.915039</v>
      </c>
      <c r="O119" s="26">
        <f t="shared" si="4"/>
        <v>-9.199489873</v>
      </c>
      <c r="P119">
        <f t="shared" si="5"/>
        <v>1125.874254</v>
      </c>
      <c r="Q119" s="27">
        <f t="shared" si="6"/>
        <v>-10357.4688</v>
      </c>
      <c r="R119">
        <f t="shared" ref="R119:S119" si="123">O119 ^ 2</f>
        <v>84.63061393</v>
      </c>
      <c r="S119" s="25">
        <f t="shared" si="123"/>
        <v>1267592.836</v>
      </c>
      <c r="U119" s="27">
        <f t="shared" si="8"/>
        <v>2156.996074</v>
      </c>
    </row>
    <row r="120">
      <c r="A120" s="23">
        <v>44136.0</v>
      </c>
      <c r="B120" s="11"/>
      <c r="C120" s="24">
        <v>145.75</v>
      </c>
      <c r="D120" s="18">
        <v>210.710006713867</v>
      </c>
      <c r="E120" s="25">
        <f t="shared" si="2"/>
        <v>178.2300034</v>
      </c>
      <c r="F120" s="15"/>
      <c r="G120" s="24">
        <v>3296.19995117187</v>
      </c>
      <c r="H120" s="18">
        <v>3621.6298828125</v>
      </c>
      <c r="I120" s="25">
        <f t="shared" si="3"/>
        <v>3458.914917</v>
      </c>
      <c r="O120" s="26">
        <f t="shared" si="4"/>
        <v>11.76051684</v>
      </c>
      <c r="P120">
        <f t="shared" si="5"/>
        <v>1256.874132</v>
      </c>
      <c r="Q120" s="27">
        <f t="shared" si="6"/>
        <v>14781.48939</v>
      </c>
      <c r="R120">
        <f t="shared" ref="R120:S120" si="124">O120 ^ 2</f>
        <v>138.3097564</v>
      </c>
      <c r="S120" s="25">
        <f t="shared" si="124"/>
        <v>1579732.583</v>
      </c>
      <c r="U120" s="27">
        <f t="shared" si="8"/>
        <v>2259.625401</v>
      </c>
    </row>
    <row r="121">
      <c r="A121" s="23">
        <v>44166.0</v>
      </c>
      <c r="B121" s="11"/>
      <c r="C121" s="24">
        <v>214.309997558593</v>
      </c>
      <c r="D121" s="18">
        <v>214.059997558593</v>
      </c>
      <c r="E121" s="25">
        <f t="shared" si="2"/>
        <v>214.1849976</v>
      </c>
      <c r="F121" s="15"/>
      <c r="G121" s="24">
        <v>3645.8701171875</v>
      </c>
      <c r="H121" s="18">
        <v>3756.07006835937</v>
      </c>
      <c r="I121" s="25">
        <f t="shared" si="3"/>
        <v>3700.970093</v>
      </c>
      <c r="O121" s="26">
        <f t="shared" si="4"/>
        <v>47.71551104</v>
      </c>
      <c r="P121">
        <f t="shared" si="5"/>
        <v>1498.929308</v>
      </c>
      <c r="Q121" s="27">
        <f t="shared" si="6"/>
        <v>71522.17793</v>
      </c>
      <c r="R121">
        <f t="shared" ref="R121:S121" si="125">O121 ^ 2</f>
        <v>2276.769994</v>
      </c>
      <c r="S121" s="25">
        <f t="shared" si="125"/>
        <v>2246789.069</v>
      </c>
      <c r="U121" s="27">
        <f t="shared" si="8"/>
        <v>2435.676721</v>
      </c>
    </row>
    <row r="122">
      <c r="A122" s="23">
        <v>44197.0</v>
      </c>
      <c r="B122" s="11"/>
      <c r="C122" s="24">
        <v>210.0</v>
      </c>
      <c r="D122" s="18">
        <v>204.320007324218</v>
      </c>
      <c r="E122" s="25">
        <f t="shared" si="2"/>
        <v>207.1600037</v>
      </c>
      <c r="F122" s="15"/>
      <c r="G122" s="24">
        <v>3764.61010742187</v>
      </c>
      <c r="H122" s="18">
        <v>3768.25</v>
      </c>
      <c r="I122" s="25">
        <f t="shared" si="3"/>
        <v>3766.430054</v>
      </c>
      <c r="O122" s="26">
        <f t="shared" si="4"/>
        <v>40.69051715</v>
      </c>
      <c r="P122">
        <f t="shared" si="5"/>
        <v>1564.389269</v>
      </c>
      <c r="Q122" s="27">
        <f t="shared" si="6"/>
        <v>63655.80836</v>
      </c>
      <c r="R122">
        <f t="shared" ref="R122:S122" si="126">O122 ^ 2</f>
        <v>1655.718186</v>
      </c>
      <c r="S122" s="25">
        <f t="shared" si="126"/>
        <v>2447313.784</v>
      </c>
      <c r="U122" s="27">
        <f t="shared" si="8"/>
        <v>2401.27929</v>
      </c>
    </row>
    <row r="123">
      <c r="A123" s="31">
        <v>44211.0</v>
      </c>
      <c r="B123" s="32"/>
      <c r="C123" s="33">
        <v>208.960006713867</v>
      </c>
      <c r="D123" s="34">
        <v>204.320007324218</v>
      </c>
      <c r="E123" s="30">
        <f t="shared" si="2"/>
        <v>206.640007</v>
      </c>
      <c r="F123" s="15"/>
      <c r="G123" s="33">
        <v>3788.72998046875</v>
      </c>
      <c r="H123" s="34">
        <v>3768.25</v>
      </c>
      <c r="I123" s="30">
        <f t="shared" si="3"/>
        <v>3778.48999</v>
      </c>
      <c r="O123" s="35">
        <f t="shared" si="4"/>
        <v>40.1705205</v>
      </c>
      <c r="P123" s="29">
        <f t="shared" si="5"/>
        <v>1576.449205</v>
      </c>
      <c r="Q123" s="36">
        <f t="shared" si="6"/>
        <v>63326.78512</v>
      </c>
      <c r="R123" s="29">
        <f t="shared" ref="R123:S123" si="127">O123 ^ 2</f>
        <v>1613.670717</v>
      </c>
      <c r="S123" s="30">
        <f t="shared" si="127"/>
        <v>2485192.096</v>
      </c>
      <c r="U123" s="36">
        <f t="shared" si="8"/>
        <v>2398.733159</v>
      </c>
    </row>
  </sheetData>
  <mergeCells count="2">
    <mergeCell ref="C1:E1"/>
    <mergeCell ref="G1:I1"/>
  </mergeCells>
  <drawing r:id="rId1"/>
</worksheet>
</file>