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michalak/presidential_cabinet_nominations/"/>
    </mc:Choice>
  </mc:AlternateContent>
  <xr:revisionPtr revIDLastSave="0" documentId="13_ncr:1_{906DBB8D-72BC-DC47-9101-520091C29ACB}" xr6:coauthVersionLast="46" xr6:coauthVersionMax="46" xr10:uidLastSave="{00000000-0000-0000-0000-000000000000}"/>
  <bookViews>
    <workbookView xWindow="380" yWindow="500" windowWidth="28040" windowHeight="16300" xr2:uid="{00000000-000D-0000-FFFF-FFFF00000000}"/>
  </bookViews>
  <sheets>
    <sheet name="202101_biden_cabinet_confirmati" sheetId="1" r:id="rId1"/>
    <sheet name="model_errors_by_posi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J3" i="1"/>
  <c r="J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J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<sst xmlns="http://schemas.openxmlformats.org/spreadsheetml/2006/main" count="62" uniqueCount="46">
  <si>
    <t>position</t>
  </si>
  <si>
    <t>nominee</t>
  </si>
  <si>
    <t>announced_datetime</t>
  </si>
  <si>
    <t>announced_year</t>
  </si>
  <si>
    <t>announced_confirmed_days_predicted</t>
  </si>
  <si>
    <t>confirmed_datetime_predicted</t>
  </si>
  <si>
    <t>Secretary of Homeland Security</t>
  </si>
  <si>
    <t>Alejandro Mayorkas</t>
  </si>
  <si>
    <t>Secretary of State</t>
  </si>
  <si>
    <t>Antony Blinken</t>
  </si>
  <si>
    <t>Secretary of the Treasury</t>
  </si>
  <si>
    <t>Janet Yellen</t>
  </si>
  <si>
    <t>Secretary of Defense</t>
  </si>
  <si>
    <t>Gen. Lloyd Austin</t>
  </si>
  <si>
    <t>Secretary of Health &amp; Human Services</t>
  </si>
  <si>
    <t>Xavier Becerra</t>
  </si>
  <si>
    <t>Secretary of Veterans Affairs</t>
  </si>
  <si>
    <t>Denis McDonough</t>
  </si>
  <si>
    <t>Secretary of Housing &amp; Urban Development</t>
  </si>
  <si>
    <t>Marcia Fudge</t>
  </si>
  <si>
    <t>Secretary of Agriculture</t>
  </si>
  <si>
    <t>Tom Vilsack</t>
  </si>
  <si>
    <t>Secretary of Transportation</t>
  </si>
  <si>
    <t>Pete Buttigieg</t>
  </si>
  <si>
    <t>Secretary of the Interior</t>
  </si>
  <si>
    <t>Deb Haaland</t>
  </si>
  <si>
    <t>Secretary of Energy</t>
  </si>
  <si>
    <t>Jennifer Granholm</t>
  </si>
  <si>
    <t>Secretary of Education</t>
  </si>
  <si>
    <t>Miguel Cardona</t>
  </si>
  <si>
    <t>Secretary of Commerce</t>
  </si>
  <si>
    <t>Gina Raimondo</t>
  </si>
  <si>
    <t>Secretary of Labor</t>
  </si>
  <si>
    <t>Marty Walsh</t>
  </si>
  <si>
    <t>Attorney General</t>
  </si>
  <si>
    <t>Merrick Garland</t>
  </si>
  <si>
    <t>confirmed_datetime_observed</t>
  </si>
  <si>
    <t>error_days</t>
  </si>
  <si>
    <t>swornin_by_march1_predicted</t>
  </si>
  <si>
    <t>days_until_datetime_predicted</t>
  </si>
  <si>
    <t>train_rmse</t>
  </si>
  <si>
    <t>mean_error</t>
  </si>
  <si>
    <t>root_mean_squared_error</t>
  </si>
  <si>
    <t>mean_absolute_error</t>
  </si>
  <si>
    <t>train_mean_error</t>
  </si>
  <si>
    <t>train_mae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</si>
</sst>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J13" sqref="F13:J13"/>
    </sheetView>
  </sheetViews>
  <sheetFormatPr baseColWidth="10" defaultRowHeight="16" x14ac:dyDescent="0.2"/>
  <cols>
    <col min="1" max="1" width="37.5" bestFit="1" customWidth="1"/>
    <col min="2" max="2" width="17.5" bestFit="1" customWidth="1"/>
    <col min="3" max="3" width="18.6640625" bestFit="1" customWidth="1"/>
    <col min="4" max="4" width="14.5" bestFit="1" customWidth="1"/>
    <col min="5" max="5" width="33.33203125" bestFit="1" customWidth="1"/>
    <col min="6" max="7" width="27.1640625" bestFit="1" customWidth="1"/>
    <col min="8" max="9" width="26.83203125" bestFit="1" customWidth="1"/>
    <col min="10" max="10" width="9.83203125" bestFit="1" customWidth="1"/>
    <col min="11" max="11" width="15.6640625" bestFit="1" customWidth="1"/>
    <col min="12" max="12" width="10.1640625" bestFit="1" customWidth="1"/>
    <col min="13" max="13" width="9.6640625" bestFit="1" customWidth="1"/>
  </cols>
  <sheetData>
    <row r="1" spans="1:1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39</v>
      </c>
      <c r="H1" s="4" t="s">
        <v>38</v>
      </c>
      <c r="I1" s="4" t="s">
        <v>36</v>
      </c>
      <c r="J1" s="2" t="s">
        <v>37</v>
      </c>
      <c r="K1" s="4" t="s">
        <v>44</v>
      </c>
      <c r="L1" s="4" t="s">
        <v>40</v>
      </c>
      <c r="M1" s="4" t="s">
        <v>45</v>
      </c>
      <c r="N1" s="4"/>
    </row>
    <row r="2" spans="1:14" x14ac:dyDescent="0.2">
      <c r="A2" s="4" t="s">
        <v>6</v>
      </c>
      <c r="B2" s="4" t="s">
        <v>7</v>
      </c>
      <c r="C2" s="1">
        <v>44158</v>
      </c>
      <c r="D2">
        <v>2020</v>
      </c>
      <c r="E2" s="7">
        <v>51.437229206687903</v>
      </c>
      <c r="F2" s="1">
        <v>44209</v>
      </c>
      <c r="G2" s="6">
        <f ca="1">F2 - TODAY()</f>
        <v>-17</v>
      </c>
      <c r="H2" s="4" t="b">
        <f t="shared" ref="H2:H16" si="0">(F2 + 1) &lt;= DATE(2021, 3, 1)</f>
        <v>1</v>
      </c>
      <c r="I2" s="5"/>
      <c r="J2" s="3"/>
      <c r="K2" s="7">
        <f>INDEX(model_errors_by_position!$A2:$D16,MATCH('202101_biden_cabinet_confirmati'!$A2, model_errors_by_position!$A2:$A16, 0), 2)</f>
        <v>5.1055199580502997</v>
      </c>
      <c r="L2" s="7">
        <f>INDEX(model_errors_by_position!$A2:$D16,MATCH('202101_biden_cabinet_confirmati'!$A2, model_errors_by_position!$A2:$A16, 0), 3)</f>
        <v>12.202512869321801</v>
      </c>
      <c r="M2" s="7">
        <f>INDEX(model_errors_by_position!$A2:$D16,MATCH('202101_biden_cabinet_confirmati'!$A2, model_errors_by_position!$A2:$A16, 0), 4)</f>
        <v>10.7175852301806</v>
      </c>
    </row>
    <row r="3" spans="1:14" x14ac:dyDescent="0.2">
      <c r="A3" s="4" t="s">
        <v>8</v>
      </c>
      <c r="B3" s="4" t="s">
        <v>9</v>
      </c>
      <c r="C3" s="1">
        <v>44158</v>
      </c>
      <c r="D3">
        <v>2020</v>
      </c>
      <c r="E3" s="7">
        <v>56.717185060509301</v>
      </c>
      <c r="F3" s="1">
        <v>44215</v>
      </c>
      <c r="G3" s="6">
        <f t="shared" ref="G3:G16" ca="1" si="1">F3 - TODAY()</f>
        <v>-11</v>
      </c>
      <c r="H3" s="4" t="b">
        <f t="shared" si="0"/>
        <v>1</v>
      </c>
      <c r="I3" s="5">
        <v>44222</v>
      </c>
      <c r="J3" s="4">
        <f>I3 - F3</f>
        <v>7</v>
      </c>
      <c r="K3" s="7">
        <f>INDEX(model_errors_by_position!$A3:$D17,MATCH('202101_biden_cabinet_confirmati'!$A3, model_errors_by_position!$A3:$A17, 0), 2)</f>
        <v>-1.8321910572336499</v>
      </c>
      <c r="L3" s="7">
        <f>INDEX(model_errors_by_position!$A3:$D17,MATCH('202101_biden_cabinet_confirmati'!$A3, model_errors_by_position!$A3:$A17, 0), 3)</f>
        <v>18.2440701023664</v>
      </c>
      <c r="M3" s="7">
        <f>INDEX(model_errors_by_position!$A3:$D17,MATCH('202101_biden_cabinet_confirmati'!$A3, model_errors_by_position!$A3:$A17, 0), 4)</f>
        <v>14.0275888723433</v>
      </c>
    </row>
    <row r="4" spans="1:14" x14ac:dyDescent="0.2">
      <c r="A4" s="4" t="s">
        <v>10</v>
      </c>
      <c r="B4" s="4" t="s">
        <v>11</v>
      </c>
      <c r="C4" s="1">
        <v>44165</v>
      </c>
      <c r="D4">
        <v>2020</v>
      </c>
      <c r="E4" s="7">
        <v>63.600112190554299</v>
      </c>
      <c r="F4" s="1">
        <v>44229</v>
      </c>
      <c r="G4" s="6">
        <f t="shared" ca="1" si="1"/>
        <v>3</v>
      </c>
      <c r="H4" s="4" t="b">
        <f t="shared" si="0"/>
        <v>1</v>
      </c>
      <c r="I4" s="5">
        <v>44221</v>
      </c>
      <c r="J4" s="4">
        <f>I4 - F4</f>
        <v>-8</v>
      </c>
      <c r="K4" s="7">
        <f>INDEX(model_errors_by_position!$A4:$D18,MATCH('202101_biden_cabinet_confirmati'!$A4, model_errors_by_position!$A4:$A18, 0), 2)</f>
        <v>-4.2101816563407501</v>
      </c>
      <c r="L4" s="7">
        <f>INDEX(model_errors_by_position!$A4:$D18,MATCH('202101_biden_cabinet_confirmati'!$A4, model_errors_by_position!$A4:$A18, 0), 3)</f>
        <v>11.9305424615023</v>
      </c>
      <c r="M4" s="7">
        <f>INDEX(model_errors_by_position!$A4:$D18,MATCH('202101_biden_cabinet_confirmati'!$A4, model_errors_by_position!$A4:$A18, 0), 4)</f>
        <v>9.2896819271509905</v>
      </c>
    </row>
    <row r="5" spans="1:14" x14ac:dyDescent="0.2">
      <c r="A5" s="4" t="s">
        <v>12</v>
      </c>
      <c r="B5" s="4" t="s">
        <v>13</v>
      </c>
      <c r="C5" s="1">
        <v>44173</v>
      </c>
      <c r="D5">
        <v>2020</v>
      </c>
      <c r="E5" s="7">
        <v>46.628439817654098</v>
      </c>
      <c r="F5" s="1">
        <v>44220</v>
      </c>
      <c r="G5" s="6">
        <f t="shared" ca="1" si="1"/>
        <v>-6</v>
      </c>
      <c r="H5" s="4" t="b">
        <f t="shared" si="0"/>
        <v>1</v>
      </c>
      <c r="I5" s="5">
        <v>44218</v>
      </c>
      <c r="J5" s="4">
        <f>I5 - F5</f>
        <v>-2</v>
      </c>
      <c r="K5" s="7">
        <f>INDEX(model_errors_by_position!$A5:$D19,MATCH('202101_biden_cabinet_confirmati'!$A5, model_errors_by_position!$A5:$A19, 0), 2)</f>
        <v>-6.3411479393590104</v>
      </c>
      <c r="L5" s="7">
        <f>INDEX(model_errors_by_position!$A5:$D19,MATCH('202101_biden_cabinet_confirmati'!$A5, model_errors_by_position!$A5:$A19, 0), 3)</f>
        <v>18.429225425215801</v>
      </c>
      <c r="M5" s="7">
        <f>INDEX(model_errors_by_position!$A5:$D19,MATCH('202101_biden_cabinet_confirmati'!$A5, model_errors_by_position!$A5:$A19, 0), 4)</f>
        <v>15.0480521573768</v>
      </c>
    </row>
    <row r="6" spans="1:14" x14ac:dyDescent="0.2">
      <c r="A6" s="4" t="s">
        <v>14</v>
      </c>
      <c r="B6" s="4" t="s">
        <v>15</v>
      </c>
      <c r="C6" s="1">
        <v>44172</v>
      </c>
      <c r="D6">
        <v>2020</v>
      </c>
      <c r="E6" s="7">
        <v>65.740783967437096</v>
      </c>
      <c r="F6" s="1">
        <v>44238</v>
      </c>
      <c r="G6" s="6">
        <f t="shared" ca="1" si="1"/>
        <v>12</v>
      </c>
      <c r="H6" s="4" t="b">
        <f t="shared" si="0"/>
        <v>1</v>
      </c>
      <c r="I6" s="5"/>
      <c r="J6" s="2"/>
      <c r="K6" s="7">
        <f>INDEX(model_errors_by_position!$A6:$D20,MATCH('202101_biden_cabinet_confirmati'!$A6, model_errors_by_position!$A6:$A20, 0), 2)</f>
        <v>-0.36199134583440301</v>
      </c>
      <c r="L6" s="7">
        <f>INDEX(model_errors_by_position!$A6:$D20,MATCH('202101_biden_cabinet_confirmati'!$A6, model_errors_by_position!$A6:$A20, 0), 3)</f>
        <v>12.464341408499401</v>
      </c>
      <c r="M6" s="7">
        <f>INDEX(model_errors_by_position!$A6:$D20,MATCH('202101_biden_cabinet_confirmati'!$A6, model_errors_by_position!$A6:$A20, 0), 4)</f>
        <v>9.6751914657349705</v>
      </c>
    </row>
    <row r="7" spans="1:14" x14ac:dyDescent="0.2">
      <c r="A7" s="4" t="s">
        <v>16</v>
      </c>
      <c r="B7" s="4" t="s">
        <v>17</v>
      </c>
      <c r="C7" s="1">
        <v>44175</v>
      </c>
      <c r="D7">
        <v>2020</v>
      </c>
      <c r="E7" s="7">
        <v>47.118445905327</v>
      </c>
      <c r="F7" s="1">
        <v>44222</v>
      </c>
      <c r="G7" s="6">
        <f t="shared" ca="1" si="1"/>
        <v>-4</v>
      </c>
      <c r="H7" s="4" t="b">
        <f t="shared" si="0"/>
        <v>1</v>
      </c>
      <c r="I7" s="5"/>
      <c r="J7" s="2"/>
      <c r="K7" s="7">
        <f>INDEX(model_errors_by_position!$A7:$D21,MATCH('202101_biden_cabinet_confirmati'!$A7, model_errors_by_position!$A7:$A21, 0), 2)</f>
        <v>0.54253866717244703</v>
      </c>
      <c r="L7" s="7">
        <f>INDEX(model_errors_by_position!$A7:$D21,MATCH('202101_biden_cabinet_confirmati'!$A7, model_errors_by_position!$A7:$A21, 0), 3)</f>
        <v>18.971042244281001</v>
      </c>
      <c r="M7" s="7">
        <f>INDEX(model_errors_by_position!$A7:$D21,MATCH('202101_biden_cabinet_confirmati'!$A7, model_errors_by_position!$A7:$A21, 0), 4)</f>
        <v>16.837524957793001</v>
      </c>
    </row>
    <row r="8" spans="1:14" x14ac:dyDescent="0.2">
      <c r="A8" s="4" t="s">
        <v>18</v>
      </c>
      <c r="B8" s="4" t="s">
        <v>19</v>
      </c>
      <c r="C8" s="1">
        <v>44175</v>
      </c>
      <c r="D8">
        <v>2020</v>
      </c>
      <c r="E8" s="7">
        <v>63.331760056959602</v>
      </c>
      <c r="F8" s="1">
        <v>44238</v>
      </c>
      <c r="G8" s="6">
        <f t="shared" ca="1" si="1"/>
        <v>12</v>
      </c>
      <c r="H8" s="4" t="b">
        <f t="shared" si="0"/>
        <v>1</v>
      </c>
      <c r="I8" s="5"/>
      <c r="J8" s="2"/>
      <c r="K8" s="7">
        <f>INDEX(model_errors_by_position!$A8:$D22,MATCH('202101_biden_cabinet_confirmati'!$A8, model_errors_by_position!$A8:$A22, 0), 2)</f>
        <v>-2.05523624640719</v>
      </c>
      <c r="L8" s="7">
        <f>INDEX(model_errors_by_position!$A8:$D22,MATCH('202101_biden_cabinet_confirmati'!$A8, model_errors_by_position!$A8:$A22, 0), 3)</f>
        <v>13.411329939951001</v>
      </c>
      <c r="M8" s="7">
        <f>INDEX(model_errors_by_position!$A8:$D22,MATCH('202101_biden_cabinet_confirmati'!$A8, model_errors_by_position!$A8:$A22, 0), 4)</f>
        <v>11.5673693881603</v>
      </c>
    </row>
    <row r="9" spans="1:14" x14ac:dyDescent="0.2">
      <c r="A9" s="4" t="s">
        <v>20</v>
      </c>
      <c r="B9" s="4" t="s">
        <v>21</v>
      </c>
      <c r="C9" s="1">
        <v>44175</v>
      </c>
      <c r="D9">
        <v>2020</v>
      </c>
      <c r="E9" s="7">
        <v>87.031292410393704</v>
      </c>
      <c r="F9" s="1">
        <v>44262</v>
      </c>
      <c r="G9" s="6">
        <f t="shared" ca="1" si="1"/>
        <v>36</v>
      </c>
      <c r="H9" s="4" t="b">
        <f t="shared" si="0"/>
        <v>0</v>
      </c>
      <c r="I9" s="5"/>
      <c r="J9" s="2"/>
      <c r="K9" s="7">
        <f>INDEX(model_errors_by_position!$A9:$D23,MATCH('202101_biden_cabinet_confirmati'!$A9, model_errors_by_position!$A9:$A23, 0), 2)</f>
        <v>1.1035471785866799</v>
      </c>
      <c r="L9" s="7">
        <f>INDEX(model_errors_by_position!$A9:$D23,MATCH('202101_biden_cabinet_confirmati'!$A9, model_errors_by_position!$A9:$A23, 0), 3)</f>
        <v>18.567291856538102</v>
      </c>
      <c r="M9" s="7">
        <f>INDEX(model_errors_by_position!$A9:$D23,MATCH('202101_biden_cabinet_confirmati'!$A9, model_errors_by_position!$A9:$A23, 0), 4)</f>
        <v>15.406329414079201</v>
      </c>
    </row>
    <row r="10" spans="1:14" x14ac:dyDescent="0.2">
      <c r="A10" s="4" t="s">
        <v>22</v>
      </c>
      <c r="B10" s="4" t="s">
        <v>23</v>
      </c>
      <c r="C10" s="1">
        <v>44180</v>
      </c>
      <c r="D10">
        <v>2020</v>
      </c>
      <c r="E10" s="7">
        <v>55.7723362860118</v>
      </c>
      <c r="F10" s="1">
        <v>44236</v>
      </c>
      <c r="G10" s="6">
        <f t="shared" ca="1" si="1"/>
        <v>10</v>
      </c>
      <c r="H10" s="4" t="b">
        <f t="shared" si="0"/>
        <v>1</v>
      </c>
      <c r="I10" s="5"/>
      <c r="J10" s="2"/>
      <c r="K10" s="7">
        <f>INDEX(model_errors_by_position!$A10:$D24,MATCH('202101_biden_cabinet_confirmati'!$A10, model_errors_by_position!$A10:$A24, 0), 2)</f>
        <v>-1.1985075510672301</v>
      </c>
      <c r="L10" s="7">
        <f>INDEX(model_errors_by_position!$A10:$D24,MATCH('202101_biden_cabinet_confirmati'!$A10, model_errors_by_position!$A10:$A24, 0), 3)</f>
        <v>12.894435725239701</v>
      </c>
      <c r="M10" s="7">
        <f>INDEX(model_errors_by_position!$A10:$D24,MATCH('202101_biden_cabinet_confirmati'!$A10, model_errors_by_position!$A10:$A24, 0), 4)</f>
        <v>10.936224841810001</v>
      </c>
    </row>
    <row r="11" spans="1:14" x14ac:dyDescent="0.2">
      <c r="A11" s="4" t="s">
        <v>24</v>
      </c>
      <c r="B11" s="4" t="s">
        <v>25</v>
      </c>
      <c r="C11" s="1">
        <v>44182</v>
      </c>
      <c r="D11">
        <v>2020</v>
      </c>
      <c r="E11" s="7">
        <v>64.913293071465901</v>
      </c>
      <c r="F11" s="1">
        <v>44247</v>
      </c>
      <c r="G11" s="6">
        <f t="shared" ca="1" si="1"/>
        <v>21</v>
      </c>
      <c r="H11" s="4" t="b">
        <f t="shared" si="0"/>
        <v>1</v>
      </c>
      <c r="I11" s="5"/>
      <c r="J11" s="2"/>
      <c r="K11" s="7">
        <f>INDEX(model_errors_by_position!$A11:$D25,MATCH('202101_biden_cabinet_confirmati'!$A11, model_errors_by_position!$A11:$A25, 0), 2)</f>
        <v>-4.6824988969666697</v>
      </c>
      <c r="L11" s="7">
        <f>INDEX(model_errors_by_position!$A11:$D25,MATCH('202101_biden_cabinet_confirmati'!$A11, model_errors_by_position!$A11:$A25, 0), 3)</f>
        <v>11.0780667905569</v>
      </c>
      <c r="M11" s="7">
        <f>INDEX(model_errors_by_position!$A11:$D25,MATCH('202101_biden_cabinet_confirmati'!$A11, model_errors_by_position!$A11:$A25, 0), 4)</f>
        <v>8.7262368051052892</v>
      </c>
    </row>
    <row r="12" spans="1:14" x14ac:dyDescent="0.2">
      <c r="A12" s="4" t="s">
        <v>26</v>
      </c>
      <c r="B12" s="4" t="s">
        <v>27</v>
      </c>
      <c r="C12" s="1">
        <v>44182</v>
      </c>
      <c r="D12">
        <v>2020</v>
      </c>
      <c r="E12" s="7">
        <v>69.011903720930405</v>
      </c>
      <c r="F12" s="1">
        <v>44251</v>
      </c>
      <c r="G12" s="6">
        <f t="shared" ca="1" si="1"/>
        <v>25</v>
      </c>
      <c r="H12" s="4" t="b">
        <f t="shared" si="0"/>
        <v>1</v>
      </c>
      <c r="I12" s="5"/>
      <c r="J12" s="2"/>
      <c r="K12" s="7">
        <f>INDEX(model_errors_by_position!$A12:$D26,MATCH('202101_biden_cabinet_confirmati'!$A12, model_errors_by_position!$A12:$A26, 0), 2)</f>
        <v>-3.6270494299489302</v>
      </c>
      <c r="L12" s="7">
        <f>INDEX(model_errors_by_position!$A12:$D26,MATCH('202101_biden_cabinet_confirmati'!$A12, model_errors_by_position!$A12:$A26, 0), 3)</f>
        <v>17.3922661611569</v>
      </c>
      <c r="M12" s="7">
        <f>INDEX(model_errors_by_position!$A12:$D26,MATCH('202101_biden_cabinet_confirmati'!$A12, model_errors_by_position!$A12:$A26, 0), 4)</f>
        <v>14.8234328987986</v>
      </c>
    </row>
    <row r="13" spans="1:14" x14ac:dyDescent="0.2">
      <c r="A13" s="4" t="s">
        <v>28</v>
      </c>
      <c r="B13" s="4" t="s">
        <v>29</v>
      </c>
      <c r="C13" s="1">
        <v>44187</v>
      </c>
      <c r="D13">
        <v>2020</v>
      </c>
      <c r="E13" s="7">
        <v>55.806124728490602</v>
      </c>
      <c r="F13" s="1">
        <v>44243</v>
      </c>
      <c r="G13" s="6">
        <f t="shared" ca="1" si="1"/>
        <v>17</v>
      </c>
      <c r="H13" s="4" t="b">
        <f t="shared" si="0"/>
        <v>1</v>
      </c>
      <c r="I13" s="5"/>
      <c r="J13" s="2"/>
      <c r="K13" s="7">
        <f>INDEX(model_errors_by_position!$A13:$D27,MATCH('202101_biden_cabinet_confirmati'!$A13, model_errors_by_position!$A13:$A27, 0), 2)</f>
        <v>-7.65062173018267</v>
      </c>
      <c r="L13" s="7">
        <f>INDEX(model_errors_by_position!$A13:$D27,MATCH('202101_biden_cabinet_confirmati'!$A13, model_errors_by_position!$A13:$A27, 0), 3)</f>
        <v>16.257553388545698</v>
      </c>
      <c r="M13" s="7">
        <f>INDEX(model_errors_by_position!$A13:$D27,MATCH('202101_biden_cabinet_confirmati'!$A13, model_errors_by_position!$A13:$A27, 0), 4)</f>
        <v>14.1045107601342</v>
      </c>
    </row>
    <row r="14" spans="1:14" x14ac:dyDescent="0.2">
      <c r="A14" s="4" t="s">
        <v>30</v>
      </c>
      <c r="B14" s="4" t="s">
        <v>31</v>
      </c>
      <c r="C14" s="1">
        <v>44203</v>
      </c>
      <c r="D14">
        <v>2021</v>
      </c>
      <c r="E14" s="7">
        <v>94.1108779149897</v>
      </c>
      <c r="F14" s="1">
        <v>44297</v>
      </c>
      <c r="G14" s="6">
        <f t="shared" ca="1" si="1"/>
        <v>71</v>
      </c>
      <c r="H14" s="4" t="b">
        <f t="shared" si="0"/>
        <v>0</v>
      </c>
      <c r="I14" s="5"/>
      <c r="J14" s="2"/>
      <c r="K14" s="7">
        <f>INDEX(model_errors_by_position!$A14:$D28,MATCH('202101_biden_cabinet_confirmati'!$A14, model_errors_by_position!$A14:$A28, 0), 2)</f>
        <v>2.01670981674217</v>
      </c>
      <c r="L14" s="7">
        <f>INDEX(model_errors_by_position!$A14:$D28,MATCH('202101_biden_cabinet_confirmati'!$A14, model_errors_by_position!$A14:$A28, 0), 3)</f>
        <v>25.2828735328834</v>
      </c>
      <c r="M14" s="7">
        <f>INDEX(model_errors_by_position!$A14:$D28,MATCH('202101_biden_cabinet_confirmati'!$A14, model_errors_by_position!$A14:$A28, 0), 4)</f>
        <v>17.7261328748945</v>
      </c>
    </row>
    <row r="15" spans="1:14" x14ac:dyDescent="0.2">
      <c r="A15" s="4" t="s">
        <v>32</v>
      </c>
      <c r="B15" s="4" t="s">
        <v>33</v>
      </c>
      <c r="C15" s="1">
        <v>44203</v>
      </c>
      <c r="D15">
        <v>2021</v>
      </c>
      <c r="E15" s="7">
        <v>91.265517130900804</v>
      </c>
      <c r="F15" s="1">
        <v>44294</v>
      </c>
      <c r="G15" s="6">
        <f t="shared" ca="1" si="1"/>
        <v>68</v>
      </c>
      <c r="H15" s="4" t="b">
        <f t="shared" si="0"/>
        <v>0</v>
      </c>
      <c r="I15" s="5"/>
      <c r="J15" s="2"/>
      <c r="K15" s="7">
        <f>INDEX(model_errors_by_position!$A15:$D29,MATCH('202101_biden_cabinet_confirmati'!$A15, model_errors_by_position!$A15:$A29, 0), 2)</f>
        <v>2.2502680261435901</v>
      </c>
      <c r="L15" s="7">
        <f>INDEX(model_errors_by_position!$A15:$D29,MATCH('202101_biden_cabinet_confirmati'!$A15, model_errors_by_position!$A15:$A29, 0), 3)</f>
        <v>26.9996899310899</v>
      </c>
      <c r="M15" s="7">
        <f>INDEX(model_errors_by_position!$A15:$D29,MATCH('202101_biden_cabinet_confirmati'!$A15, model_errors_by_position!$A15:$A29, 0), 4)</f>
        <v>19.1584506343975</v>
      </c>
    </row>
    <row r="16" spans="1:14" x14ac:dyDescent="0.2">
      <c r="A16" s="4" t="s">
        <v>34</v>
      </c>
      <c r="B16" s="4" t="s">
        <v>35</v>
      </c>
      <c r="C16" s="1">
        <v>44203</v>
      </c>
      <c r="D16">
        <v>2021</v>
      </c>
      <c r="E16" s="7">
        <v>101.84527006859</v>
      </c>
      <c r="F16" s="1">
        <v>44305</v>
      </c>
      <c r="G16" s="6">
        <f t="shared" ca="1" si="1"/>
        <v>79</v>
      </c>
      <c r="H16" s="4" t="b">
        <f t="shared" si="0"/>
        <v>0</v>
      </c>
      <c r="I16" s="5"/>
      <c r="J16" s="2"/>
      <c r="K16" s="7">
        <f>INDEX(model_errors_by_position!$A16:$D30,MATCH('202101_biden_cabinet_confirmati'!$A16, model_errors_by_position!$A16:$A30, 0), 2)</f>
        <v>16.641543854437199</v>
      </c>
      <c r="L16" s="7">
        <f>INDEX(model_errors_by_position!$A16:$D30,MATCH('202101_biden_cabinet_confirmati'!$A16, model_errors_by_position!$A16:$A30, 0), 3)</f>
        <v>100.895751066567</v>
      </c>
      <c r="M16" s="7">
        <f>INDEX(model_errors_by_position!$A16:$D30,MATCH('202101_biden_cabinet_confirmati'!$A16, model_errors_by_position!$A16:$A30, 0), 4)</f>
        <v>49.2688092054007</v>
      </c>
    </row>
    <row r="18" spans="3:5" x14ac:dyDescent="0.2">
      <c r="C18" s="1"/>
      <c r="E18" s="1"/>
    </row>
    <row r="19" spans="3:5" x14ac:dyDescent="0.2">
      <c r="C19" s="1"/>
      <c r="E19" s="1"/>
    </row>
    <row r="20" spans="3:5" x14ac:dyDescent="0.2">
      <c r="C20" s="1"/>
      <c r="E20" s="1"/>
    </row>
    <row r="21" spans="3:5" x14ac:dyDescent="0.2">
      <c r="C21" s="1"/>
      <c r="E21" s="1"/>
    </row>
    <row r="22" spans="3:5" x14ac:dyDescent="0.2">
      <c r="C22" s="1"/>
      <c r="E22" s="1"/>
    </row>
    <row r="23" spans="3:5" x14ac:dyDescent="0.2">
      <c r="C23" s="1"/>
      <c r="E23" s="1"/>
    </row>
    <row r="24" spans="3:5" x14ac:dyDescent="0.2">
      <c r="C24" s="1"/>
      <c r="E24" s="1"/>
    </row>
    <row r="25" spans="3:5" x14ac:dyDescent="0.2">
      <c r="C25" s="1"/>
      <c r="E25" s="1"/>
    </row>
    <row r="26" spans="3:5" x14ac:dyDescent="0.2">
      <c r="C26" s="1"/>
      <c r="E26" s="1"/>
    </row>
    <row r="27" spans="3:5" x14ac:dyDescent="0.2">
      <c r="C27" s="1"/>
      <c r="E27" s="1"/>
    </row>
    <row r="28" spans="3:5" x14ac:dyDescent="0.2">
      <c r="C28" s="1"/>
      <c r="E28" s="1"/>
    </row>
    <row r="29" spans="3:5" x14ac:dyDescent="0.2">
      <c r="C29" s="1"/>
      <c r="E29" s="1"/>
    </row>
    <row r="30" spans="3:5" x14ac:dyDescent="0.2">
      <c r="C30" s="1"/>
      <c r="E30" s="1"/>
    </row>
    <row r="31" spans="3:5" x14ac:dyDescent="0.2">
      <c r="C31" s="1"/>
      <c r="E31" s="1"/>
    </row>
    <row r="32" spans="3:5" x14ac:dyDescent="0.2">
      <c r="C32" s="1"/>
      <c r="E32" s="1"/>
    </row>
  </sheetData>
  <sortState xmlns:xlrd2="http://schemas.microsoft.com/office/spreadsheetml/2017/richdata2" ref="A18:E32">
    <sortCondition ref="E18:E3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FF802-039A-C04D-B48F-722BB43F4520}">
  <dimension ref="A1:D16"/>
  <sheetViews>
    <sheetView workbookViewId="0">
      <selection activeCell="A2" sqref="A2"/>
    </sheetView>
  </sheetViews>
  <sheetFormatPr baseColWidth="10" defaultRowHeight="16" x14ac:dyDescent="0.2"/>
  <cols>
    <col min="1" max="1" width="37.5" bestFit="1" customWidth="1"/>
    <col min="2" max="2" width="12.83203125" bestFit="1" customWidth="1"/>
    <col min="3" max="3" width="23" bestFit="1" customWidth="1"/>
    <col min="4" max="4" width="19" bestFit="1" customWidth="1"/>
  </cols>
  <sheetData>
    <row r="1" spans="1:4" x14ac:dyDescent="0.2">
      <c r="A1" s="4" t="s">
        <v>0</v>
      </c>
      <c r="B1" t="s">
        <v>41</v>
      </c>
      <c r="C1" t="s">
        <v>42</v>
      </c>
      <c r="D1" t="s">
        <v>43</v>
      </c>
    </row>
    <row r="2" spans="1:4" x14ac:dyDescent="0.2">
      <c r="A2" s="4" t="s">
        <v>6</v>
      </c>
      <c r="B2">
        <v>5.1055199580502997</v>
      </c>
      <c r="C2">
        <v>12.202512869321801</v>
      </c>
      <c r="D2">
        <v>10.7175852301806</v>
      </c>
    </row>
    <row r="3" spans="1:4" x14ac:dyDescent="0.2">
      <c r="A3" s="4" t="s">
        <v>8</v>
      </c>
      <c r="B3">
        <v>-1.8321910572336499</v>
      </c>
      <c r="C3">
        <v>18.2440701023664</v>
      </c>
      <c r="D3">
        <v>14.0275888723433</v>
      </c>
    </row>
    <row r="4" spans="1:4" x14ac:dyDescent="0.2">
      <c r="A4" s="4" t="s">
        <v>10</v>
      </c>
      <c r="B4">
        <v>-4.2101816563407501</v>
      </c>
      <c r="C4">
        <v>11.9305424615023</v>
      </c>
      <c r="D4">
        <v>9.2896819271509905</v>
      </c>
    </row>
    <row r="5" spans="1:4" x14ac:dyDescent="0.2">
      <c r="A5" s="4" t="s">
        <v>12</v>
      </c>
      <c r="B5">
        <v>-6.3411479393590104</v>
      </c>
      <c r="C5">
        <v>18.429225425215801</v>
      </c>
      <c r="D5">
        <v>15.0480521573768</v>
      </c>
    </row>
    <row r="6" spans="1:4" x14ac:dyDescent="0.2">
      <c r="A6" s="4" t="s">
        <v>14</v>
      </c>
      <c r="B6">
        <v>-0.36199134583440301</v>
      </c>
      <c r="C6">
        <v>12.464341408499401</v>
      </c>
      <c r="D6">
        <v>9.6751914657349705</v>
      </c>
    </row>
    <row r="7" spans="1:4" x14ac:dyDescent="0.2">
      <c r="A7" s="4" t="s">
        <v>16</v>
      </c>
      <c r="B7">
        <v>0.54253866717244703</v>
      </c>
      <c r="C7">
        <v>18.971042244281001</v>
      </c>
      <c r="D7">
        <v>16.837524957793001</v>
      </c>
    </row>
    <row r="8" spans="1:4" x14ac:dyDescent="0.2">
      <c r="A8" s="4" t="s">
        <v>18</v>
      </c>
      <c r="B8">
        <v>-2.05523624640719</v>
      </c>
      <c r="C8">
        <v>13.411329939951001</v>
      </c>
      <c r="D8">
        <v>11.5673693881603</v>
      </c>
    </row>
    <row r="9" spans="1:4" x14ac:dyDescent="0.2">
      <c r="A9" s="4" t="s">
        <v>20</v>
      </c>
      <c r="B9">
        <v>1.1035471785866799</v>
      </c>
      <c r="C9">
        <v>18.567291856538102</v>
      </c>
      <c r="D9">
        <v>15.406329414079201</v>
      </c>
    </row>
    <row r="10" spans="1:4" x14ac:dyDescent="0.2">
      <c r="A10" s="4" t="s">
        <v>22</v>
      </c>
      <c r="B10">
        <v>-1.1985075510672301</v>
      </c>
      <c r="C10">
        <v>12.894435725239701</v>
      </c>
      <c r="D10">
        <v>10.936224841810001</v>
      </c>
    </row>
    <row r="11" spans="1:4" x14ac:dyDescent="0.2">
      <c r="A11" s="4" t="s">
        <v>24</v>
      </c>
      <c r="B11">
        <v>-4.6824988969666697</v>
      </c>
      <c r="C11">
        <v>11.0780667905569</v>
      </c>
      <c r="D11">
        <v>8.7262368051052892</v>
      </c>
    </row>
    <row r="12" spans="1:4" x14ac:dyDescent="0.2">
      <c r="A12" s="4" t="s">
        <v>26</v>
      </c>
      <c r="B12">
        <v>-3.6270494299489302</v>
      </c>
      <c r="C12">
        <v>17.3922661611569</v>
      </c>
      <c r="D12">
        <v>14.8234328987986</v>
      </c>
    </row>
    <row r="13" spans="1:4" x14ac:dyDescent="0.2">
      <c r="A13" s="4" t="s">
        <v>28</v>
      </c>
      <c r="B13">
        <v>-7.65062173018267</v>
      </c>
      <c r="C13">
        <v>16.257553388545698</v>
      </c>
      <c r="D13">
        <v>14.1045107601342</v>
      </c>
    </row>
    <row r="14" spans="1:4" x14ac:dyDescent="0.2">
      <c r="A14" s="4" t="s">
        <v>30</v>
      </c>
      <c r="B14">
        <v>2.01670981674217</v>
      </c>
      <c r="C14">
        <v>25.2828735328834</v>
      </c>
      <c r="D14">
        <v>17.7261328748945</v>
      </c>
    </row>
    <row r="15" spans="1:4" x14ac:dyDescent="0.2">
      <c r="A15" s="4" t="s">
        <v>32</v>
      </c>
      <c r="B15">
        <v>2.2502680261435901</v>
      </c>
      <c r="C15">
        <v>26.9996899310899</v>
      </c>
      <c r="D15">
        <v>19.1584506343975</v>
      </c>
    </row>
    <row r="16" spans="1:4" x14ac:dyDescent="0.2">
      <c r="A16" s="4" t="s">
        <v>34</v>
      </c>
      <c r="B16">
        <v>16.641543854437199</v>
      </c>
      <c r="C16">
        <v>100.895751066567</v>
      </c>
      <c r="D16">
        <v>49.2688092054007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202101_biden_cabinet_confirmati</vt:lpstr>
      <vt:lpstr>model_errors_by_position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Michalak, Nicholas</cp:lastModifiedBy>
  <dcterms:created xsi:type="dcterms:W3CDTF">2021-01-24T19:02:48Z</dcterms:created>
  <dcterms:modified xsi:type="dcterms:W3CDTF">2021-01-30T22:39:09Z</dcterms:modified>
</cp:coreProperties>
</file>