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ostert\Documents\repos\inversion_project\data\colima\"/>
    </mc:Choice>
  </mc:AlternateContent>
  <xr:revisionPtr revIDLastSave="0" documentId="13_ncr:1_{2A411D7F-F56F-4334-9F3E-8BD08E503AB3}" xr6:coauthVersionLast="45" xr6:coauthVersionMax="45" xr10:uidLastSave="{00000000-0000-0000-0000-000000000000}"/>
  <bookViews>
    <workbookView xWindow="28680" yWindow="-120" windowWidth="28110" windowHeight="16440" xr2:uid="{00000000-000D-0000-FFFF-FFFF00000000}"/>
  </bookViews>
  <sheets>
    <sheet name="colima_inspection" sheetId="1" r:id="rId1"/>
  </sheets>
  <definedNames>
    <definedName name="_xlnm._FilterDatabase" localSheetId="0" hidden="1">colima_inspection!$A$1:$O$39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P2" i="1"/>
  <c r="O34" i="1"/>
  <c r="O32" i="1"/>
  <c r="O27" i="1"/>
  <c r="O39" i="1"/>
  <c r="O22" i="1"/>
  <c r="O2" i="1"/>
  <c r="O25" i="1"/>
  <c r="O18" i="1"/>
  <c r="O30" i="1"/>
  <c r="O29" i="1"/>
  <c r="O15" i="1"/>
  <c r="O31" i="1"/>
  <c r="O5" i="1"/>
  <c r="O17" i="1"/>
  <c r="O36" i="1"/>
  <c r="O38" i="1"/>
  <c r="O33" i="1"/>
  <c r="O20" i="1"/>
  <c r="O21" i="1"/>
  <c r="O14" i="1"/>
  <c r="O26" i="1"/>
  <c r="O7" i="1"/>
  <c r="O13" i="1"/>
  <c r="O9" i="1"/>
  <c r="O11" i="1"/>
  <c r="O24" i="1"/>
  <c r="O28" i="1"/>
  <c r="O23" i="1"/>
  <c r="O3" i="1"/>
  <c r="O4" i="1"/>
  <c r="O8" i="1"/>
  <c r="O6" i="1"/>
  <c r="O35" i="1"/>
  <c r="O16" i="1"/>
  <c r="O19" i="1"/>
  <c r="O12" i="1"/>
  <c r="O10" i="1"/>
  <c r="O37" i="1"/>
</calcChain>
</file>

<file path=xl/sharedStrings.xml><?xml version="1.0" encoding="utf-8"?>
<sst xmlns="http://schemas.openxmlformats.org/spreadsheetml/2006/main" count="57" uniqueCount="57">
  <si>
    <t>Sample no.</t>
  </si>
  <si>
    <t>Easting</t>
  </si>
  <si>
    <t>Northing</t>
  </si>
  <si>
    <t>MassArea</t>
  </si>
  <si>
    <t>Thickness</t>
  </si>
  <si>
    <t>[-5,-4)</t>
  </si>
  <si>
    <t>[-4,-3)</t>
  </si>
  <si>
    <t>[-3,-2)</t>
  </si>
  <si>
    <t>[-2,-1)</t>
  </si>
  <si>
    <t>[-1,0)</t>
  </si>
  <si>
    <t>[0,1)</t>
  </si>
  <si>
    <t>[1,2)</t>
  </si>
  <si>
    <t>[2,3)</t>
  </si>
  <si>
    <t>[3,4)</t>
  </si>
  <si>
    <t>VF95-06a</t>
  </si>
  <si>
    <t>VF95-08a</t>
  </si>
  <si>
    <t>VF97-20Q</t>
  </si>
  <si>
    <t>VF98-01a3</t>
  </si>
  <si>
    <t>VF98-02a</t>
  </si>
  <si>
    <t>VF98-04a</t>
  </si>
  <si>
    <t>VF98-05a</t>
  </si>
  <si>
    <t>VF98-07a</t>
  </si>
  <si>
    <t>VF98-08a</t>
  </si>
  <si>
    <t>VF98-09a</t>
  </si>
  <si>
    <t>VF98-10a</t>
  </si>
  <si>
    <t>VF99-02B</t>
  </si>
  <si>
    <t>VF99-03a</t>
  </si>
  <si>
    <t>VF99-04as</t>
  </si>
  <si>
    <t>VF99-05a</t>
  </si>
  <si>
    <t>VF99-06as</t>
  </si>
  <si>
    <t>VF00-04a</t>
  </si>
  <si>
    <t>VF00-05a3</t>
  </si>
  <si>
    <t>VF00-06a3</t>
  </si>
  <si>
    <t>VF01-01a3</t>
  </si>
  <si>
    <t>VF01-03a</t>
  </si>
  <si>
    <t>VF01-07a5</t>
  </si>
  <si>
    <t>VF01-09a3</t>
  </si>
  <si>
    <t>VF02-01a</t>
  </si>
  <si>
    <t>VF02-02a</t>
  </si>
  <si>
    <t>VF02-03a</t>
  </si>
  <si>
    <t>VF02-05a</t>
  </si>
  <si>
    <t>VF02-06a3</t>
  </si>
  <si>
    <t>VF05-02a</t>
  </si>
  <si>
    <t>VF05-03a</t>
  </si>
  <si>
    <t>VF05-05a3</t>
  </si>
  <si>
    <t>VF05-08a3</t>
  </si>
  <si>
    <t>VF05-13a</t>
  </si>
  <si>
    <t>VF05-14a3</t>
  </si>
  <si>
    <t>VF05-16a3</t>
  </si>
  <si>
    <t>VF05-17a</t>
  </si>
  <si>
    <t>VF05-18a3</t>
  </si>
  <si>
    <t>VF06-03/5-09</t>
  </si>
  <si>
    <t>distance</t>
  </si>
  <si>
    <t>Mean</t>
  </si>
  <si>
    <t>stdphi</t>
  </si>
  <si>
    <t>Median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</si>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</sst>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First Three Points (by distance from vent)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point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colima_inspection!$F$2:$N$2</c:f>
              <c:numCache>
                <c:formatCode>General</c:formatCode>
                <c:ptCount val="9"/>
                <c:pt idx="0">
                  <c:v>0.192</c:v>
                </c:pt>
                <c:pt idx="1">
                  <c:v>0.31</c:v>
                </c:pt>
                <c:pt idx="2">
                  <c:v>0.18</c:v>
                </c:pt>
                <c:pt idx="3">
                  <c:v>0.11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  <c:pt idx="7">
                  <c:v>6.0000000000000001E-3</c:v>
                </c:pt>
                <c:pt idx="8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B-4A03-89D0-7FCAEDBE62D1}"/>
            </c:ext>
          </c:extLst>
        </c:ser>
        <c:ser>
          <c:idx val="1"/>
          <c:order val="1"/>
          <c:tx>
            <c:v>Second Point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colima_inspection!$F$3:$N$3</c:f>
              <c:numCache>
                <c:formatCode>General</c:formatCode>
                <c:ptCount val="9"/>
                <c:pt idx="0">
                  <c:v>6.7000000000000004E-2</c:v>
                </c:pt>
                <c:pt idx="1">
                  <c:v>0.3</c:v>
                </c:pt>
                <c:pt idx="2">
                  <c:v>0.25</c:v>
                </c:pt>
                <c:pt idx="3">
                  <c:v>0.17</c:v>
                </c:pt>
                <c:pt idx="4">
                  <c:v>0.11</c:v>
                </c:pt>
                <c:pt idx="5">
                  <c:v>0.05</c:v>
                </c:pt>
                <c:pt idx="6">
                  <c:v>0.01</c:v>
                </c:pt>
                <c:pt idx="7">
                  <c:v>8.0000000000000002E-3</c:v>
                </c:pt>
                <c:pt idx="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B-4A03-89D0-7FCAEDBE62D1}"/>
            </c:ext>
          </c:extLst>
        </c:ser>
        <c:ser>
          <c:idx val="2"/>
          <c:order val="2"/>
          <c:tx>
            <c:v>Third 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colima_inspection!$F$4:$N$4</c:f>
              <c:numCache>
                <c:formatCode>General</c:formatCode>
                <c:ptCount val="9"/>
                <c:pt idx="0">
                  <c:v>0.1</c:v>
                </c:pt>
                <c:pt idx="1">
                  <c:v>0.22</c:v>
                </c:pt>
                <c:pt idx="2">
                  <c:v>0.24</c:v>
                </c:pt>
                <c:pt idx="3">
                  <c:v>0.16</c:v>
                </c:pt>
                <c:pt idx="4">
                  <c:v>0.1</c:v>
                </c:pt>
                <c:pt idx="5">
                  <c:v>0.04</c:v>
                </c:pt>
                <c:pt idx="6">
                  <c:v>0.02</c:v>
                </c:pt>
                <c:pt idx="7">
                  <c:v>8.0000000000000002E-3</c:v>
                </c:pt>
                <c:pt idx="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B-4A03-89D0-7FCAEDBE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46255"/>
        <c:axId val="1011035903"/>
      </c:barChart>
      <c:catAx>
        <c:axId val="5481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35903"/>
        <c:crosses val="autoZero"/>
        <c:auto val="1"/>
        <c:lblAlgn val="ctr"/>
        <c:lblOffset val="100"/>
        <c:noMultiLvlLbl val="0"/>
      </c:catAx>
      <c:valAx>
        <c:axId val="10110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colima_inspection!$O$1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colima_inspection!$O$2:$O$39</c:f>
              <c:numCache>
                <c:formatCode>General</c:formatCode>
                <c:ptCount val="38"/>
                <c:pt idx="0">
                  <c:v>2254317.9553286177</c:v>
                </c:pt>
                <c:pt idx="1">
                  <c:v>2254919.7124762558</c:v>
                </c:pt>
                <c:pt idx="2">
                  <c:v>2254987.6963231973</c:v>
                </c:pt>
                <c:pt idx="3">
                  <c:v>2255039.5377309904</c:v>
                </c:pt>
                <c:pt idx="4">
                  <c:v>2255178.4418311557</c:v>
                </c:pt>
                <c:pt idx="5">
                  <c:v>2256920.4406580222</c:v>
                </c:pt>
                <c:pt idx="6">
                  <c:v>2256935.6909369393</c:v>
                </c:pt>
                <c:pt idx="7">
                  <c:v>2257132.5105332206</c:v>
                </c:pt>
                <c:pt idx="8">
                  <c:v>2257333.5490088742</c:v>
                </c:pt>
                <c:pt idx="9">
                  <c:v>2257474.9075932163</c:v>
                </c:pt>
                <c:pt idx="10">
                  <c:v>2257896.3969839271</c:v>
                </c:pt>
                <c:pt idx="11">
                  <c:v>2258409.0913386354</c:v>
                </c:pt>
                <c:pt idx="12">
                  <c:v>2258585.3635317837</c:v>
                </c:pt>
                <c:pt idx="13">
                  <c:v>2258753.1303730384</c:v>
                </c:pt>
                <c:pt idx="14">
                  <c:v>2258960.0392791368</c:v>
                </c:pt>
                <c:pt idx="15">
                  <c:v>2259220.3643020308</c:v>
                </c:pt>
                <c:pt idx="16">
                  <c:v>2259471.1250507273</c:v>
                </c:pt>
                <c:pt idx="17">
                  <c:v>2259549.4514508862</c:v>
                </c:pt>
                <c:pt idx="18">
                  <c:v>2259587.9466415993</c:v>
                </c:pt>
                <c:pt idx="19">
                  <c:v>2259633.0535157695</c:v>
                </c:pt>
                <c:pt idx="20">
                  <c:v>2259671.3965231758</c:v>
                </c:pt>
                <c:pt idx="21">
                  <c:v>2259974.8339948389</c:v>
                </c:pt>
                <c:pt idx="22">
                  <c:v>2260033.0331065962</c:v>
                </c:pt>
                <c:pt idx="23">
                  <c:v>2260181.839609371</c:v>
                </c:pt>
                <c:pt idx="24">
                  <c:v>2260187.2544161025</c:v>
                </c:pt>
                <c:pt idx="25">
                  <c:v>2260272.5898592407</c:v>
                </c:pt>
                <c:pt idx="26">
                  <c:v>2260277.0086911912</c:v>
                </c:pt>
                <c:pt idx="27">
                  <c:v>2260431.9706695443</c:v>
                </c:pt>
                <c:pt idx="28">
                  <c:v>2260615.9125851081</c:v>
                </c:pt>
                <c:pt idx="29">
                  <c:v>2260635.7868637308</c:v>
                </c:pt>
                <c:pt idx="30">
                  <c:v>2260748.5751726129</c:v>
                </c:pt>
                <c:pt idx="31">
                  <c:v>2261727.2863360429</c:v>
                </c:pt>
                <c:pt idx="32">
                  <c:v>2261883.4847951387</c:v>
                </c:pt>
                <c:pt idx="33">
                  <c:v>2261975.3466068106</c:v>
                </c:pt>
                <c:pt idx="34">
                  <c:v>2262380.003850149</c:v>
                </c:pt>
                <c:pt idx="35">
                  <c:v>2262465.9332571174</c:v>
                </c:pt>
                <c:pt idx="36">
                  <c:v>2263540.0789246033</c:v>
                </c:pt>
                <c:pt idx="37">
                  <c:v>2264804.8431979739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E-460B-97A2-C8999D0F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95023"/>
        <c:axId val="916146591"/>
      </c:lineChart>
      <c:catAx>
        <c:axId val="11541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46591"/>
        <c:crosses val="autoZero"/>
        <c:auto val="1"/>
        <c:lblAlgn val="ctr"/>
        <c:lblOffset val="100"/>
        <c:noMultiLvlLbl val="0"/>
      </c:catAx>
      <c:valAx>
        <c:axId val="9161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colima_inspection!$F$29:$N$29</c:f>
              <c:numCache>
                <c:formatCode>General</c:formatCode>
                <c:ptCount val="9"/>
                <c:pt idx="0">
                  <c:v>1.6E-2</c:v>
                </c:pt>
                <c:pt idx="1">
                  <c:v>0.06</c:v>
                </c:pt>
                <c:pt idx="2">
                  <c:v>0.18</c:v>
                </c:pt>
                <c:pt idx="3">
                  <c:v>0.26</c:v>
                </c:pt>
                <c:pt idx="4">
                  <c:v>0.28999999999999998</c:v>
                </c:pt>
                <c:pt idx="5">
                  <c:v>0.15</c:v>
                </c:pt>
                <c:pt idx="6">
                  <c:v>0.02</c:v>
                </c:pt>
                <c:pt idx="7">
                  <c:v>4.0000000000000001E-3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C-4DB5-AB59-4CEE36153B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colima_inspection!$F$30:$N$30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0.16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0.12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C-4DB5-AB59-4CEE36153B0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colima_inspection!$F$31:$N$31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0.06</c:v>
                </c:pt>
                <c:pt idx="2">
                  <c:v>0.13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0.2</c:v>
                </c:pt>
                <c:pt idx="6">
                  <c:v>0.06</c:v>
                </c:pt>
                <c:pt idx="7">
                  <c:v>1.2999999999999999E-2</c:v>
                </c:pt>
                <c:pt idx="8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C-4DB5-AB59-4CEE3615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colima_inspection!$F$32:$N$32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0.13</c:v>
                </c:pt>
                <c:pt idx="2">
                  <c:v>0.19</c:v>
                </c:pt>
                <c:pt idx="3">
                  <c:v>0.24</c:v>
                </c:pt>
                <c:pt idx="4">
                  <c:v>0.25</c:v>
                </c:pt>
                <c:pt idx="5">
                  <c:v>0.16</c:v>
                </c:pt>
                <c:pt idx="6">
                  <c:v>0.03</c:v>
                </c:pt>
                <c:pt idx="7">
                  <c:v>2E-3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6-4608-9595-5A639208C9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colima_inspection!$F$33:$N$33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0.23</c:v>
                </c:pt>
                <c:pt idx="6">
                  <c:v>0.05</c:v>
                </c:pt>
                <c:pt idx="7">
                  <c:v>5.0000000000000001E-3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6-4608-9595-5A639208C9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colima_inspection!$F$34:$N$34</c:f>
              <c:numCache>
                <c:formatCode>General</c:formatCode>
                <c:ptCount val="9"/>
                <c:pt idx="0">
                  <c:v>4.3999999999999997E-2</c:v>
                </c:pt>
                <c:pt idx="1">
                  <c:v>0.13</c:v>
                </c:pt>
                <c:pt idx="2">
                  <c:v>0.18</c:v>
                </c:pt>
                <c:pt idx="3">
                  <c:v>0.21</c:v>
                </c:pt>
                <c:pt idx="4">
                  <c:v>0.23</c:v>
                </c:pt>
                <c:pt idx="5">
                  <c:v>0.15</c:v>
                </c:pt>
                <c:pt idx="6">
                  <c:v>0.03</c:v>
                </c:pt>
                <c:pt idx="7">
                  <c:v>3.0000000000000001E-3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6-4608-9595-5A639208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colima_inspection!$F$35:$N$35</c:f>
              <c:numCache>
                <c:formatCode>General</c:formatCode>
                <c:ptCount val="9"/>
                <c:pt idx="0">
                  <c:v>3.5999999999999997E-2</c:v>
                </c:pt>
                <c:pt idx="1">
                  <c:v>0.08</c:v>
                </c:pt>
                <c:pt idx="2">
                  <c:v>0.15</c:v>
                </c:pt>
                <c:pt idx="3">
                  <c:v>0.22</c:v>
                </c:pt>
                <c:pt idx="4">
                  <c:v>0.26</c:v>
                </c:pt>
                <c:pt idx="5">
                  <c:v>0.2</c:v>
                </c:pt>
                <c:pt idx="6">
                  <c:v>0.04</c:v>
                </c:pt>
                <c:pt idx="7">
                  <c:v>3.0000000000000001E-3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DD9-9B7E-17C5408F30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colima_inspection!$F$36:$N$36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0.26</c:v>
                </c:pt>
                <c:pt idx="5">
                  <c:v>0.21</c:v>
                </c:pt>
                <c:pt idx="6">
                  <c:v>0.06</c:v>
                </c:pt>
                <c:pt idx="7">
                  <c:v>7.0000000000000001E-3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7-4DD9-9B7E-17C5408F30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colima_inspection!$F$37:$N$37</c:f>
              <c:numCache>
                <c:formatCode>General</c:formatCode>
                <c:ptCount val="9"/>
                <c:pt idx="0">
                  <c:v>1E-3</c:v>
                </c:pt>
                <c:pt idx="1">
                  <c:v>0.11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0.17</c:v>
                </c:pt>
                <c:pt idx="6">
                  <c:v>0.04</c:v>
                </c:pt>
                <c:pt idx="7">
                  <c:v>2E-3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7-4DD9-9B7E-17C5408F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Furtest</a:t>
            </a:r>
            <a:r>
              <a:rPr lang="en-NZ" baseline="0"/>
              <a:t>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colima_inspection!$F$38:$N$38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0.04</c:v>
                </c:pt>
                <c:pt idx="2">
                  <c:v>0.1</c:v>
                </c:pt>
                <c:pt idx="3">
                  <c:v>0.19</c:v>
                </c:pt>
                <c:pt idx="4">
                  <c:v>0.28999999999999998</c:v>
                </c:pt>
                <c:pt idx="5">
                  <c:v>0.26</c:v>
                </c:pt>
                <c:pt idx="6">
                  <c:v>0.09</c:v>
                </c:pt>
                <c:pt idx="7">
                  <c:v>4.0000000000000001E-3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E-44F0-B865-669A6B6433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colima_inspection!$F$39:$N$39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0.03</c:v>
                </c:pt>
                <c:pt idx="2">
                  <c:v>0.06</c:v>
                </c:pt>
                <c:pt idx="3">
                  <c:v>0.17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0.11</c:v>
                </c:pt>
                <c:pt idx="7">
                  <c:v>3.0000000000000001E-3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E-44F0-B865-669A6B64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Constant</a:t>
            </a:r>
            <a:r>
              <a:rPr lang="en-NZ" baseline="0"/>
              <a:t> Density Used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colima_inspection!$E$1</c:f>
              <c:strCache>
                <c:ptCount val="1"/>
                <c:pt idx="0">
                  <c:v>Thickness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colima_inspection!$E$2:$E$39</c:f>
              <c:numCache>
                <c:formatCode>General</c:formatCode>
                <c:ptCount val="38"/>
                <c:pt idx="0">
                  <c:v>60</c:v>
                </c:pt>
                <c:pt idx="1">
                  <c:v>40</c:v>
                </c:pt>
                <c:pt idx="2">
                  <c:v>12</c:v>
                </c:pt>
                <c:pt idx="3">
                  <c:v>48</c:v>
                </c:pt>
                <c:pt idx="4">
                  <c:v>57</c:v>
                </c:pt>
                <c:pt idx="5">
                  <c:v>12</c:v>
                </c:pt>
                <c:pt idx="6">
                  <c:v>16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13</c:v>
                </c:pt>
                <c:pt idx="11">
                  <c:v>6</c:v>
                </c:pt>
                <c:pt idx="12">
                  <c:v>18</c:v>
                </c:pt>
                <c:pt idx="13">
                  <c:v>28</c:v>
                </c:pt>
                <c:pt idx="14">
                  <c:v>35</c:v>
                </c:pt>
                <c:pt idx="15">
                  <c:v>25</c:v>
                </c:pt>
                <c:pt idx="16">
                  <c:v>56</c:v>
                </c:pt>
                <c:pt idx="17">
                  <c:v>7</c:v>
                </c:pt>
                <c:pt idx="18">
                  <c:v>20</c:v>
                </c:pt>
                <c:pt idx="19">
                  <c:v>10</c:v>
                </c:pt>
                <c:pt idx="20">
                  <c:v>8</c:v>
                </c:pt>
                <c:pt idx="21">
                  <c:v>20</c:v>
                </c:pt>
                <c:pt idx="22">
                  <c:v>18</c:v>
                </c:pt>
                <c:pt idx="23">
                  <c:v>20</c:v>
                </c:pt>
                <c:pt idx="24">
                  <c:v>15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18</c:v>
                </c:pt>
                <c:pt idx="32">
                  <c:v>23</c:v>
                </c:pt>
                <c:pt idx="33">
                  <c:v>28</c:v>
                </c:pt>
                <c:pt idx="34">
                  <c:v>20</c:v>
                </c:pt>
                <c:pt idx="35">
                  <c:v>40</c:v>
                </c:pt>
                <c:pt idx="36">
                  <c:v>18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1-4730-9D22-552AD11E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15135"/>
        <c:axId val="1141870671"/>
      </c:lineChart>
      <c:lineChart>
        <c:grouping val="stacked"/>
        <c:varyColors val="0"/>
        <c:ser>
          <c:idx val="0"/>
          <c:order val="0"/>
          <c:tx>
            <c:strRef>
              <c:f>colima_inspection!$D$1</c:f>
              <c:strCache>
                <c:ptCount val="1"/>
                <c:pt idx="0">
                  <c:v>MassArea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colima_inspection!$D$2:$D$39</c:f>
              <c:numCache>
                <c:formatCode>General</c:formatCode>
                <c:ptCount val="38"/>
                <c:pt idx="0">
                  <c:v>625.79999999999995</c:v>
                </c:pt>
                <c:pt idx="1">
                  <c:v>417.2</c:v>
                </c:pt>
                <c:pt idx="2">
                  <c:v>125.16</c:v>
                </c:pt>
                <c:pt idx="3">
                  <c:v>500.64</c:v>
                </c:pt>
                <c:pt idx="4">
                  <c:v>594.51</c:v>
                </c:pt>
                <c:pt idx="5">
                  <c:v>125.16</c:v>
                </c:pt>
                <c:pt idx="6">
                  <c:v>166.88</c:v>
                </c:pt>
                <c:pt idx="7">
                  <c:v>93.87</c:v>
                </c:pt>
                <c:pt idx="8">
                  <c:v>62.58</c:v>
                </c:pt>
                <c:pt idx="9">
                  <c:v>62.58</c:v>
                </c:pt>
                <c:pt idx="10">
                  <c:v>135.59</c:v>
                </c:pt>
                <c:pt idx="11">
                  <c:v>62.58</c:v>
                </c:pt>
                <c:pt idx="12">
                  <c:v>187.74</c:v>
                </c:pt>
                <c:pt idx="13">
                  <c:v>292.04000000000002</c:v>
                </c:pt>
                <c:pt idx="14">
                  <c:v>365.05</c:v>
                </c:pt>
                <c:pt idx="15">
                  <c:v>260.75</c:v>
                </c:pt>
                <c:pt idx="16">
                  <c:v>584.08000000000004</c:v>
                </c:pt>
                <c:pt idx="17">
                  <c:v>73.010000000000005</c:v>
                </c:pt>
                <c:pt idx="18">
                  <c:v>208.6</c:v>
                </c:pt>
                <c:pt idx="19">
                  <c:v>104.3</c:v>
                </c:pt>
                <c:pt idx="20">
                  <c:v>83.44</c:v>
                </c:pt>
                <c:pt idx="21">
                  <c:v>208.6</c:v>
                </c:pt>
                <c:pt idx="22">
                  <c:v>187.74</c:v>
                </c:pt>
                <c:pt idx="23">
                  <c:v>208.6</c:v>
                </c:pt>
                <c:pt idx="24">
                  <c:v>156.44999999999999</c:v>
                </c:pt>
                <c:pt idx="25">
                  <c:v>344.19</c:v>
                </c:pt>
                <c:pt idx="26">
                  <c:v>344.19</c:v>
                </c:pt>
                <c:pt idx="27">
                  <c:v>354.62</c:v>
                </c:pt>
                <c:pt idx="28">
                  <c:v>344.19</c:v>
                </c:pt>
                <c:pt idx="29">
                  <c:v>125.16</c:v>
                </c:pt>
                <c:pt idx="30">
                  <c:v>312.89999999999998</c:v>
                </c:pt>
                <c:pt idx="31">
                  <c:v>187.74</c:v>
                </c:pt>
                <c:pt idx="32">
                  <c:v>239.89</c:v>
                </c:pt>
                <c:pt idx="33">
                  <c:v>292.04000000000002</c:v>
                </c:pt>
                <c:pt idx="34">
                  <c:v>208.6</c:v>
                </c:pt>
                <c:pt idx="35">
                  <c:v>417.2</c:v>
                </c:pt>
                <c:pt idx="36">
                  <c:v>187.74</c:v>
                </c:pt>
                <c:pt idx="37">
                  <c:v>125.16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1-4730-9D22-552AD11E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470431"/>
        <c:axId val="1157554575"/>
      </c:lineChart>
      <c:catAx>
        <c:axId val="1163915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70671"/>
        <c:crosses val="autoZero"/>
        <c:auto val="1"/>
        <c:lblAlgn val="ctr"/>
        <c:lblOffset val="100"/>
        <c:noMultiLvlLbl val="0"/>
      </c:catAx>
      <c:valAx>
        <c:axId val="11418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15135"/>
        <c:crosses val="autoZero"/>
        <c:crossBetween val="between"/>
      </c:valAx>
      <c:valAx>
        <c:axId val="115755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Mass/Area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70431"/>
        <c:crosses val="max"/>
        <c:crossBetween val="between"/>
      </c:valAx>
      <c:catAx>
        <c:axId val="1147470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157554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colima_inspection!$R$1</c:f>
              <c:strCache>
                <c:ptCount val="1"/>
                <c:pt idx="0">
                  <c:v>stdphi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colima_inspection!$R$2:$R$39</c:f>
              <c:numCache>
                <c:formatCode>General</c:formatCode>
                <c:ptCount val="38"/>
                <c:pt idx="0">
                  <c:v>0.10740111731262392</c:v>
                </c:pt>
                <c:pt idx="1">
                  <c:v>0.10927310332882063</c:v>
                </c:pt>
                <c:pt idx="2">
                  <c:v>8.98096753015942E-2</c:v>
                </c:pt>
                <c:pt idx="3">
                  <c:v>0.10769981429881853</c:v>
                </c:pt>
                <c:pt idx="4">
                  <c:v>0.10144059564318637</c:v>
                </c:pt>
                <c:pt idx="5">
                  <c:v>6.8563838865687773E-2</c:v>
                </c:pt>
                <c:pt idx="6">
                  <c:v>0.10045521390151931</c:v>
                </c:pt>
                <c:pt idx="7">
                  <c:v>7.4427817380331662E-2</c:v>
                </c:pt>
                <c:pt idx="8">
                  <c:v>6.9130311730817462E-2</c:v>
                </c:pt>
                <c:pt idx="9">
                  <c:v>5.8079925772832913E-2</c:v>
                </c:pt>
                <c:pt idx="10">
                  <c:v>9.5599569966489772E-2</c:v>
                </c:pt>
                <c:pt idx="11">
                  <c:v>7.0756625131502687E-2</c:v>
                </c:pt>
                <c:pt idx="12">
                  <c:v>8.0459617200183117E-2</c:v>
                </c:pt>
                <c:pt idx="13">
                  <c:v>8.2271062821491339E-2</c:v>
                </c:pt>
                <c:pt idx="14">
                  <c:v>0.10111132478609905</c:v>
                </c:pt>
                <c:pt idx="15">
                  <c:v>9.5831594187117883E-2</c:v>
                </c:pt>
                <c:pt idx="16">
                  <c:v>9.3714697056782092E-2</c:v>
                </c:pt>
                <c:pt idx="17">
                  <c:v>8.4759135856325871E-2</c:v>
                </c:pt>
                <c:pt idx="18">
                  <c:v>0.10073121550829105</c:v>
                </c:pt>
                <c:pt idx="19">
                  <c:v>7.783636682168564E-2</c:v>
                </c:pt>
                <c:pt idx="20">
                  <c:v>7.772940956363375E-2</c:v>
                </c:pt>
                <c:pt idx="21">
                  <c:v>9.7027058081753687E-2</c:v>
                </c:pt>
                <c:pt idx="22">
                  <c:v>0.10086005155659995</c:v>
                </c:pt>
                <c:pt idx="23">
                  <c:v>8.6123135361205028E-2</c:v>
                </c:pt>
                <c:pt idx="24">
                  <c:v>9.9804531181928044E-2</c:v>
                </c:pt>
                <c:pt idx="25">
                  <c:v>9.9583437935788874E-2</c:v>
                </c:pt>
                <c:pt idx="26">
                  <c:v>9.7538453955350352E-2</c:v>
                </c:pt>
                <c:pt idx="27">
                  <c:v>0.11363538181394031</c:v>
                </c:pt>
                <c:pt idx="28">
                  <c:v>0.10052735945999976</c:v>
                </c:pt>
                <c:pt idx="29">
                  <c:v>9.9793536864869151E-2</c:v>
                </c:pt>
                <c:pt idx="30">
                  <c:v>0.10386262294225218</c:v>
                </c:pt>
                <c:pt idx="31">
                  <c:v>0.10991297062272092</c:v>
                </c:pt>
                <c:pt idx="32">
                  <c:v>9.0246575804539236E-2</c:v>
                </c:pt>
                <c:pt idx="33">
                  <c:v>9.9177170312078941E-2</c:v>
                </c:pt>
                <c:pt idx="34">
                  <c:v>9.8465024811407578E-2</c:v>
                </c:pt>
                <c:pt idx="35">
                  <c:v>0.10012880593404565</c:v>
                </c:pt>
                <c:pt idx="36">
                  <c:v>0.109882892208023</c:v>
                </c:pt>
                <c:pt idx="37">
                  <c:v>0.1234453320300124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AA-ABBE-D5646A67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55807"/>
        <c:axId val="1168991311"/>
      </c:scatterChart>
      <c:valAx>
        <c:axId val="12200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91311"/>
        <c:crosses val="autoZero"/>
        <c:crossBetween val="midCat"/>
      </c:valAx>
      <c:valAx>
        <c:axId val="11689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colima_inspection!$Q$1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colima_inspection!$Q$2:$Q$40</c:f>
              <c:numCache>
                <c:formatCode>General</c:formatCode>
                <c:ptCount val="39"/>
                <c:pt idx="0">
                  <c:v>0.06</c:v>
                </c:pt>
                <c:pt idx="1">
                  <c:v>6.7000000000000004E-2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0.12</c:v>
                </c:pt>
                <c:pt idx="8">
                  <c:v>0.09</c:v>
                </c:pt>
                <c:pt idx="9">
                  <c:v>0.09</c:v>
                </c:pt>
                <c:pt idx="10">
                  <c:v>0.13</c:v>
                </c:pt>
                <c:pt idx="11">
                  <c:v>0.1</c:v>
                </c:pt>
                <c:pt idx="12">
                  <c:v>0.13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0.11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0.13</c:v>
                </c:pt>
                <c:pt idx="21">
                  <c:v>0.1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0.11</c:v>
                </c:pt>
                <c:pt idx="27">
                  <c:v>0.06</c:v>
                </c:pt>
                <c:pt idx="28">
                  <c:v>0.12</c:v>
                </c:pt>
                <c:pt idx="29">
                  <c:v>0.06</c:v>
                </c:pt>
                <c:pt idx="30">
                  <c:v>0.13</c:v>
                </c:pt>
                <c:pt idx="31">
                  <c:v>7.0000000000000007E-2</c:v>
                </c:pt>
                <c:pt idx="32">
                  <c:v>0.13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0.11</c:v>
                </c:pt>
                <c:pt idx="36">
                  <c:v>0.09</c:v>
                </c:pt>
                <c:pt idx="37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D-480B-A7F4-32441DFF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72431"/>
        <c:axId val="1157550831"/>
      </c:scatterChart>
      <c:valAx>
        <c:axId val="11474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50831"/>
        <c:crosses val="autoZero"/>
        <c:crossBetween val="midCat"/>
      </c:valAx>
      <c:valAx>
        <c:axId val="11575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vs Median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colima_inspection!$P$1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colima_inspection!$P$2:$P$39</c:f>
              <c:numCache>
                <c:formatCode>General</c:formatCode>
                <c:ptCount val="38"/>
                <c:pt idx="0">
                  <c:v>9.9666666666666653E-2</c:v>
                </c:pt>
                <c:pt idx="1">
                  <c:v>0.10811111111111112</c:v>
                </c:pt>
                <c:pt idx="2">
                  <c:v>9.9555555555555564E-2</c:v>
                </c:pt>
                <c:pt idx="3">
                  <c:v>0.10533333333333333</c:v>
                </c:pt>
                <c:pt idx="4">
                  <c:v>0.10822222222222222</c:v>
                </c:pt>
                <c:pt idx="5">
                  <c:v>0.10633333333333335</c:v>
                </c:pt>
                <c:pt idx="6">
                  <c:v>0.10866666666666668</c:v>
                </c:pt>
                <c:pt idx="7">
                  <c:v>0.10833333333333334</c:v>
                </c:pt>
                <c:pt idx="8">
                  <c:v>0.10366666666666667</c:v>
                </c:pt>
                <c:pt idx="9">
                  <c:v>0.10544444444444445</c:v>
                </c:pt>
                <c:pt idx="10">
                  <c:v>0.11055555555555556</c:v>
                </c:pt>
                <c:pt idx="11">
                  <c:v>0.10100000000000002</c:v>
                </c:pt>
                <c:pt idx="12">
                  <c:v>0.10466666666666666</c:v>
                </c:pt>
                <c:pt idx="13">
                  <c:v>0.10844444444444445</c:v>
                </c:pt>
                <c:pt idx="14">
                  <c:v>0.11166666666666665</c:v>
                </c:pt>
                <c:pt idx="15">
                  <c:v>0.10977777777777778</c:v>
                </c:pt>
                <c:pt idx="16">
                  <c:v>0.10777777777777779</c:v>
                </c:pt>
                <c:pt idx="17">
                  <c:v>0.10611111111111111</c:v>
                </c:pt>
                <c:pt idx="18">
                  <c:v>0.10955555555555557</c:v>
                </c:pt>
                <c:pt idx="19">
                  <c:v>0.10633333333333334</c:v>
                </c:pt>
                <c:pt idx="20">
                  <c:v>0.10688888888888888</c:v>
                </c:pt>
                <c:pt idx="21">
                  <c:v>0.109</c:v>
                </c:pt>
                <c:pt idx="22">
                  <c:v>0.11</c:v>
                </c:pt>
                <c:pt idx="23">
                  <c:v>0.10822222222222222</c:v>
                </c:pt>
                <c:pt idx="24">
                  <c:v>0.11122222222222224</c:v>
                </c:pt>
                <c:pt idx="25">
                  <c:v>0.11088888888888888</c:v>
                </c:pt>
                <c:pt idx="26">
                  <c:v>0.10866666666666668</c:v>
                </c:pt>
                <c:pt idx="27">
                  <c:v>0.10933333333333334</c:v>
                </c:pt>
                <c:pt idx="28">
                  <c:v>0.11033333333333334</c:v>
                </c:pt>
                <c:pt idx="29">
                  <c:v>0.10933333333333334</c:v>
                </c:pt>
                <c:pt idx="30">
                  <c:v>0.11222222222222222</c:v>
                </c:pt>
                <c:pt idx="31">
                  <c:v>0.11088888888888888</c:v>
                </c:pt>
                <c:pt idx="32">
                  <c:v>0.10877777777777778</c:v>
                </c:pt>
                <c:pt idx="33">
                  <c:v>0.1101111111111111</c:v>
                </c:pt>
                <c:pt idx="34">
                  <c:v>0.1088888888888889</c:v>
                </c:pt>
                <c:pt idx="35">
                  <c:v>0.10944444444444446</c:v>
                </c:pt>
                <c:pt idx="36">
                  <c:v>0.11133333333333334</c:v>
                </c:pt>
                <c:pt idx="37">
                  <c:v>0.11066666666666666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D-490C-B010-8F2F5D833B64}"/>
            </c:ext>
          </c:extLst>
        </c:ser>
        <c:ser>
          <c:idx val="1"/>
          <c:order val="1"/>
          <c:tx>
            <c:strRef>
              <c:f>colima_inspection!$Q$1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colima_inspection!$Q$2:$Q$39</c:f>
              <c:numCache>
                <c:formatCode>General</c:formatCode>
                <c:ptCount val="38"/>
                <c:pt idx="0">
                  <c:v>0.06</c:v>
                </c:pt>
                <c:pt idx="1">
                  <c:v>6.7000000000000004E-2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0.12</c:v>
                </c:pt>
                <c:pt idx="8">
                  <c:v>0.09</c:v>
                </c:pt>
                <c:pt idx="9">
                  <c:v>0.09</c:v>
                </c:pt>
                <c:pt idx="10">
                  <c:v>0.13</c:v>
                </c:pt>
                <c:pt idx="11">
                  <c:v>0.1</c:v>
                </c:pt>
                <c:pt idx="12">
                  <c:v>0.13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0.11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0.13</c:v>
                </c:pt>
                <c:pt idx="21">
                  <c:v>0.1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0.11</c:v>
                </c:pt>
                <c:pt idx="27">
                  <c:v>0.06</c:v>
                </c:pt>
                <c:pt idx="28">
                  <c:v>0.12</c:v>
                </c:pt>
                <c:pt idx="29">
                  <c:v>0.06</c:v>
                </c:pt>
                <c:pt idx="30">
                  <c:v>0.13</c:v>
                </c:pt>
                <c:pt idx="31">
                  <c:v>7.0000000000000007E-2</c:v>
                </c:pt>
                <c:pt idx="32">
                  <c:v>0.13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0.11</c:v>
                </c:pt>
                <c:pt idx="36">
                  <c:v>0.09</c:v>
                </c:pt>
                <c:pt idx="3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D-490C-B010-8F2F5D83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826703"/>
        <c:axId val="1141855695"/>
      </c:lineChart>
      <c:catAx>
        <c:axId val="11658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55695"/>
        <c:crosses val="autoZero"/>
        <c:auto val="1"/>
        <c:lblAlgn val="ctr"/>
        <c:lblOffset val="100"/>
        <c:noMultiLvlLbl val="0"/>
      </c:catAx>
      <c:valAx>
        <c:axId val="11418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86111111111112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colima_inspection!$P$1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colima_inspection!$P$2:$P$39</c:f>
              <c:numCache>
                <c:formatCode>General</c:formatCode>
                <c:ptCount val="38"/>
                <c:pt idx="0">
                  <c:v>9.9666666666666653E-2</c:v>
                </c:pt>
                <c:pt idx="1">
                  <c:v>0.10811111111111112</c:v>
                </c:pt>
                <c:pt idx="2">
                  <c:v>9.9555555555555564E-2</c:v>
                </c:pt>
                <c:pt idx="3">
                  <c:v>0.10533333333333333</c:v>
                </c:pt>
                <c:pt idx="4">
                  <c:v>0.10822222222222222</c:v>
                </c:pt>
                <c:pt idx="5">
                  <c:v>0.10633333333333335</c:v>
                </c:pt>
                <c:pt idx="6">
                  <c:v>0.10866666666666668</c:v>
                </c:pt>
                <c:pt idx="7">
                  <c:v>0.10833333333333334</c:v>
                </c:pt>
                <c:pt idx="8">
                  <c:v>0.10366666666666667</c:v>
                </c:pt>
                <c:pt idx="9">
                  <c:v>0.10544444444444445</c:v>
                </c:pt>
                <c:pt idx="10">
                  <c:v>0.11055555555555556</c:v>
                </c:pt>
                <c:pt idx="11">
                  <c:v>0.10100000000000002</c:v>
                </c:pt>
                <c:pt idx="12">
                  <c:v>0.10466666666666666</c:v>
                </c:pt>
                <c:pt idx="13">
                  <c:v>0.10844444444444445</c:v>
                </c:pt>
                <c:pt idx="14">
                  <c:v>0.11166666666666665</c:v>
                </c:pt>
                <c:pt idx="15">
                  <c:v>0.10977777777777778</c:v>
                </c:pt>
                <c:pt idx="16">
                  <c:v>0.10777777777777779</c:v>
                </c:pt>
                <c:pt idx="17">
                  <c:v>0.10611111111111111</c:v>
                </c:pt>
                <c:pt idx="18">
                  <c:v>0.10955555555555557</c:v>
                </c:pt>
                <c:pt idx="19">
                  <c:v>0.10633333333333334</c:v>
                </c:pt>
                <c:pt idx="20">
                  <c:v>0.10688888888888888</c:v>
                </c:pt>
                <c:pt idx="21">
                  <c:v>0.109</c:v>
                </c:pt>
                <c:pt idx="22">
                  <c:v>0.11</c:v>
                </c:pt>
                <c:pt idx="23">
                  <c:v>0.10822222222222222</c:v>
                </c:pt>
                <c:pt idx="24">
                  <c:v>0.11122222222222224</c:v>
                </c:pt>
                <c:pt idx="25">
                  <c:v>0.11088888888888888</c:v>
                </c:pt>
                <c:pt idx="26">
                  <c:v>0.10866666666666668</c:v>
                </c:pt>
                <c:pt idx="27">
                  <c:v>0.10933333333333334</c:v>
                </c:pt>
                <c:pt idx="28">
                  <c:v>0.11033333333333334</c:v>
                </c:pt>
                <c:pt idx="29">
                  <c:v>0.10933333333333334</c:v>
                </c:pt>
                <c:pt idx="30">
                  <c:v>0.11222222222222222</c:v>
                </c:pt>
                <c:pt idx="31">
                  <c:v>0.11088888888888888</c:v>
                </c:pt>
                <c:pt idx="32">
                  <c:v>0.10877777777777778</c:v>
                </c:pt>
                <c:pt idx="33">
                  <c:v>0.1101111111111111</c:v>
                </c:pt>
                <c:pt idx="34">
                  <c:v>0.1088888888888889</c:v>
                </c:pt>
                <c:pt idx="35">
                  <c:v>0.10944444444444446</c:v>
                </c:pt>
                <c:pt idx="36">
                  <c:v>0.11133333333333334</c:v>
                </c:pt>
                <c:pt idx="37">
                  <c:v>0.11066666666666666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B-419D-B298-CC3B1A0A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23103"/>
        <c:axId val="1141863599"/>
      </c:scatterChart>
      <c:valAx>
        <c:axId val="116582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63599"/>
        <c:crosses val="autoZero"/>
        <c:crossBetween val="midCat"/>
      </c:valAx>
      <c:valAx>
        <c:axId val="11418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2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colima_inspection!$F$11:$N$11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0.09</c:v>
                </c:pt>
                <c:pt idx="2">
                  <c:v>0.17</c:v>
                </c:pt>
                <c:pt idx="3">
                  <c:v>0.19</c:v>
                </c:pt>
                <c:pt idx="4">
                  <c:v>0.17</c:v>
                </c:pt>
                <c:pt idx="5">
                  <c:v>0.11</c:v>
                </c:pt>
                <c:pt idx="6">
                  <c:v>0.08</c:v>
                </c:pt>
                <c:pt idx="7">
                  <c:v>5.5E-2</c:v>
                </c:pt>
                <c:pt idx="8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A-427E-8303-E2D93AA5FC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colima_inspection!$F$12:$N$12</c:f>
              <c:numCache>
                <c:formatCode>General</c:formatCode>
                <c:ptCount val="9"/>
                <c:pt idx="0">
                  <c:v>2.5999999999999999E-2</c:v>
                </c:pt>
                <c:pt idx="1">
                  <c:v>0.13</c:v>
                </c:pt>
                <c:pt idx="2">
                  <c:v>0.19</c:v>
                </c:pt>
                <c:pt idx="3">
                  <c:v>0.22</c:v>
                </c:pt>
                <c:pt idx="4">
                  <c:v>0.24</c:v>
                </c:pt>
                <c:pt idx="5">
                  <c:v>0.15</c:v>
                </c:pt>
                <c:pt idx="6">
                  <c:v>0.03</c:v>
                </c:pt>
                <c:pt idx="7">
                  <c:v>5.0000000000000001E-3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A-427E-8303-E2D93AA5FC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colima_inspection!$F$13:$N$13</c:f>
              <c:numCache>
                <c:formatCode>General</c:formatCode>
                <c:ptCount val="9"/>
                <c:pt idx="0">
                  <c:v>1.6E-2</c:v>
                </c:pt>
                <c:pt idx="1">
                  <c:v>0.1</c:v>
                </c:pt>
                <c:pt idx="2">
                  <c:v>0.16</c:v>
                </c:pt>
                <c:pt idx="3">
                  <c:v>0.18</c:v>
                </c:pt>
                <c:pt idx="4">
                  <c:v>0.19</c:v>
                </c:pt>
                <c:pt idx="5">
                  <c:v>0.15</c:v>
                </c:pt>
                <c:pt idx="6">
                  <c:v>0.06</c:v>
                </c:pt>
                <c:pt idx="7">
                  <c:v>2.5999999999999999E-2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A-427E-8303-E2D93AA5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323103"/>
        <c:axId val="1011036319"/>
      </c:barChart>
      <c:catAx>
        <c:axId val="10193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36319"/>
        <c:crosses val="autoZero"/>
        <c:auto val="1"/>
        <c:lblAlgn val="ctr"/>
        <c:lblOffset val="100"/>
        <c:noMultiLvlLbl val="0"/>
      </c:catAx>
      <c:valAx>
        <c:axId val="10110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2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colima_inspection!$S$1</c:f>
              <c:strCache>
                <c:ptCount val="1"/>
                <c:pt idx="0">
                  <c:v>skew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colima_inspection!$S$2:$S$39</c:f>
              <c:numCache>
                <c:formatCode>General</c:formatCode>
                <c:ptCount val="38"/>
                <c:pt idx="0">
                  <c:v>1.0061330892009479</c:v>
                </c:pt>
                <c:pt idx="1">
                  <c:v>0.85512011278476441</c:v>
                </c:pt>
                <c:pt idx="2">
                  <c:v>0.55214180173637206</c:v>
                </c:pt>
                <c:pt idx="3">
                  <c:v>0.88351313194253966</c:v>
                </c:pt>
                <c:pt idx="4">
                  <c:v>0.43319871123743875</c:v>
                </c:pt>
                <c:pt idx="5">
                  <c:v>-0.11331290346093113</c:v>
                </c:pt>
                <c:pt idx="6">
                  <c:v>0.34012923394757527</c:v>
                </c:pt>
                <c:pt idx="7">
                  <c:v>2.7444948232536342E-3</c:v>
                </c:pt>
                <c:pt idx="8">
                  <c:v>0.23790781706368769</c:v>
                </c:pt>
                <c:pt idx="9">
                  <c:v>0.39655566182503321</c:v>
                </c:pt>
                <c:pt idx="10">
                  <c:v>9.8740717091295588E-2</c:v>
                </c:pt>
                <c:pt idx="11">
                  <c:v>4.940615214472005E-3</c:v>
                </c:pt>
                <c:pt idx="12">
                  <c:v>2.5153737548883927E-2</c:v>
                </c:pt>
                <c:pt idx="13">
                  <c:v>0.17125252090398518</c:v>
                </c:pt>
                <c:pt idx="14">
                  <c:v>4.9947785917112256E-2</c:v>
                </c:pt>
                <c:pt idx="15">
                  <c:v>1.4127527174483791E-2</c:v>
                </c:pt>
                <c:pt idx="16">
                  <c:v>1.6554880212946553E-4</c:v>
                </c:pt>
                <c:pt idx="17">
                  <c:v>0.2829631995123813</c:v>
                </c:pt>
                <c:pt idx="18">
                  <c:v>7.2958142486134858E-2</c:v>
                </c:pt>
                <c:pt idx="19">
                  <c:v>2.344902066079552E-2</c:v>
                </c:pt>
                <c:pt idx="20">
                  <c:v>-5.7099710451251539E-3</c:v>
                </c:pt>
                <c:pt idx="21">
                  <c:v>0.19520875162654483</c:v>
                </c:pt>
                <c:pt idx="22">
                  <c:v>0.22655953022878669</c:v>
                </c:pt>
                <c:pt idx="23">
                  <c:v>0.10001532880372442</c:v>
                </c:pt>
                <c:pt idx="24">
                  <c:v>8.875171086040741E-2</c:v>
                </c:pt>
                <c:pt idx="25">
                  <c:v>6.3448244488931646E-2</c:v>
                </c:pt>
                <c:pt idx="26">
                  <c:v>0.20945159750540268</c:v>
                </c:pt>
                <c:pt idx="27">
                  <c:v>0.63020698277556886</c:v>
                </c:pt>
                <c:pt idx="28">
                  <c:v>7.1459834012598783E-2</c:v>
                </c:pt>
                <c:pt idx="29">
                  <c:v>0.63999498961113888</c:v>
                </c:pt>
                <c:pt idx="30">
                  <c:v>0.12254012509511092</c:v>
                </c:pt>
                <c:pt idx="31">
                  <c:v>0.60248469245119873</c:v>
                </c:pt>
                <c:pt idx="32">
                  <c:v>2.1355986105854093E-2</c:v>
                </c:pt>
                <c:pt idx="33">
                  <c:v>0.36455227272186302</c:v>
                </c:pt>
                <c:pt idx="34">
                  <c:v>0.41238700124527533</c:v>
                </c:pt>
                <c:pt idx="35">
                  <c:v>4.0219922469917492E-2</c:v>
                </c:pt>
                <c:pt idx="36">
                  <c:v>0.72079499139108205</c:v>
                </c:pt>
                <c:pt idx="37">
                  <c:v>0.93747722656314003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1-48CC-9DCB-50B2625C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83215"/>
        <c:axId val="1157553743"/>
      </c:scatterChart>
      <c:valAx>
        <c:axId val="114258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53743"/>
        <c:crosses val="autoZero"/>
        <c:crossBetween val="midCat"/>
      </c:valAx>
      <c:valAx>
        <c:axId val="1157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8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colima_inspection!$F$20:$N$20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0.23</c:v>
                </c:pt>
                <c:pt idx="4">
                  <c:v>0.24</c:v>
                </c:pt>
                <c:pt idx="5">
                  <c:v>0.15</c:v>
                </c:pt>
                <c:pt idx="6">
                  <c:v>0.02</c:v>
                </c:pt>
                <c:pt idx="7">
                  <c:v>4.0000000000000001E-3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3-4D45-94D8-1592C71BC6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colima_inspection!$F$21:$N$21</c:f>
              <c:numCache>
                <c:formatCode>General</c:formatCode>
                <c:ptCount val="9"/>
                <c:pt idx="0">
                  <c:v>2.7E-2</c:v>
                </c:pt>
                <c:pt idx="1">
                  <c:v>0.12</c:v>
                </c:pt>
                <c:pt idx="2">
                  <c:v>0.19</c:v>
                </c:pt>
                <c:pt idx="3">
                  <c:v>0.19</c:v>
                </c:pt>
                <c:pt idx="4">
                  <c:v>0.2</c:v>
                </c:pt>
                <c:pt idx="5">
                  <c:v>0.14000000000000001</c:v>
                </c:pt>
                <c:pt idx="6">
                  <c:v>0.05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3-4D45-94D8-1592C71BC6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colima_inspection!$F$22:$N$22</c:f>
              <c:numCache>
                <c:formatCode>General</c:formatCode>
                <c:ptCount val="9"/>
                <c:pt idx="0">
                  <c:v>2.8000000000000001E-2</c:v>
                </c:pt>
                <c:pt idx="1">
                  <c:v>0.13</c:v>
                </c:pt>
                <c:pt idx="2">
                  <c:v>0.2</c:v>
                </c:pt>
                <c:pt idx="3">
                  <c:v>0.2</c:v>
                </c:pt>
                <c:pt idx="4">
                  <c:v>0.18</c:v>
                </c:pt>
                <c:pt idx="5">
                  <c:v>0.13</c:v>
                </c:pt>
                <c:pt idx="6">
                  <c:v>0.06</c:v>
                </c:pt>
                <c:pt idx="7">
                  <c:v>1.7000000000000001E-2</c:v>
                </c:pt>
                <c:pt idx="8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3-4D45-94D8-1592C71B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023919"/>
        <c:axId val="1011047135"/>
      </c:barChart>
      <c:catAx>
        <c:axId val="9090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47135"/>
        <c:crosses val="autoZero"/>
        <c:auto val="1"/>
        <c:lblAlgn val="ctr"/>
        <c:lblOffset val="100"/>
        <c:noMultiLvlLbl val="0"/>
      </c:catAx>
      <c:valAx>
        <c:axId val="10110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Next</a:t>
            </a:r>
            <a:r>
              <a:rPr lang="en-NZ" baseline="0"/>
              <a:t> three points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colima_inspection!$F$5:$N$5</c:f>
              <c:numCache>
                <c:formatCode>General</c:formatCode>
                <c:ptCount val="9"/>
                <c:pt idx="0">
                  <c:v>0.10100000000000001</c:v>
                </c:pt>
                <c:pt idx="1">
                  <c:v>0.3</c:v>
                </c:pt>
                <c:pt idx="2">
                  <c:v>0.24</c:v>
                </c:pt>
                <c:pt idx="3">
                  <c:v>0.16</c:v>
                </c:pt>
                <c:pt idx="4">
                  <c:v>0.09</c:v>
                </c:pt>
                <c:pt idx="5">
                  <c:v>0.03</c:v>
                </c:pt>
                <c:pt idx="6">
                  <c:v>0.01</c:v>
                </c:pt>
                <c:pt idx="7">
                  <c:v>7.0000000000000001E-3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F-4063-A8CF-1297D92C8F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colima_inspection!$F$6:$N$6</c:f>
              <c:numCache>
                <c:formatCode>General</c:formatCode>
                <c:ptCount val="9"/>
                <c:pt idx="0">
                  <c:v>0.113</c:v>
                </c:pt>
                <c:pt idx="1">
                  <c:v>0.25</c:v>
                </c:pt>
                <c:pt idx="2">
                  <c:v>0.25</c:v>
                </c:pt>
                <c:pt idx="3">
                  <c:v>0.19</c:v>
                </c:pt>
                <c:pt idx="4">
                  <c:v>0.11</c:v>
                </c:pt>
                <c:pt idx="5">
                  <c:v>0.04</c:v>
                </c:pt>
                <c:pt idx="6">
                  <c:v>0.01</c:v>
                </c:pt>
                <c:pt idx="7">
                  <c:v>6.0000000000000001E-3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F-4063-A8CF-1297D92C8F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colima_inspection!$F$7:$N$7</c:f>
              <c:numCache>
                <c:formatCode>General</c:formatCode>
                <c:ptCount val="9"/>
                <c:pt idx="0">
                  <c:v>9.8000000000000004E-2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0.2</c:v>
                </c:pt>
                <c:pt idx="4">
                  <c:v>0.17</c:v>
                </c:pt>
                <c:pt idx="5">
                  <c:v>0.1</c:v>
                </c:pt>
                <c:pt idx="6">
                  <c:v>0.04</c:v>
                </c:pt>
                <c:pt idx="7">
                  <c:v>2.1000000000000001E-2</c:v>
                </c:pt>
                <c:pt idx="8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F-4063-A8CF-1297D92C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colima_inspection!$F$14:$N$14</c:f>
              <c:numCache>
                <c:formatCode>General</c:formatCode>
                <c:ptCount val="9"/>
                <c:pt idx="0">
                  <c:v>0.13700000000000001</c:v>
                </c:pt>
                <c:pt idx="1">
                  <c:v>0.23</c:v>
                </c:pt>
                <c:pt idx="2">
                  <c:v>0.18</c:v>
                </c:pt>
                <c:pt idx="3">
                  <c:v>0.15</c:v>
                </c:pt>
                <c:pt idx="4">
                  <c:v>0.13</c:v>
                </c:pt>
                <c:pt idx="5">
                  <c:v>0.08</c:v>
                </c:pt>
                <c:pt idx="6">
                  <c:v>0.02</c:v>
                </c:pt>
                <c:pt idx="7">
                  <c:v>8.9999999999999993E-3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5AE-8E9B-46CD0CC1BC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colima_inspection!$F$15:$N$15</c:f>
              <c:numCache>
                <c:formatCode>General</c:formatCode>
                <c:ptCount val="9"/>
                <c:pt idx="0">
                  <c:v>2.7E-2</c:v>
                </c:pt>
                <c:pt idx="1">
                  <c:v>0.11</c:v>
                </c:pt>
                <c:pt idx="2">
                  <c:v>0.17</c:v>
                </c:pt>
                <c:pt idx="3">
                  <c:v>0.21</c:v>
                </c:pt>
                <c:pt idx="4">
                  <c:v>0.22</c:v>
                </c:pt>
                <c:pt idx="5">
                  <c:v>0.15</c:v>
                </c:pt>
                <c:pt idx="6">
                  <c:v>0.05</c:v>
                </c:pt>
                <c:pt idx="7">
                  <c:v>0.02</c:v>
                </c:pt>
                <c:pt idx="8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3-45AE-8E9B-46CD0CC1BC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colima_inspection!$F$16:$N$16</c:f>
              <c:numCache>
                <c:formatCode>General</c:formatCode>
                <c:ptCount val="9"/>
                <c:pt idx="0">
                  <c:v>0.02</c:v>
                </c:pt>
                <c:pt idx="1">
                  <c:v>0.17</c:v>
                </c:pt>
                <c:pt idx="2">
                  <c:v>0.23</c:v>
                </c:pt>
                <c:pt idx="3">
                  <c:v>0.23</c:v>
                </c:pt>
                <c:pt idx="4">
                  <c:v>0.21</c:v>
                </c:pt>
                <c:pt idx="5">
                  <c:v>0.12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3-45AE-8E9B-46CD0CC1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colima_inspection!$F$23:$N$23</c:f>
              <c:numCache>
                <c:formatCode>General</c:formatCode>
                <c:ptCount val="9"/>
                <c:pt idx="0">
                  <c:v>5.5E-2</c:v>
                </c:pt>
                <c:pt idx="1">
                  <c:v>0.15</c:v>
                </c:pt>
                <c:pt idx="2">
                  <c:v>0.23</c:v>
                </c:pt>
                <c:pt idx="3">
                  <c:v>0.24</c:v>
                </c:pt>
                <c:pt idx="4">
                  <c:v>0.19</c:v>
                </c:pt>
                <c:pt idx="5">
                  <c:v>0.1</c:v>
                </c:pt>
                <c:pt idx="6">
                  <c:v>0.01</c:v>
                </c:pt>
                <c:pt idx="7">
                  <c:v>3.0000000000000001E-3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E-492C-B75B-6CE72295A6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colima_inspection!$F$24:$N$24</c:f>
              <c:numCache>
                <c:formatCode>General</c:formatCode>
                <c:ptCount val="9"/>
                <c:pt idx="0">
                  <c:v>2.1000000000000001E-2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0.23</c:v>
                </c:pt>
                <c:pt idx="4">
                  <c:v>0.2</c:v>
                </c:pt>
                <c:pt idx="5">
                  <c:v>0.12</c:v>
                </c:pt>
                <c:pt idx="6">
                  <c:v>0.02</c:v>
                </c:pt>
                <c:pt idx="7">
                  <c:v>4.0000000000000001E-3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E-492C-B75B-6CE72295A6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colima_inspection!$F$25:$N$25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0.21</c:v>
                </c:pt>
                <c:pt idx="4">
                  <c:v>0.21</c:v>
                </c:pt>
                <c:pt idx="5">
                  <c:v>0.12</c:v>
                </c:pt>
                <c:pt idx="6">
                  <c:v>0.03</c:v>
                </c:pt>
                <c:pt idx="7">
                  <c:v>1.4E-2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E-492C-B75B-6CE72295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And</a:t>
            </a:r>
            <a:r>
              <a:rPr lang="en-NZ" baseline="0"/>
              <a:t> so forth...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colima_inspection!$F$8:$N$8</c:f>
              <c:numCache>
                <c:formatCode>General</c:formatCode>
                <c:ptCount val="9"/>
                <c:pt idx="0">
                  <c:v>3.1E-2</c:v>
                </c:pt>
                <c:pt idx="1">
                  <c:v>0.21</c:v>
                </c:pt>
                <c:pt idx="2">
                  <c:v>0.25</c:v>
                </c:pt>
                <c:pt idx="3">
                  <c:v>0.22</c:v>
                </c:pt>
                <c:pt idx="4">
                  <c:v>0.16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8.9999999999999993E-3</c:v>
                </c:pt>
                <c:pt idx="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F48-9780-CF31268040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colima_inspection!$F$9:$N$9</c:f>
              <c:numCache>
                <c:formatCode>General</c:formatCode>
                <c:ptCount val="9"/>
                <c:pt idx="0">
                  <c:v>4.1000000000000002E-2</c:v>
                </c:pt>
                <c:pt idx="1">
                  <c:v>0.15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0.12</c:v>
                </c:pt>
                <c:pt idx="6">
                  <c:v>0.04</c:v>
                </c:pt>
                <c:pt idx="7">
                  <c:v>2.5999999999999999E-2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2-4F48-9780-CF31268040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colima_inspection!$F$10:$N$10</c:f>
              <c:numCache>
                <c:formatCode>General</c:formatCode>
                <c:ptCount val="9"/>
                <c:pt idx="0">
                  <c:v>1E-3</c:v>
                </c:pt>
                <c:pt idx="1">
                  <c:v>0.09</c:v>
                </c:pt>
                <c:pt idx="2">
                  <c:v>0.13</c:v>
                </c:pt>
                <c:pt idx="3">
                  <c:v>0.19</c:v>
                </c:pt>
                <c:pt idx="4">
                  <c:v>0.21</c:v>
                </c:pt>
                <c:pt idx="5">
                  <c:v>0.14000000000000001</c:v>
                </c:pt>
                <c:pt idx="6">
                  <c:v>7.0000000000000007E-2</c:v>
                </c:pt>
                <c:pt idx="7">
                  <c:v>4.5999999999999999E-2</c:v>
                </c:pt>
                <c:pt idx="8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2-4F48-9780-CF312680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colima_inspection!$F$17:$N$17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0.15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0.13</c:v>
                </c:pt>
                <c:pt idx="6">
                  <c:v>0.02</c:v>
                </c:pt>
                <c:pt idx="7">
                  <c:v>2E-3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732-9FE4-BB34632464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colima_inspection!$F$18:$N$18</c:f>
              <c:numCache>
                <c:formatCode>General</c:formatCode>
                <c:ptCount val="9"/>
                <c:pt idx="0">
                  <c:v>3.5999999999999997E-2</c:v>
                </c:pt>
                <c:pt idx="1">
                  <c:v>0.18</c:v>
                </c:pt>
                <c:pt idx="2">
                  <c:v>0.22</c:v>
                </c:pt>
                <c:pt idx="3">
                  <c:v>0.21</c:v>
                </c:pt>
                <c:pt idx="4">
                  <c:v>0.19</c:v>
                </c:pt>
                <c:pt idx="5">
                  <c:v>0.11</c:v>
                </c:pt>
                <c:pt idx="6">
                  <c:v>0.02</c:v>
                </c:pt>
                <c:pt idx="7">
                  <c:v>2E-3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732-9FE4-BB34632464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colima_inspection!$F$19:$N$19</c:f>
              <c:numCache>
                <c:formatCode>General</c:formatCode>
                <c:ptCount val="9"/>
                <c:pt idx="0">
                  <c:v>1.9E-2</c:v>
                </c:pt>
                <c:pt idx="1">
                  <c:v>0.08</c:v>
                </c:pt>
                <c:pt idx="2">
                  <c:v>0.15</c:v>
                </c:pt>
                <c:pt idx="3">
                  <c:v>0.2</c:v>
                </c:pt>
                <c:pt idx="4">
                  <c:v>0.23</c:v>
                </c:pt>
                <c:pt idx="5">
                  <c:v>0.18</c:v>
                </c:pt>
                <c:pt idx="6">
                  <c:v>0.06</c:v>
                </c:pt>
                <c:pt idx="7">
                  <c:v>1.7999999999999999E-2</c:v>
                </c:pt>
                <c:pt idx="8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732-9FE4-BB346324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colima_inspection!$F$26:$N$26</c:f>
              <c:numCache>
                <c:formatCode>General</c:formatCode>
                <c:ptCount val="9"/>
                <c:pt idx="0">
                  <c:v>1.4E-2</c:v>
                </c:pt>
                <c:pt idx="1">
                  <c:v>0.12</c:v>
                </c:pt>
                <c:pt idx="2">
                  <c:v>0.19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0.03</c:v>
                </c:pt>
                <c:pt idx="7">
                  <c:v>4.0000000000000001E-3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2-44B7-9203-313379A78A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colima_inspection!$F$27:$N$27</c:f>
              <c:numCache>
                <c:formatCode>General</c:formatCode>
                <c:ptCount val="9"/>
                <c:pt idx="0">
                  <c:v>2.1999999999999999E-2</c:v>
                </c:pt>
                <c:pt idx="1">
                  <c:v>0.15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0.13</c:v>
                </c:pt>
                <c:pt idx="6">
                  <c:v>0.02</c:v>
                </c:pt>
                <c:pt idx="7">
                  <c:v>3.0000000000000001E-3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2-44B7-9203-313379A78A2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colima_inspection!$F$1:$N$1</c:f>
              <c:strCache>
                <c:ptCount val="9"/>
                <c:pt idx="0">
                  <c:v>[-5,-4)</c:v>
                </c:pt>
                <c:pt idx="1">
                  <c:v>[-4,-3)</c:v>
                </c:pt>
                <c:pt idx="2">
                  <c:v>[-3,-2)</c:v>
                </c:pt>
                <c:pt idx="3">
                  <c:v>[-2,-1)</c:v>
                </c:pt>
                <c:pt idx="4">
                  <c:v>[-1,0)</c:v>
                </c:pt>
                <c:pt idx="5">
                  <c:v>[0,1)</c:v>
                </c:pt>
                <c:pt idx="6">
                  <c:v>[1,2)</c:v>
                </c:pt>
                <c:pt idx="7">
                  <c:v>[2,3)</c:v>
                </c:pt>
                <c:pt idx="8">
                  <c:v>[3,4)</c:v>
                </c:pt>
              </c:strCache>
            </c:strRef>
          </c:cat>
          <c:val>
            <c:numRef>
              <c:f>colima_inspection!$F$28:$N$28</c:f>
              <c:numCache>
                <c:formatCode>General</c:formatCode>
                <c:ptCount val="9"/>
                <c:pt idx="0">
                  <c:v>3.1E-2</c:v>
                </c:pt>
                <c:pt idx="1">
                  <c:v>0.11</c:v>
                </c:pt>
                <c:pt idx="2">
                  <c:v>0.18</c:v>
                </c:pt>
                <c:pt idx="3">
                  <c:v>0.22</c:v>
                </c:pt>
                <c:pt idx="4">
                  <c:v>0.25</c:v>
                </c:pt>
                <c:pt idx="5">
                  <c:v>0.16</c:v>
                </c:pt>
                <c:pt idx="6">
                  <c:v>0.02</c:v>
                </c:pt>
                <c:pt idx="7">
                  <c:v>4.0000000000000001E-3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2-44B7-9203-313379A7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93487"/>
        <c:axId val="1011050879"/>
      </c:barChart>
      <c:catAx>
        <c:axId val="9113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50879"/>
        <c:crosses val="autoZero"/>
        <c:auto val="1"/>
        <c:lblAlgn val="ctr"/>
        <c:lblOffset val="100"/>
        <c:noMultiLvlLbl val="0"/>
      </c:catAx>
      <c:valAx>
        <c:axId val="10110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2040</xdr:colOff>
      <xdr:row>3</xdr:row>
      <xdr:rowOff>109538</xdr:rowOff>
    </xdr:from>
    <xdr:to>
      <xdr:col>26</xdr:col>
      <xdr:colOff>306840</xdr:colOff>
      <xdr:row>17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38011-B02C-4CA8-BA4A-8EB97FF4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3402</xdr:colOff>
      <xdr:row>19</xdr:row>
      <xdr:rowOff>37419</xdr:rowOff>
    </xdr:from>
    <xdr:to>
      <xdr:col>26</xdr:col>
      <xdr:colOff>308201</xdr:colOff>
      <xdr:row>33</xdr:row>
      <xdr:rowOff>113619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8562B-E16C-4506-A4DC-5B3EAC611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4763</xdr:colOff>
      <xdr:row>34</xdr:row>
      <xdr:rowOff>108176</xdr:rowOff>
    </xdr:from>
    <xdr:to>
      <xdr:col>26</xdr:col>
      <xdr:colOff>312284</xdr:colOff>
      <xdr:row>48</xdr:row>
      <xdr:rowOff>184376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858FBE-065F-41EC-8B65-7CF15F24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3</xdr:row>
      <xdr:rowOff>108856</xdr:rowOff>
    </xdr:from>
    <xdr:to>
      <xdr:col>34</xdr:col>
      <xdr:colOff>285750</xdr:colOff>
      <xdr:row>17</xdr:row>
      <xdr:rowOff>185056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E1513-5481-41AE-A91D-121001C45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19</xdr:row>
      <xdr:rowOff>40822</xdr:rowOff>
    </xdr:from>
    <xdr:to>
      <xdr:col>34</xdr:col>
      <xdr:colOff>285750</xdr:colOff>
      <xdr:row>33</xdr:row>
      <xdr:rowOff>117022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FEBDFD-2BA1-4925-A2CF-9B8A03B6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13607</xdr:colOff>
      <xdr:row>34</xdr:row>
      <xdr:rowOff>176893</xdr:rowOff>
    </xdr:from>
    <xdr:to>
      <xdr:col>34</xdr:col>
      <xdr:colOff>299357</xdr:colOff>
      <xdr:row>49</xdr:row>
      <xdr:rowOff>62593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C1B33-1F27-4F15-B6DE-260DB6EF9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3</xdr:row>
      <xdr:rowOff>108857</xdr:rowOff>
    </xdr:from>
    <xdr:to>
      <xdr:col>42</xdr:col>
      <xdr:colOff>285751</xdr:colOff>
      <xdr:row>17</xdr:row>
      <xdr:rowOff>185057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7A9E29-4D92-4033-A9B2-F23EE1107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612319</xdr:colOff>
      <xdr:row>19</xdr:row>
      <xdr:rowOff>40822</xdr:rowOff>
    </xdr:from>
    <xdr:to>
      <xdr:col>42</xdr:col>
      <xdr:colOff>285748</xdr:colOff>
      <xdr:row>33</xdr:row>
      <xdr:rowOff>117022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5E2C35-B39F-46D2-81C4-8A413BD97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612320</xdr:colOff>
      <xdr:row>34</xdr:row>
      <xdr:rowOff>176893</xdr:rowOff>
    </xdr:from>
    <xdr:to>
      <xdr:col>42</xdr:col>
      <xdr:colOff>285749</xdr:colOff>
      <xdr:row>49</xdr:row>
      <xdr:rowOff>62593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F7012B-4414-4B2F-9F74-C3C19D72A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322724</xdr:colOff>
      <xdr:row>40</xdr:row>
      <xdr:rowOff>89985</xdr:rowOff>
    </xdr:from>
    <xdr:to>
      <xdr:col>6</xdr:col>
      <xdr:colOff>581261</xdr:colOff>
      <xdr:row>54</xdr:row>
      <xdr:rowOff>166185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81356-BDE5-4E5D-8672-D70CB161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26</xdr:col>
      <xdr:colOff>285750</xdr:colOff>
      <xdr:row>64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998B1E-9A73-485B-A185-5EAD82F5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50</xdr:row>
      <xdr:rowOff>0</xdr:rowOff>
    </xdr:from>
    <xdr:to>
      <xdr:col>34</xdr:col>
      <xdr:colOff>285750</xdr:colOff>
      <xdr:row>64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263463B-8630-4D92-9477-579CA1AA1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50</xdr:row>
      <xdr:rowOff>0</xdr:rowOff>
    </xdr:from>
    <xdr:to>
      <xdr:col>42</xdr:col>
      <xdr:colOff>285750</xdr:colOff>
      <xdr:row>64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511CCE1-1F1F-4B36-8FD7-99B0A6EAE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65</xdr:row>
      <xdr:rowOff>95250</xdr:rowOff>
    </xdr:from>
    <xdr:to>
      <xdr:col>26</xdr:col>
      <xdr:colOff>285750</xdr:colOff>
      <xdr:row>79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5CD3C95-8FA9-4A1F-8F49-B8A73B9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483052</xdr:colOff>
      <xdr:row>40</xdr:row>
      <xdr:rowOff>50346</xdr:rowOff>
    </xdr:from>
    <xdr:to>
      <xdr:col>14</xdr:col>
      <xdr:colOff>768802</xdr:colOff>
      <xdr:row>54</xdr:row>
      <xdr:rowOff>126546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BF402-D41E-4BE8-BF36-762BF55E1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68037</xdr:colOff>
      <xdr:row>73</xdr:row>
      <xdr:rowOff>91168</xdr:rowOff>
    </xdr:from>
    <xdr:to>
      <xdr:col>14</xdr:col>
      <xdr:colOff>966108</xdr:colOff>
      <xdr:row>87</xdr:row>
      <xdr:rowOff>167368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582AF8-FDF2-4AA7-94F7-3232A689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367393</xdr:colOff>
      <xdr:row>56</xdr:row>
      <xdr:rowOff>186418</xdr:rowOff>
    </xdr:from>
    <xdr:to>
      <xdr:col>7</xdr:col>
      <xdr:colOff>13607</xdr:colOff>
      <xdr:row>71</xdr:row>
      <xdr:rowOff>72118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4BD093-FC27-4E7D-99B2-57521303A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517071</xdr:colOff>
      <xdr:row>73</xdr:row>
      <xdr:rowOff>91168</xdr:rowOff>
    </xdr:from>
    <xdr:to>
      <xdr:col>7</xdr:col>
      <xdr:colOff>163285</xdr:colOff>
      <xdr:row>87</xdr:row>
      <xdr:rowOff>167368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CEB0476-05BA-484B-BD42-25CCFA538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13607</xdr:colOff>
      <xdr:row>56</xdr:row>
      <xdr:rowOff>118381</xdr:rowOff>
    </xdr:from>
    <xdr:to>
      <xdr:col>14</xdr:col>
      <xdr:colOff>911678</xdr:colOff>
      <xdr:row>71</xdr:row>
      <xdr:rowOff>4081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310F82A-3D15-4EF5-BA39-E6E367256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462643</xdr:colOff>
      <xdr:row>89</xdr:row>
      <xdr:rowOff>36738</xdr:rowOff>
    </xdr:from>
    <xdr:to>
      <xdr:col>7</xdr:col>
      <xdr:colOff>108857</xdr:colOff>
      <xdr:row>103</xdr:row>
      <xdr:rowOff>112938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129E989-90AE-4F5D-88E1-A44EB310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="70" zoomScaleNormal="70" workbookViewId="0">
      <selection activeCell="R52" sqref="R52"/>
    </sheetView>
  </sheetViews>
  <sheetFormatPr defaultRowHeight="15" x14ac:dyDescent="0.25"/>
  <cols>
    <col min="1" max="1" width="15.28515625" bestFit="1" customWidth="1"/>
    <col min="3" max="3" width="12.5703125" bestFit="1" customWidth="1"/>
    <col min="15" max="15" width="14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52</v>
      </c>
      <c r="P1" t="s">
        <v>53</v>
      </c>
      <c r="Q1" t="s">
        <v>55</v>
      </c>
      <c r="R1" t="s">
        <v>54</v>
      </c>
      <c r="S1" t="s">
        <v>56</v>
      </c>
    </row>
    <row r="2" spans="1:19" x14ac:dyDescent="0.25">
      <c r="A2" t="s">
        <v>36</v>
      </c>
      <c r="B2" s="1">
        <v>646609</v>
      </c>
      <c r="C2" s="1">
        <v>2159594</v>
      </c>
      <c r="D2">
        <v>625.79999999999995</v>
      </c>
      <c r="E2">
        <v>60</v>
      </c>
      <c r="F2">
        <v>0.192</v>
      </c>
      <c r="G2">
        <v>0.31</v>
      </c>
      <c r="H2">
        <v>0.18</v>
      </c>
      <c r="I2">
        <v>0.11</v>
      </c>
      <c r="J2">
        <v>0.06</v>
      </c>
      <c r="K2">
        <v>0.02</v>
      </c>
      <c r="L2">
        <v>0.01</v>
      </c>
      <c r="M2">
        <v>6.0000000000000001E-3</v>
      </c>
      <c r="N2">
        <v>8.9999999999999993E-3</v>
      </c>
      <c r="O2">
        <f>SQRT(B2^2 + C2^2)</f>
        <v>2254317.9553286177</v>
      </c>
      <c r="P2">
        <f>AVERAGE(F2:N2)</f>
        <v>9.9666666666666653E-2</v>
      </c>
      <c r="Q2">
        <f>MEDIAN(F2:N2)</f>
        <v>0.06</v>
      </c>
      <c r="R2">
        <f>_xlfn.STDEV.S(F2:N2)</f>
        <v>0.10740111731262392</v>
      </c>
      <c r="S2">
        <f>SKEW(F2:N2)</f>
        <v>1.0061330892009479</v>
      </c>
    </row>
    <row r="3" spans="1:19" x14ac:dyDescent="0.25">
      <c r="A3" t="s">
        <v>21</v>
      </c>
      <c r="B3" s="1">
        <v>647067</v>
      </c>
      <c r="C3" s="1">
        <v>2160085</v>
      </c>
      <c r="D3">
        <v>417.2</v>
      </c>
      <c r="E3">
        <v>40</v>
      </c>
      <c r="F3">
        <v>6.7000000000000004E-2</v>
      </c>
      <c r="G3">
        <v>0.3</v>
      </c>
      <c r="H3">
        <v>0.25</v>
      </c>
      <c r="I3">
        <v>0.17</v>
      </c>
      <c r="J3">
        <v>0.11</v>
      </c>
      <c r="K3">
        <v>0.05</v>
      </c>
      <c r="L3">
        <v>0.01</v>
      </c>
      <c r="M3">
        <v>8.0000000000000002E-3</v>
      </c>
      <c r="N3">
        <v>8.0000000000000002E-3</v>
      </c>
      <c r="O3">
        <f>SQRT(B3^2 + C3^2)</f>
        <v>2254919.7124762558</v>
      </c>
      <c r="P3">
        <f t="shared" ref="P3:P39" si="0">AVERAGE(F3:N3)</f>
        <v>0.10811111111111112</v>
      </c>
      <c r="Q3">
        <f t="shared" ref="Q3:Q39" si="1">MEDIAN(F3:N3)</f>
        <v>6.7000000000000004E-2</v>
      </c>
      <c r="R3">
        <f t="shared" ref="R3:R39" si="2">_xlfn.STDEV.S(F3:N3)</f>
        <v>0.10927310332882063</v>
      </c>
      <c r="S3">
        <f t="shared" ref="S3:S39" si="3">SKEW(F3:N3)</f>
        <v>0.85512011278476441</v>
      </c>
    </row>
    <row r="4" spans="1:19" x14ac:dyDescent="0.25">
      <c r="A4" t="s">
        <v>22</v>
      </c>
      <c r="B4" s="1">
        <v>643437</v>
      </c>
      <c r="C4" s="1">
        <v>2161240</v>
      </c>
      <c r="D4">
        <v>125.16</v>
      </c>
      <c r="E4">
        <v>12</v>
      </c>
      <c r="F4">
        <v>0.1</v>
      </c>
      <c r="G4">
        <v>0.22</v>
      </c>
      <c r="H4">
        <v>0.24</v>
      </c>
      <c r="I4">
        <v>0.16</v>
      </c>
      <c r="J4">
        <v>0.1</v>
      </c>
      <c r="K4">
        <v>0.04</v>
      </c>
      <c r="L4">
        <v>0.02</v>
      </c>
      <c r="M4">
        <v>8.0000000000000002E-3</v>
      </c>
      <c r="N4">
        <v>8.0000000000000002E-3</v>
      </c>
      <c r="O4">
        <f>SQRT(B4^2 + C4^2)</f>
        <v>2254987.6963231973</v>
      </c>
      <c r="P4">
        <f t="shared" si="0"/>
        <v>9.9555555555555564E-2</v>
      </c>
      <c r="Q4">
        <f t="shared" si="1"/>
        <v>0.1</v>
      </c>
      <c r="R4">
        <f t="shared" si="2"/>
        <v>8.98096753015942E-2</v>
      </c>
      <c r="S4">
        <f t="shared" si="3"/>
        <v>0.55214180173637206</v>
      </c>
    </row>
    <row r="5" spans="1:19" x14ac:dyDescent="0.25">
      <c r="A5" t="s">
        <v>43</v>
      </c>
      <c r="B5" s="1">
        <v>646897</v>
      </c>
      <c r="C5" s="1">
        <v>2160261</v>
      </c>
      <c r="D5">
        <v>500.64</v>
      </c>
      <c r="E5">
        <v>48</v>
      </c>
      <c r="F5">
        <v>0.10100000000000001</v>
      </c>
      <c r="G5">
        <v>0.3</v>
      </c>
      <c r="H5">
        <v>0.24</v>
      </c>
      <c r="I5">
        <v>0.16</v>
      </c>
      <c r="J5">
        <v>0.09</v>
      </c>
      <c r="K5">
        <v>0.03</v>
      </c>
      <c r="L5">
        <v>0.01</v>
      </c>
      <c r="M5">
        <v>7.0000000000000001E-3</v>
      </c>
      <c r="N5">
        <v>0.01</v>
      </c>
      <c r="O5">
        <f>SQRT(B5^2 + C5^2)</f>
        <v>2255039.5377309904</v>
      </c>
      <c r="P5">
        <f t="shared" si="0"/>
        <v>0.10533333333333333</v>
      </c>
      <c r="Q5">
        <f t="shared" si="1"/>
        <v>0.09</v>
      </c>
      <c r="R5">
        <f t="shared" si="2"/>
        <v>0.10769981429881853</v>
      </c>
      <c r="S5">
        <f t="shared" si="3"/>
        <v>0.88351313194253966</v>
      </c>
    </row>
    <row r="6" spans="1:19" x14ac:dyDescent="0.25">
      <c r="A6" t="s">
        <v>24</v>
      </c>
      <c r="B6" s="1">
        <v>644340</v>
      </c>
      <c r="C6" s="1">
        <v>2161170</v>
      </c>
      <c r="D6">
        <v>594.51</v>
      </c>
      <c r="E6">
        <v>57</v>
      </c>
      <c r="F6">
        <v>0.113</v>
      </c>
      <c r="G6">
        <v>0.25</v>
      </c>
      <c r="H6">
        <v>0.25</v>
      </c>
      <c r="I6">
        <v>0.19</v>
      </c>
      <c r="J6">
        <v>0.11</v>
      </c>
      <c r="K6">
        <v>0.04</v>
      </c>
      <c r="L6">
        <v>0.01</v>
      </c>
      <c r="M6">
        <v>6.0000000000000001E-3</v>
      </c>
      <c r="N6">
        <v>5.0000000000000001E-3</v>
      </c>
      <c r="O6">
        <f>SQRT(B6^2 + C6^2)</f>
        <v>2255178.4418311557</v>
      </c>
      <c r="P6">
        <f t="shared" si="0"/>
        <v>0.10822222222222222</v>
      </c>
      <c r="Q6">
        <f t="shared" si="1"/>
        <v>0.11</v>
      </c>
      <c r="R6">
        <f t="shared" si="2"/>
        <v>0.10144059564318637</v>
      </c>
      <c r="S6">
        <f t="shared" si="3"/>
        <v>0.43319871123743875</v>
      </c>
    </row>
    <row r="7" spans="1:19" x14ac:dyDescent="0.25">
      <c r="A7" t="s">
        <v>14</v>
      </c>
      <c r="B7" s="1">
        <v>643842</v>
      </c>
      <c r="C7" s="1">
        <v>2163136</v>
      </c>
      <c r="D7">
        <v>125.16</v>
      </c>
      <c r="E7">
        <v>12</v>
      </c>
      <c r="F7">
        <v>9.8000000000000004E-2</v>
      </c>
      <c r="G7">
        <v>0.14000000000000001</v>
      </c>
      <c r="H7">
        <v>0.17</v>
      </c>
      <c r="I7">
        <v>0.2</v>
      </c>
      <c r="J7">
        <v>0.17</v>
      </c>
      <c r="K7">
        <v>0.1</v>
      </c>
      <c r="L7">
        <v>0.04</v>
      </c>
      <c r="M7">
        <v>2.1000000000000001E-2</v>
      </c>
      <c r="N7">
        <v>1.7999999999999999E-2</v>
      </c>
      <c r="O7">
        <f>SQRT(B7^2 + C7^2)</f>
        <v>2256920.4406580222</v>
      </c>
      <c r="P7">
        <f t="shared" si="0"/>
        <v>0.10633333333333335</v>
      </c>
      <c r="Q7">
        <f t="shared" si="1"/>
        <v>0.1</v>
      </c>
      <c r="R7">
        <f t="shared" si="2"/>
        <v>6.8563838865687773E-2</v>
      </c>
      <c r="S7">
        <f t="shared" si="3"/>
        <v>-0.11331290346093113</v>
      </c>
    </row>
    <row r="8" spans="1:19" x14ac:dyDescent="0.25">
      <c r="A8" t="s">
        <v>23</v>
      </c>
      <c r="B8" s="1">
        <v>644473</v>
      </c>
      <c r="C8" s="1">
        <v>2162964</v>
      </c>
      <c r="D8">
        <v>166.88</v>
      </c>
      <c r="E8">
        <v>16</v>
      </c>
      <c r="F8">
        <v>3.1E-2</v>
      </c>
      <c r="G8">
        <v>0.21</v>
      </c>
      <c r="H8">
        <v>0.25</v>
      </c>
      <c r="I8">
        <v>0.22</v>
      </c>
      <c r="J8">
        <v>0.16</v>
      </c>
      <c r="K8">
        <v>7.0000000000000007E-2</v>
      </c>
      <c r="L8">
        <v>0.02</v>
      </c>
      <c r="M8">
        <v>8.9999999999999993E-3</v>
      </c>
      <c r="N8">
        <v>8.0000000000000002E-3</v>
      </c>
      <c r="O8">
        <f>SQRT(B8^2 + C8^2)</f>
        <v>2256935.6909369393</v>
      </c>
      <c r="P8">
        <f t="shared" si="0"/>
        <v>0.10866666666666668</v>
      </c>
      <c r="Q8">
        <f t="shared" si="1"/>
        <v>7.0000000000000007E-2</v>
      </c>
      <c r="R8">
        <f t="shared" si="2"/>
        <v>0.10045521390151931</v>
      </c>
      <c r="S8">
        <f t="shared" si="3"/>
        <v>0.34012923394757527</v>
      </c>
    </row>
    <row r="9" spans="1:19" x14ac:dyDescent="0.25">
      <c r="A9" t="s">
        <v>16</v>
      </c>
      <c r="B9" s="1">
        <v>643009</v>
      </c>
      <c r="C9" s="1">
        <v>2163605</v>
      </c>
      <c r="D9">
        <v>93.87</v>
      </c>
      <c r="E9">
        <v>9</v>
      </c>
      <c r="F9">
        <v>4.1000000000000002E-2</v>
      </c>
      <c r="G9">
        <v>0.15</v>
      </c>
      <c r="H9">
        <v>0.19</v>
      </c>
      <c r="I9">
        <v>0.19</v>
      </c>
      <c r="J9">
        <v>0.19</v>
      </c>
      <c r="K9">
        <v>0.12</v>
      </c>
      <c r="L9">
        <v>0.04</v>
      </c>
      <c r="M9">
        <v>2.5999999999999999E-2</v>
      </c>
      <c r="N9">
        <v>2.8000000000000001E-2</v>
      </c>
      <c r="O9">
        <f>SQRT(B9^2 + C9^2)</f>
        <v>2257132.5105332206</v>
      </c>
      <c r="P9">
        <f t="shared" si="0"/>
        <v>0.10833333333333334</v>
      </c>
      <c r="Q9">
        <f t="shared" si="1"/>
        <v>0.12</v>
      </c>
      <c r="R9">
        <f t="shared" si="2"/>
        <v>7.4427817380331662E-2</v>
      </c>
      <c r="S9">
        <f t="shared" si="3"/>
        <v>2.7444948232536342E-3</v>
      </c>
    </row>
    <row r="10" spans="1:19" x14ac:dyDescent="0.25">
      <c r="A10" t="s">
        <v>29</v>
      </c>
      <c r="B10" s="1">
        <v>642860</v>
      </c>
      <c r="C10" s="1">
        <v>2163859</v>
      </c>
      <c r="D10">
        <v>62.58</v>
      </c>
      <c r="E10">
        <v>6</v>
      </c>
      <c r="F10">
        <v>1E-3</v>
      </c>
      <c r="G10">
        <v>0.09</v>
      </c>
      <c r="H10">
        <v>0.13</v>
      </c>
      <c r="I10">
        <v>0.19</v>
      </c>
      <c r="J10">
        <v>0.21</v>
      </c>
      <c r="K10">
        <v>0.14000000000000001</v>
      </c>
      <c r="L10">
        <v>7.0000000000000007E-2</v>
      </c>
      <c r="M10">
        <v>4.5999999999999999E-2</v>
      </c>
      <c r="N10">
        <v>5.6000000000000001E-2</v>
      </c>
      <c r="O10">
        <f>SQRT(B10^2 + C10^2)</f>
        <v>2257333.5490088742</v>
      </c>
      <c r="P10">
        <f t="shared" si="0"/>
        <v>0.10366666666666667</v>
      </c>
      <c r="Q10">
        <f t="shared" si="1"/>
        <v>0.09</v>
      </c>
      <c r="R10">
        <f t="shared" si="2"/>
        <v>6.9130311730817462E-2</v>
      </c>
      <c r="S10">
        <f t="shared" si="3"/>
        <v>0.23790781706368769</v>
      </c>
    </row>
    <row r="11" spans="1:19" x14ac:dyDescent="0.25">
      <c r="A11" t="s">
        <v>17</v>
      </c>
      <c r="B11" s="1">
        <v>642838</v>
      </c>
      <c r="C11" s="1">
        <v>2164013</v>
      </c>
      <c r="D11">
        <v>62.58</v>
      </c>
      <c r="E11">
        <v>6</v>
      </c>
      <c r="F11">
        <v>4.2000000000000003E-2</v>
      </c>
      <c r="G11">
        <v>0.09</v>
      </c>
      <c r="H11">
        <v>0.17</v>
      </c>
      <c r="I11">
        <v>0.19</v>
      </c>
      <c r="J11">
        <v>0.17</v>
      </c>
      <c r="K11">
        <v>0.11</v>
      </c>
      <c r="L11">
        <v>0.08</v>
      </c>
      <c r="M11">
        <v>5.5E-2</v>
      </c>
      <c r="N11">
        <v>4.2000000000000003E-2</v>
      </c>
      <c r="O11">
        <f>SQRT(B11^2 + C11^2)</f>
        <v>2257474.9075932163</v>
      </c>
      <c r="P11">
        <f t="shared" si="0"/>
        <v>0.10544444444444445</v>
      </c>
      <c r="Q11">
        <f t="shared" si="1"/>
        <v>0.09</v>
      </c>
      <c r="R11">
        <f t="shared" si="2"/>
        <v>5.8079925772832913E-2</v>
      </c>
      <c r="S11">
        <f t="shared" si="3"/>
        <v>0.39655566182503321</v>
      </c>
    </row>
    <row r="12" spans="1:19" x14ac:dyDescent="0.25">
      <c r="A12" t="s">
        <v>28</v>
      </c>
      <c r="B12" s="1">
        <v>650933</v>
      </c>
      <c r="C12" s="1">
        <v>2162032</v>
      </c>
      <c r="D12">
        <v>135.59</v>
      </c>
      <c r="E12">
        <v>13</v>
      </c>
      <c r="F12">
        <v>2.5999999999999999E-2</v>
      </c>
      <c r="G12">
        <v>0.13</v>
      </c>
      <c r="H12">
        <v>0.19</v>
      </c>
      <c r="I12">
        <v>0.22</v>
      </c>
      <c r="J12">
        <v>0.24</v>
      </c>
      <c r="K12">
        <v>0.15</v>
      </c>
      <c r="L12">
        <v>0.03</v>
      </c>
      <c r="M12">
        <v>5.0000000000000001E-3</v>
      </c>
      <c r="N12">
        <v>4.0000000000000001E-3</v>
      </c>
      <c r="O12">
        <f>SQRT(B12^2 + C12^2)</f>
        <v>2257896.3969839271</v>
      </c>
      <c r="P12">
        <f t="shared" si="0"/>
        <v>0.11055555555555556</v>
      </c>
      <c r="Q12">
        <f t="shared" si="1"/>
        <v>0.13</v>
      </c>
      <c r="R12">
        <f t="shared" si="2"/>
        <v>9.5599569966489772E-2</v>
      </c>
      <c r="S12">
        <f t="shared" si="3"/>
        <v>9.8740717091295588E-2</v>
      </c>
    </row>
    <row r="13" spans="1:19" x14ac:dyDescent="0.25">
      <c r="A13" t="s">
        <v>15</v>
      </c>
      <c r="B13" s="1">
        <v>643671</v>
      </c>
      <c r="C13" s="1">
        <v>2164740</v>
      </c>
      <c r="D13">
        <v>62.58</v>
      </c>
      <c r="E13">
        <v>6</v>
      </c>
      <c r="F13">
        <v>1.6E-2</v>
      </c>
      <c r="G13">
        <v>0.1</v>
      </c>
      <c r="H13">
        <v>0.16</v>
      </c>
      <c r="I13">
        <v>0.18</v>
      </c>
      <c r="J13">
        <v>0.19</v>
      </c>
      <c r="K13">
        <v>0.15</v>
      </c>
      <c r="L13">
        <v>0.06</v>
      </c>
      <c r="M13">
        <v>2.5999999999999999E-2</v>
      </c>
      <c r="N13">
        <v>2.7E-2</v>
      </c>
      <c r="O13">
        <f>SQRT(B13^2 + C13^2)</f>
        <v>2258409.0913386354</v>
      </c>
      <c r="P13">
        <f t="shared" si="0"/>
        <v>0.10100000000000002</v>
      </c>
      <c r="Q13">
        <f t="shared" si="1"/>
        <v>0.1</v>
      </c>
      <c r="R13">
        <f t="shared" si="2"/>
        <v>7.0756625131502687E-2</v>
      </c>
      <c r="S13">
        <f t="shared" si="3"/>
        <v>4.940615214472005E-3</v>
      </c>
    </row>
    <row r="14" spans="1:19" x14ac:dyDescent="0.25">
      <c r="A14" t="s">
        <v>50</v>
      </c>
      <c r="B14" s="1">
        <v>645142</v>
      </c>
      <c r="C14" s="1">
        <v>2164486</v>
      </c>
      <c r="D14">
        <v>187.74</v>
      </c>
      <c r="E14">
        <v>18</v>
      </c>
      <c r="F14">
        <v>0.13700000000000001</v>
      </c>
      <c r="G14">
        <v>0.23</v>
      </c>
      <c r="H14">
        <v>0.18</v>
      </c>
      <c r="I14">
        <v>0.15</v>
      </c>
      <c r="J14">
        <v>0.13</v>
      </c>
      <c r="K14">
        <v>0.08</v>
      </c>
      <c r="L14">
        <v>0.02</v>
      </c>
      <c r="M14">
        <v>8.9999999999999993E-3</v>
      </c>
      <c r="N14">
        <v>6.0000000000000001E-3</v>
      </c>
      <c r="O14">
        <f>SQRT(B14^2 + C14^2)</f>
        <v>2258585.3635317837</v>
      </c>
      <c r="P14">
        <f t="shared" si="0"/>
        <v>0.10466666666666666</v>
      </c>
      <c r="Q14">
        <f t="shared" si="1"/>
        <v>0.13</v>
      </c>
      <c r="R14">
        <f t="shared" si="2"/>
        <v>8.0459617200183117E-2</v>
      </c>
      <c r="S14">
        <f t="shared" si="3"/>
        <v>2.5153737548883927E-2</v>
      </c>
    </row>
    <row r="15" spans="1:19" x14ac:dyDescent="0.25">
      <c r="A15" t="s">
        <v>41</v>
      </c>
      <c r="B15" s="1">
        <v>644773</v>
      </c>
      <c r="C15" s="1">
        <v>2164771</v>
      </c>
      <c r="D15">
        <v>292.04000000000002</v>
      </c>
      <c r="E15">
        <v>28</v>
      </c>
      <c r="F15">
        <v>2.7E-2</v>
      </c>
      <c r="G15">
        <v>0.11</v>
      </c>
      <c r="H15">
        <v>0.17</v>
      </c>
      <c r="I15">
        <v>0.21</v>
      </c>
      <c r="J15">
        <v>0.22</v>
      </c>
      <c r="K15">
        <v>0.15</v>
      </c>
      <c r="L15">
        <v>0.05</v>
      </c>
      <c r="M15">
        <v>0.02</v>
      </c>
      <c r="N15">
        <v>1.9E-2</v>
      </c>
      <c r="O15">
        <f>SQRT(B15^2 + C15^2)</f>
        <v>2258753.1303730384</v>
      </c>
      <c r="P15">
        <f t="shared" si="0"/>
        <v>0.10844444444444445</v>
      </c>
      <c r="Q15">
        <f t="shared" si="1"/>
        <v>0.11</v>
      </c>
      <c r="R15">
        <f t="shared" si="2"/>
        <v>8.2271062821491339E-2</v>
      </c>
      <c r="S15">
        <f t="shared" si="3"/>
        <v>0.17125252090398518</v>
      </c>
    </row>
    <row r="16" spans="1:19" x14ac:dyDescent="0.25">
      <c r="A16" t="s">
        <v>26</v>
      </c>
      <c r="B16" s="1">
        <v>649798</v>
      </c>
      <c r="C16" s="1">
        <v>2163484</v>
      </c>
      <c r="D16">
        <v>365.05</v>
      </c>
      <c r="E16">
        <v>35</v>
      </c>
      <c r="F16">
        <v>0.02</v>
      </c>
      <c r="G16">
        <v>0.17</v>
      </c>
      <c r="H16">
        <v>0.23</v>
      </c>
      <c r="I16">
        <v>0.23</v>
      </c>
      <c r="J16">
        <v>0.21</v>
      </c>
      <c r="K16">
        <v>0.12</v>
      </c>
      <c r="L16">
        <v>0.02</v>
      </c>
      <c r="M16">
        <v>3.0000000000000001E-3</v>
      </c>
      <c r="N16">
        <v>2E-3</v>
      </c>
      <c r="O16">
        <f>SQRT(B16^2 + C16^2)</f>
        <v>2258960.0392791368</v>
      </c>
      <c r="P16">
        <f t="shared" si="0"/>
        <v>0.11166666666666665</v>
      </c>
      <c r="Q16">
        <f t="shared" si="1"/>
        <v>0.12</v>
      </c>
      <c r="R16">
        <f t="shared" si="2"/>
        <v>0.10111132478609905</v>
      </c>
      <c r="S16">
        <f t="shared" si="3"/>
        <v>4.9947785917112256E-2</v>
      </c>
    </row>
    <row r="17" spans="1:19" x14ac:dyDescent="0.25">
      <c r="A17" t="s">
        <v>44</v>
      </c>
      <c r="B17" s="1">
        <v>647629</v>
      </c>
      <c r="C17" s="1">
        <v>2164406</v>
      </c>
      <c r="D17">
        <v>260.75</v>
      </c>
      <c r="E17">
        <v>25</v>
      </c>
      <c r="F17">
        <v>3.5000000000000003E-2</v>
      </c>
      <c r="G17">
        <v>0.15</v>
      </c>
      <c r="H17">
        <v>0.21</v>
      </c>
      <c r="I17">
        <v>0.22</v>
      </c>
      <c r="J17">
        <v>0.22</v>
      </c>
      <c r="K17">
        <v>0.13</v>
      </c>
      <c r="L17">
        <v>0.02</v>
      </c>
      <c r="M17">
        <v>2E-3</v>
      </c>
      <c r="N17">
        <v>1E-3</v>
      </c>
      <c r="O17">
        <f>SQRT(B17^2 + C17^2)</f>
        <v>2259220.3643020308</v>
      </c>
      <c r="P17">
        <f t="shared" si="0"/>
        <v>0.10977777777777778</v>
      </c>
      <c r="Q17">
        <f t="shared" si="1"/>
        <v>0.13</v>
      </c>
      <c r="R17">
        <f t="shared" si="2"/>
        <v>9.5831594187117883E-2</v>
      </c>
      <c r="S17">
        <f t="shared" si="3"/>
        <v>1.4127527174483791E-2</v>
      </c>
    </row>
    <row r="18" spans="1:19" x14ac:dyDescent="0.25">
      <c r="A18" t="s">
        <v>38</v>
      </c>
      <c r="B18" s="1">
        <v>649447</v>
      </c>
      <c r="C18" s="1">
        <v>2164123</v>
      </c>
      <c r="D18">
        <v>584.08000000000004</v>
      </c>
      <c r="E18">
        <v>56</v>
      </c>
      <c r="F18">
        <v>3.5999999999999997E-2</v>
      </c>
      <c r="G18">
        <v>0.18</v>
      </c>
      <c r="H18">
        <v>0.22</v>
      </c>
      <c r="I18">
        <v>0.21</v>
      </c>
      <c r="J18">
        <v>0.19</v>
      </c>
      <c r="K18">
        <v>0.11</v>
      </c>
      <c r="L18">
        <v>0.02</v>
      </c>
      <c r="M18">
        <v>2E-3</v>
      </c>
      <c r="N18">
        <v>2E-3</v>
      </c>
      <c r="O18">
        <f>SQRT(B18^2 + C18^2)</f>
        <v>2259471.1250507273</v>
      </c>
      <c r="P18">
        <f t="shared" si="0"/>
        <v>0.10777777777777779</v>
      </c>
      <c r="Q18">
        <f t="shared" si="1"/>
        <v>0.11</v>
      </c>
      <c r="R18">
        <f t="shared" si="2"/>
        <v>9.3714697056782092E-2</v>
      </c>
      <c r="S18">
        <f t="shared" si="3"/>
        <v>1.6554880212946553E-4</v>
      </c>
    </row>
    <row r="19" spans="1:19" x14ac:dyDescent="0.25">
      <c r="A19" t="s">
        <v>27</v>
      </c>
      <c r="B19" s="1">
        <v>644524</v>
      </c>
      <c r="C19" s="1">
        <v>2165676</v>
      </c>
      <c r="D19">
        <v>73.010000000000005</v>
      </c>
      <c r="E19">
        <v>7</v>
      </c>
      <c r="F19">
        <v>1.9E-2</v>
      </c>
      <c r="G19">
        <v>0.08</v>
      </c>
      <c r="H19">
        <v>0.15</v>
      </c>
      <c r="I19">
        <v>0.2</v>
      </c>
      <c r="J19">
        <v>0.23</v>
      </c>
      <c r="K19">
        <v>0.18</v>
      </c>
      <c r="L19">
        <v>0.06</v>
      </c>
      <c r="M19">
        <v>1.7999999999999999E-2</v>
      </c>
      <c r="N19">
        <v>1.7999999999999999E-2</v>
      </c>
      <c r="O19">
        <f>SQRT(B19^2 + C19^2)</f>
        <v>2259549.4514508862</v>
      </c>
      <c r="P19">
        <f t="shared" si="0"/>
        <v>0.10611111111111111</v>
      </c>
      <c r="Q19">
        <f t="shared" si="1"/>
        <v>0.08</v>
      </c>
      <c r="R19">
        <f t="shared" si="2"/>
        <v>8.4759135856325871E-2</v>
      </c>
      <c r="S19">
        <f t="shared" si="3"/>
        <v>0.2829631995123813</v>
      </c>
    </row>
    <row r="20" spans="1:19" x14ac:dyDescent="0.25">
      <c r="A20" t="s">
        <v>48</v>
      </c>
      <c r="B20" s="1">
        <v>646028</v>
      </c>
      <c r="C20" s="1">
        <v>2165268</v>
      </c>
      <c r="D20">
        <v>208.6</v>
      </c>
      <c r="E20">
        <v>20</v>
      </c>
      <c r="F20">
        <v>8.0000000000000002E-3</v>
      </c>
      <c r="G20">
        <v>0.14000000000000001</v>
      </c>
      <c r="H20">
        <v>0.19</v>
      </c>
      <c r="I20">
        <v>0.23</v>
      </c>
      <c r="J20">
        <v>0.24</v>
      </c>
      <c r="K20">
        <v>0.15</v>
      </c>
      <c r="L20">
        <v>0.02</v>
      </c>
      <c r="M20">
        <v>4.0000000000000001E-3</v>
      </c>
      <c r="N20">
        <v>4.0000000000000001E-3</v>
      </c>
      <c r="O20">
        <f>SQRT(B20^2 + C20^2)</f>
        <v>2259587.9466415993</v>
      </c>
      <c r="P20">
        <f t="shared" si="0"/>
        <v>0.10955555555555557</v>
      </c>
      <c r="Q20">
        <f t="shared" si="1"/>
        <v>0.14000000000000001</v>
      </c>
      <c r="R20">
        <f t="shared" si="2"/>
        <v>0.10073121550829105</v>
      </c>
      <c r="S20">
        <f t="shared" si="3"/>
        <v>7.2958142486134858E-2</v>
      </c>
    </row>
    <row r="21" spans="1:19" x14ac:dyDescent="0.25">
      <c r="A21" t="s">
        <v>49</v>
      </c>
      <c r="B21" s="1">
        <v>644555</v>
      </c>
      <c r="C21" s="1">
        <v>2165754</v>
      </c>
      <c r="D21">
        <v>104.3</v>
      </c>
      <c r="E21">
        <v>10</v>
      </c>
      <c r="F21">
        <v>2.7E-2</v>
      </c>
      <c r="G21">
        <v>0.12</v>
      </c>
      <c r="H21">
        <v>0.19</v>
      </c>
      <c r="I21">
        <v>0.19</v>
      </c>
      <c r="J21">
        <v>0.2</v>
      </c>
      <c r="K21">
        <v>0.14000000000000001</v>
      </c>
      <c r="L21">
        <v>0.05</v>
      </c>
      <c r="M21">
        <v>0.02</v>
      </c>
      <c r="N21">
        <v>0.02</v>
      </c>
      <c r="O21">
        <f>SQRT(B21^2 + C21^2)</f>
        <v>2259633.0535157695</v>
      </c>
      <c r="P21">
        <f t="shared" si="0"/>
        <v>0.10633333333333334</v>
      </c>
      <c r="Q21">
        <f t="shared" si="1"/>
        <v>0.12</v>
      </c>
      <c r="R21">
        <f t="shared" si="2"/>
        <v>7.783636682168564E-2</v>
      </c>
      <c r="S21">
        <f t="shared" si="3"/>
        <v>2.344902066079552E-2</v>
      </c>
    </row>
    <row r="22" spans="1:19" x14ac:dyDescent="0.25">
      <c r="A22" t="s">
        <v>35</v>
      </c>
      <c r="B22" s="1">
        <v>644723</v>
      </c>
      <c r="C22" s="1">
        <v>2165744</v>
      </c>
      <c r="D22">
        <v>83.44</v>
      </c>
      <c r="E22">
        <v>8</v>
      </c>
      <c r="F22">
        <v>2.8000000000000001E-2</v>
      </c>
      <c r="G22">
        <v>0.13</v>
      </c>
      <c r="H22">
        <v>0.2</v>
      </c>
      <c r="I22">
        <v>0.2</v>
      </c>
      <c r="J22">
        <v>0.18</v>
      </c>
      <c r="K22">
        <v>0.13</v>
      </c>
      <c r="L22">
        <v>0.06</v>
      </c>
      <c r="M22">
        <v>1.7000000000000001E-2</v>
      </c>
      <c r="N22">
        <v>1.7000000000000001E-2</v>
      </c>
      <c r="O22">
        <f>SQRT(B22^2 + C22^2)</f>
        <v>2259671.3965231758</v>
      </c>
      <c r="P22">
        <f t="shared" si="0"/>
        <v>0.10688888888888888</v>
      </c>
      <c r="Q22">
        <f t="shared" si="1"/>
        <v>0.13</v>
      </c>
      <c r="R22">
        <f t="shared" si="2"/>
        <v>7.772940956363375E-2</v>
      </c>
      <c r="S22">
        <f t="shared" si="3"/>
        <v>-5.7099710451251539E-3</v>
      </c>
    </row>
    <row r="23" spans="1:19" x14ac:dyDescent="0.25">
      <c r="A23" t="s">
        <v>20</v>
      </c>
      <c r="B23" s="1">
        <v>647129</v>
      </c>
      <c r="C23" s="1">
        <v>2165343</v>
      </c>
      <c r="D23">
        <v>208.6</v>
      </c>
      <c r="E23">
        <v>20</v>
      </c>
      <c r="F23">
        <v>5.5E-2</v>
      </c>
      <c r="G23">
        <v>0.15</v>
      </c>
      <c r="H23">
        <v>0.23</v>
      </c>
      <c r="I23">
        <v>0.24</v>
      </c>
      <c r="J23">
        <v>0.19</v>
      </c>
      <c r="K23">
        <v>0.1</v>
      </c>
      <c r="L23">
        <v>0.01</v>
      </c>
      <c r="M23">
        <v>3.0000000000000001E-3</v>
      </c>
      <c r="N23">
        <v>3.0000000000000001E-3</v>
      </c>
      <c r="O23">
        <f>SQRT(B23^2 + C23^2)</f>
        <v>2259974.8339948389</v>
      </c>
      <c r="P23">
        <f t="shared" si="0"/>
        <v>0.109</v>
      </c>
      <c r="Q23">
        <f t="shared" si="1"/>
        <v>0.1</v>
      </c>
      <c r="R23">
        <f t="shared" si="2"/>
        <v>9.7027058081753687E-2</v>
      </c>
      <c r="S23">
        <f t="shared" si="3"/>
        <v>0.19520875162654483</v>
      </c>
    </row>
    <row r="24" spans="1:19" x14ac:dyDescent="0.25">
      <c r="A24" t="s">
        <v>18</v>
      </c>
      <c r="B24" s="1">
        <v>648622</v>
      </c>
      <c r="C24" s="1">
        <v>2164957</v>
      </c>
      <c r="D24">
        <v>187.74</v>
      </c>
      <c r="E24">
        <v>18</v>
      </c>
      <c r="F24">
        <v>2.1000000000000001E-2</v>
      </c>
      <c r="G24">
        <v>0.14000000000000001</v>
      </c>
      <c r="H24">
        <v>0.25</v>
      </c>
      <c r="I24">
        <v>0.23</v>
      </c>
      <c r="J24">
        <v>0.2</v>
      </c>
      <c r="K24">
        <v>0.12</v>
      </c>
      <c r="L24">
        <v>0.02</v>
      </c>
      <c r="M24">
        <v>4.0000000000000001E-3</v>
      </c>
      <c r="N24">
        <v>5.0000000000000001E-3</v>
      </c>
      <c r="O24">
        <f>SQRT(B24^2 + C24^2)</f>
        <v>2260033.0331065962</v>
      </c>
      <c r="P24">
        <f t="shared" si="0"/>
        <v>0.11</v>
      </c>
      <c r="Q24">
        <f t="shared" si="1"/>
        <v>0.12</v>
      </c>
      <c r="R24">
        <f t="shared" si="2"/>
        <v>0.10086005155659995</v>
      </c>
      <c r="S24">
        <f t="shared" si="3"/>
        <v>0.22655953022878669</v>
      </c>
    </row>
    <row r="25" spans="1:19" x14ac:dyDescent="0.25">
      <c r="A25" t="s">
        <v>37</v>
      </c>
      <c r="B25" s="1">
        <v>648336</v>
      </c>
      <c r="C25" s="1">
        <v>2165198</v>
      </c>
      <c r="D25">
        <v>208.6</v>
      </c>
      <c r="E25">
        <v>20</v>
      </c>
      <c r="F25">
        <v>3.5000000000000003E-2</v>
      </c>
      <c r="G25">
        <v>0.14000000000000001</v>
      </c>
      <c r="H25">
        <v>0.2</v>
      </c>
      <c r="I25">
        <v>0.21</v>
      </c>
      <c r="J25">
        <v>0.21</v>
      </c>
      <c r="K25">
        <v>0.12</v>
      </c>
      <c r="L25">
        <v>0.03</v>
      </c>
      <c r="M25">
        <v>1.4E-2</v>
      </c>
      <c r="N25">
        <v>1.4999999999999999E-2</v>
      </c>
      <c r="O25">
        <f>SQRT(B25^2 + C25^2)</f>
        <v>2260181.839609371</v>
      </c>
      <c r="P25">
        <f t="shared" si="0"/>
        <v>0.10822222222222222</v>
      </c>
      <c r="Q25">
        <f t="shared" si="1"/>
        <v>0.12</v>
      </c>
      <c r="R25">
        <f t="shared" si="2"/>
        <v>8.6123135361205028E-2</v>
      </c>
      <c r="S25">
        <f t="shared" si="3"/>
        <v>0.10001532880372442</v>
      </c>
    </row>
    <row r="26" spans="1:19" x14ac:dyDescent="0.25">
      <c r="A26" t="s">
        <v>51</v>
      </c>
      <c r="B26" s="1">
        <v>646264</v>
      </c>
      <c r="C26" s="1">
        <v>2165823</v>
      </c>
      <c r="D26">
        <v>156.44999999999999</v>
      </c>
      <c r="E26">
        <v>15</v>
      </c>
      <c r="F26">
        <v>1.4E-2</v>
      </c>
      <c r="G26">
        <v>0.12</v>
      </c>
      <c r="H26">
        <v>0.19</v>
      </c>
      <c r="I26">
        <v>0.23</v>
      </c>
      <c r="J26">
        <v>0.24</v>
      </c>
      <c r="K26">
        <v>0.17</v>
      </c>
      <c r="L26">
        <v>0.03</v>
      </c>
      <c r="M26">
        <v>4.0000000000000001E-3</v>
      </c>
      <c r="N26">
        <v>3.0000000000000001E-3</v>
      </c>
      <c r="O26">
        <f>SQRT(B26^2 + C26^2)</f>
        <v>2260187.2544161025</v>
      </c>
      <c r="P26">
        <f t="shared" si="0"/>
        <v>0.11122222222222224</v>
      </c>
      <c r="Q26">
        <f t="shared" si="1"/>
        <v>0.12</v>
      </c>
      <c r="R26">
        <f t="shared" si="2"/>
        <v>9.9804531181928044E-2</v>
      </c>
      <c r="S26">
        <f t="shared" si="3"/>
        <v>8.875171086040741E-2</v>
      </c>
    </row>
    <row r="27" spans="1:19" x14ac:dyDescent="0.25">
      <c r="A27" t="s">
        <v>33</v>
      </c>
      <c r="B27" s="1">
        <v>648462</v>
      </c>
      <c r="C27" s="1">
        <v>2165255</v>
      </c>
      <c r="D27">
        <v>344.19</v>
      </c>
      <c r="E27">
        <v>33</v>
      </c>
      <c r="F27">
        <v>2.1999999999999999E-2</v>
      </c>
      <c r="G27">
        <v>0.15</v>
      </c>
      <c r="H27">
        <v>0.22</v>
      </c>
      <c r="I27">
        <v>0.23</v>
      </c>
      <c r="J27">
        <v>0.22</v>
      </c>
      <c r="K27">
        <v>0.13</v>
      </c>
      <c r="L27">
        <v>0.02</v>
      </c>
      <c r="M27">
        <v>3.0000000000000001E-3</v>
      </c>
      <c r="N27">
        <v>3.0000000000000001E-3</v>
      </c>
      <c r="O27">
        <f>SQRT(B27^2 + C27^2)</f>
        <v>2260272.5898592407</v>
      </c>
      <c r="P27">
        <f t="shared" si="0"/>
        <v>0.11088888888888888</v>
      </c>
      <c r="Q27">
        <f t="shared" si="1"/>
        <v>0.13</v>
      </c>
      <c r="R27">
        <f t="shared" si="2"/>
        <v>9.9583437935788874E-2</v>
      </c>
      <c r="S27">
        <f t="shared" si="3"/>
        <v>6.3448244488931646E-2</v>
      </c>
    </row>
    <row r="28" spans="1:19" x14ac:dyDescent="0.25">
      <c r="A28" t="s">
        <v>19</v>
      </c>
      <c r="B28" s="1">
        <v>647147</v>
      </c>
      <c r="C28" s="1">
        <v>2165653</v>
      </c>
      <c r="D28">
        <v>344.19</v>
      </c>
      <c r="E28">
        <v>33</v>
      </c>
      <c r="F28">
        <v>3.1E-2</v>
      </c>
      <c r="G28">
        <v>0.11</v>
      </c>
      <c r="H28">
        <v>0.18</v>
      </c>
      <c r="I28">
        <v>0.22</v>
      </c>
      <c r="J28">
        <v>0.25</v>
      </c>
      <c r="K28">
        <v>0.16</v>
      </c>
      <c r="L28">
        <v>0.02</v>
      </c>
      <c r="M28">
        <v>4.0000000000000001E-3</v>
      </c>
      <c r="N28">
        <v>3.0000000000000001E-3</v>
      </c>
      <c r="O28">
        <f>SQRT(B28^2 + C28^2)</f>
        <v>2260277.0086911912</v>
      </c>
      <c r="P28">
        <f t="shared" si="0"/>
        <v>0.10866666666666668</v>
      </c>
      <c r="Q28">
        <f t="shared" si="1"/>
        <v>0.11</v>
      </c>
      <c r="R28">
        <f t="shared" si="2"/>
        <v>9.7538453955350352E-2</v>
      </c>
      <c r="S28">
        <f t="shared" si="3"/>
        <v>0.20945159750540268</v>
      </c>
    </row>
    <row r="29" spans="1:19" x14ac:dyDescent="0.25">
      <c r="A29" t="s">
        <v>40</v>
      </c>
      <c r="B29" s="1">
        <v>648176</v>
      </c>
      <c r="C29" s="1">
        <v>2165507</v>
      </c>
      <c r="D29">
        <v>354.62</v>
      </c>
      <c r="E29">
        <v>34</v>
      </c>
      <c r="F29">
        <v>1.6E-2</v>
      </c>
      <c r="G29">
        <v>0.06</v>
      </c>
      <c r="H29">
        <v>0.18</v>
      </c>
      <c r="I29">
        <v>0.26</v>
      </c>
      <c r="J29">
        <v>0.28999999999999998</v>
      </c>
      <c r="K29">
        <v>0.15</v>
      </c>
      <c r="L29">
        <v>0.02</v>
      </c>
      <c r="M29">
        <v>4.0000000000000001E-3</v>
      </c>
      <c r="N29">
        <v>4.0000000000000001E-3</v>
      </c>
      <c r="O29">
        <f>SQRT(B29^2 + C29^2)</f>
        <v>2260431.9706695443</v>
      </c>
      <c r="P29">
        <f t="shared" si="0"/>
        <v>0.10933333333333334</v>
      </c>
      <c r="Q29">
        <f t="shared" si="1"/>
        <v>0.06</v>
      </c>
      <c r="R29">
        <f t="shared" si="2"/>
        <v>0.11363538181394031</v>
      </c>
      <c r="S29">
        <f t="shared" si="3"/>
        <v>0.63020698277556886</v>
      </c>
    </row>
    <row r="30" spans="1:19" x14ac:dyDescent="0.25">
      <c r="A30" t="s">
        <v>39</v>
      </c>
      <c r="B30" s="1">
        <v>647397</v>
      </c>
      <c r="C30" s="1">
        <v>2165932</v>
      </c>
      <c r="D30">
        <v>344.19</v>
      </c>
      <c r="E30">
        <v>33</v>
      </c>
      <c r="F30">
        <v>1.7000000000000001E-2</v>
      </c>
      <c r="G30">
        <v>0.16</v>
      </c>
      <c r="H30">
        <v>0.22</v>
      </c>
      <c r="I30">
        <v>0.23</v>
      </c>
      <c r="J30">
        <v>0.22</v>
      </c>
      <c r="K30">
        <v>0.12</v>
      </c>
      <c r="L30">
        <v>0.02</v>
      </c>
      <c r="M30">
        <v>3.0000000000000001E-3</v>
      </c>
      <c r="N30">
        <v>3.0000000000000001E-3</v>
      </c>
      <c r="O30">
        <f>SQRT(B30^2 + C30^2)</f>
        <v>2260615.9125851081</v>
      </c>
      <c r="P30">
        <f t="shared" si="0"/>
        <v>0.11033333333333334</v>
      </c>
      <c r="Q30">
        <f t="shared" si="1"/>
        <v>0.12</v>
      </c>
      <c r="R30">
        <f t="shared" si="2"/>
        <v>0.10052735945999976</v>
      </c>
      <c r="S30">
        <f t="shared" si="3"/>
        <v>7.1459834012598783E-2</v>
      </c>
    </row>
    <row r="31" spans="1:19" x14ac:dyDescent="0.25">
      <c r="A31" t="s">
        <v>42</v>
      </c>
      <c r="B31" s="1">
        <v>645335</v>
      </c>
      <c r="C31" s="1">
        <v>2166568</v>
      </c>
      <c r="D31">
        <v>125.16</v>
      </c>
      <c r="E31">
        <v>12</v>
      </c>
      <c r="F31">
        <v>1.7000000000000001E-2</v>
      </c>
      <c r="G31">
        <v>0.06</v>
      </c>
      <c r="H31">
        <v>0.13</v>
      </c>
      <c r="I31">
        <v>0.21</v>
      </c>
      <c r="J31">
        <v>0.28000000000000003</v>
      </c>
      <c r="K31">
        <v>0.2</v>
      </c>
      <c r="L31">
        <v>0.06</v>
      </c>
      <c r="M31">
        <v>1.2999999999999999E-2</v>
      </c>
      <c r="N31">
        <v>1.4E-2</v>
      </c>
      <c r="O31">
        <f>SQRT(B31^2 + C31^2)</f>
        <v>2260635.7868637308</v>
      </c>
      <c r="P31">
        <f t="shared" si="0"/>
        <v>0.10933333333333334</v>
      </c>
      <c r="Q31">
        <f t="shared" si="1"/>
        <v>0.06</v>
      </c>
      <c r="R31">
        <f t="shared" si="2"/>
        <v>9.9793536864869151E-2</v>
      </c>
      <c r="S31">
        <f t="shared" si="3"/>
        <v>0.63999498961113888</v>
      </c>
    </row>
    <row r="32" spans="1:19" x14ac:dyDescent="0.25">
      <c r="A32" t="s">
        <v>32</v>
      </c>
      <c r="B32" s="1">
        <v>647017</v>
      </c>
      <c r="C32" s="1">
        <v>2166184</v>
      </c>
      <c r="D32">
        <v>312.89999999999998</v>
      </c>
      <c r="E32">
        <v>30</v>
      </c>
      <c r="F32">
        <v>6.0000000000000001E-3</v>
      </c>
      <c r="G32">
        <v>0.13</v>
      </c>
      <c r="H32">
        <v>0.19</v>
      </c>
      <c r="I32">
        <v>0.24</v>
      </c>
      <c r="J32">
        <v>0.25</v>
      </c>
      <c r="K32">
        <v>0.16</v>
      </c>
      <c r="L32">
        <v>0.03</v>
      </c>
      <c r="M32">
        <v>2E-3</v>
      </c>
      <c r="N32">
        <v>2E-3</v>
      </c>
      <c r="O32">
        <f>SQRT(B32^2 + C32^2)</f>
        <v>2260748.5751726129</v>
      </c>
      <c r="P32">
        <f t="shared" si="0"/>
        <v>0.11222222222222222</v>
      </c>
      <c r="Q32">
        <f t="shared" si="1"/>
        <v>0.13</v>
      </c>
      <c r="R32">
        <f t="shared" si="2"/>
        <v>0.10386262294225218</v>
      </c>
      <c r="S32">
        <f t="shared" si="3"/>
        <v>0.12254012509511092</v>
      </c>
    </row>
    <row r="33" spans="1:19" x14ac:dyDescent="0.25">
      <c r="A33" t="s">
        <v>47</v>
      </c>
      <c r="B33" s="1">
        <v>647534</v>
      </c>
      <c r="C33" s="1">
        <v>2167051</v>
      </c>
      <c r="D33">
        <v>187.74</v>
      </c>
      <c r="E33">
        <v>18</v>
      </c>
      <c r="F33">
        <v>8.0000000000000002E-3</v>
      </c>
      <c r="G33">
        <v>7.0000000000000007E-2</v>
      </c>
      <c r="H33">
        <v>0.12</v>
      </c>
      <c r="I33">
        <v>0.22</v>
      </c>
      <c r="J33">
        <v>0.28999999999999998</v>
      </c>
      <c r="K33">
        <v>0.23</v>
      </c>
      <c r="L33">
        <v>0.05</v>
      </c>
      <c r="M33">
        <v>5.0000000000000001E-3</v>
      </c>
      <c r="N33">
        <v>5.0000000000000001E-3</v>
      </c>
      <c r="O33">
        <f>SQRT(B33^2 + C33^2)</f>
        <v>2261727.2863360429</v>
      </c>
      <c r="P33">
        <f t="shared" si="0"/>
        <v>0.11088888888888888</v>
      </c>
      <c r="Q33">
        <f t="shared" si="1"/>
        <v>7.0000000000000007E-2</v>
      </c>
      <c r="R33">
        <f t="shared" si="2"/>
        <v>0.10991297062272092</v>
      </c>
      <c r="S33">
        <f t="shared" si="3"/>
        <v>0.60248469245119873</v>
      </c>
    </row>
    <row r="34" spans="1:19" x14ac:dyDescent="0.25">
      <c r="A34" t="s">
        <v>31</v>
      </c>
      <c r="B34" s="1">
        <v>647775</v>
      </c>
      <c r="C34" s="1">
        <v>2167142</v>
      </c>
      <c r="D34">
        <v>239.89</v>
      </c>
      <c r="E34">
        <v>23</v>
      </c>
      <c r="F34">
        <v>4.3999999999999997E-2</v>
      </c>
      <c r="G34">
        <v>0.13</v>
      </c>
      <c r="H34">
        <v>0.18</v>
      </c>
      <c r="I34">
        <v>0.21</v>
      </c>
      <c r="J34">
        <v>0.23</v>
      </c>
      <c r="K34">
        <v>0.15</v>
      </c>
      <c r="L34">
        <v>0.03</v>
      </c>
      <c r="M34">
        <v>3.0000000000000001E-3</v>
      </c>
      <c r="N34">
        <v>2E-3</v>
      </c>
      <c r="O34">
        <f>SQRT(B34^2 + C34^2)</f>
        <v>2261883.4847951387</v>
      </c>
      <c r="P34">
        <f t="shared" si="0"/>
        <v>0.10877777777777778</v>
      </c>
      <c r="Q34">
        <f t="shared" si="1"/>
        <v>0.13</v>
      </c>
      <c r="R34">
        <f t="shared" si="2"/>
        <v>9.0246575804539236E-2</v>
      </c>
      <c r="S34">
        <f t="shared" si="3"/>
        <v>2.1355986105854093E-2</v>
      </c>
    </row>
    <row r="35" spans="1:19" x14ac:dyDescent="0.25">
      <c r="A35" t="s">
        <v>25</v>
      </c>
      <c r="B35" s="1">
        <v>648089</v>
      </c>
      <c r="C35" s="1">
        <v>2167144</v>
      </c>
      <c r="D35">
        <v>292.04000000000002</v>
      </c>
      <c r="E35">
        <v>28</v>
      </c>
      <c r="F35">
        <v>3.5999999999999997E-2</v>
      </c>
      <c r="G35">
        <v>0.08</v>
      </c>
      <c r="H35">
        <v>0.15</v>
      </c>
      <c r="I35">
        <v>0.22</v>
      </c>
      <c r="J35">
        <v>0.26</v>
      </c>
      <c r="K35">
        <v>0.2</v>
      </c>
      <c r="L35">
        <v>0.04</v>
      </c>
      <c r="M35">
        <v>3.0000000000000001E-3</v>
      </c>
      <c r="N35">
        <v>2E-3</v>
      </c>
      <c r="O35">
        <f>SQRT(B35^2 + C35^2)</f>
        <v>2261975.3466068106</v>
      </c>
      <c r="P35">
        <f t="shared" si="0"/>
        <v>0.1101111111111111</v>
      </c>
      <c r="Q35">
        <f t="shared" si="1"/>
        <v>0.08</v>
      </c>
      <c r="R35">
        <f t="shared" si="2"/>
        <v>9.9177170312078941E-2</v>
      </c>
      <c r="S35">
        <f t="shared" si="3"/>
        <v>0.36455227272186302</v>
      </c>
    </row>
    <row r="36" spans="1:19" x14ac:dyDescent="0.25">
      <c r="A36" t="s">
        <v>45</v>
      </c>
      <c r="B36" s="1">
        <v>650610</v>
      </c>
      <c r="C36" s="1">
        <v>2166811</v>
      </c>
      <c r="D36">
        <v>208.6</v>
      </c>
      <c r="E36">
        <v>20</v>
      </c>
      <c r="F36">
        <v>1.7000000000000001E-2</v>
      </c>
      <c r="G36">
        <v>7.0000000000000007E-2</v>
      </c>
      <c r="H36">
        <v>0.14000000000000001</v>
      </c>
      <c r="I36">
        <v>0.21</v>
      </c>
      <c r="J36">
        <v>0.26</v>
      </c>
      <c r="K36">
        <v>0.21</v>
      </c>
      <c r="L36">
        <v>0.06</v>
      </c>
      <c r="M36">
        <v>7.0000000000000001E-3</v>
      </c>
      <c r="N36">
        <v>6.0000000000000001E-3</v>
      </c>
      <c r="O36">
        <f>SQRT(B36^2 + C36^2)</f>
        <v>2262380.003850149</v>
      </c>
      <c r="P36">
        <f t="shared" si="0"/>
        <v>0.1088888888888889</v>
      </c>
      <c r="Q36">
        <f t="shared" si="1"/>
        <v>7.0000000000000007E-2</v>
      </c>
      <c r="R36">
        <f t="shared" si="2"/>
        <v>9.8465024811407578E-2</v>
      </c>
      <c r="S36">
        <f t="shared" si="3"/>
        <v>0.41238700124527533</v>
      </c>
    </row>
    <row r="37" spans="1:19" x14ac:dyDescent="0.25">
      <c r="A37" t="s">
        <v>30</v>
      </c>
      <c r="B37" s="1">
        <v>648243</v>
      </c>
      <c r="C37" s="1">
        <v>2167610</v>
      </c>
      <c r="D37">
        <v>417.2</v>
      </c>
      <c r="E37">
        <v>40</v>
      </c>
      <c r="F37">
        <v>1E-3</v>
      </c>
      <c r="G37">
        <v>0.11</v>
      </c>
      <c r="H37">
        <v>0.21</v>
      </c>
      <c r="I37">
        <v>0.22</v>
      </c>
      <c r="J37">
        <v>0.23</v>
      </c>
      <c r="K37">
        <v>0.17</v>
      </c>
      <c r="L37">
        <v>0.04</v>
      </c>
      <c r="M37">
        <v>2E-3</v>
      </c>
      <c r="N37">
        <v>2E-3</v>
      </c>
      <c r="O37">
        <f>SQRT(B37^2 + C37^2)</f>
        <v>2262465.9332571174</v>
      </c>
      <c r="P37">
        <f t="shared" si="0"/>
        <v>0.10944444444444446</v>
      </c>
      <c r="Q37">
        <f t="shared" si="1"/>
        <v>0.11</v>
      </c>
      <c r="R37">
        <f t="shared" si="2"/>
        <v>0.10012880593404565</v>
      </c>
      <c r="S37">
        <f t="shared" si="3"/>
        <v>4.0219922469917492E-2</v>
      </c>
    </row>
    <row r="38" spans="1:19" x14ac:dyDescent="0.25">
      <c r="A38" t="s">
        <v>46</v>
      </c>
      <c r="B38" s="1">
        <v>649727</v>
      </c>
      <c r="C38" s="1">
        <v>2168287</v>
      </c>
      <c r="D38">
        <v>187.74</v>
      </c>
      <c r="E38">
        <v>18</v>
      </c>
      <c r="F38">
        <v>2.5000000000000001E-2</v>
      </c>
      <c r="G38">
        <v>0.04</v>
      </c>
      <c r="H38">
        <v>0.1</v>
      </c>
      <c r="I38">
        <v>0.19</v>
      </c>
      <c r="J38">
        <v>0.28999999999999998</v>
      </c>
      <c r="K38">
        <v>0.26</v>
      </c>
      <c r="L38">
        <v>0.09</v>
      </c>
      <c r="M38">
        <v>4.0000000000000001E-3</v>
      </c>
      <c r="N38">
        <v>3.0000000000000001E-3</v>
      </c>
      <c r="O38">
        <f>SQRT(B38^2 + C38^2)</f>
        <v>2263540.0789246033</v>
      </c>
      <c r="P38">
        <f t="shared" si="0"/>
        <v>0.11133333333333334</v>
      </c>
      <c r="Q38">
        <f t="shared" si="1"/>
        <v>0.09</v>
      </c>
      <c r="R38">
        <f t="shared" si="2"/>
        <v>0.109882892208023</v>
      </c>
      <c r="S38">
        <f t="shared" si="3"/>
        <v>0.72079499139108205</v>
      </c>
    </row>
    <row r="39" spans="1:19" x14ac:dyDescent="0.25">
      <c r="A39" t="s">
        <v>34</v>
      </c>
      <c r="B39" s="1">
        <v>650242</v>
      </c>
      <c r="C39" s="1">
        <v>2169453</v>
      </c>
      <c r="D39">
        <v>125.16</v>
      </c>
      <c r="E39">
        <v>12</v>
      </c>
      <c r="F39">
        <v>1.0999999999999999E-2</v>
      </c>
      <c r="G39">
        <v>0.03</v>
      </c>
      <c r="H39">
        <v>0.06</v>
      </c>
      <c r="I39">
        <v>0.17</v>
      </c>
      <c r="J39">
        <v>0.28999999999999998</v>
      </c>
      <c r="K39">
        <v>0.32</v>
      </c>
      <c r="L39">
        <v>0.11</v>
      </c>
      <c r="M39">
        <v>3.0000000000000001E-3</v>
      </c>
      <c r="N39">
        <v>2E-3</v>
      </c>
      <c r="O39">
        <f>SQRT(B39^2 + C39^2)</f>
        <v>2264804.8431979739</v>
      </c>
      <c r="P39">
        <f t="shared" si="0"/>
        <v>0.11066666666666666</v>
      </c>
      <c r="Q39">
        <f t="shared" si="1"/>
        <v>0.06</v>
      </c>
      <c r="R39">
        <f t="shared" si="2"/>
        <v>0.1234453320300124</v>
      </c>
      <c r="S39">
        <f t="shared" si="3"/>
        <v>0.93747722656314003</v>
      </c>
    </row>
  </sheetData>
  <autoFilter ref="A1:O39" xr:uid="{8897EA58-7A54-4387-93D6-4FD15068732C}">
    <sortState xmlns:xlrd2="http://schemas.microsoft.com/office/spreadsheetml/2017/richdata2" ref="A2:O39">
      <sortCondition ref="O1:O3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colima_inspection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Mostert, Nic</dc:creator>
  <cp:lastModifiedBy>Mostert, Nic</cp:lastModifiedBy>
  <dcterms:created xsi:type="dcterms:W3CDTF">2020-07-22T23:01:56Z</dcterms:created>
  <dcterms:modified xsi:type="dcterms:W3CDTF">2020-07-27T19:37:45Z</dcterms:modified>
</cp:coreProperties>
</file>