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242D85C6-5B08-453D-9B9C-AD593F3F182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Data" sheetId="3" r:id="rId1"/>
    <sheet name="Monte carlo Simulation" sheetId="5" r:id="rId2"/>
  </sheets>
  <definedNames>
    <definedName name="DataTable_Margin_Z1">Data!$Z$2:$AA$987</definedName>
  </definedNames>
  <calcPr calcId="181029"/>
</workbook>
</file>

<file path=xl/calcChain.xml><?xml version="1.0" encoding="utf-8"?>
<calcChain xmlns="http://schemas.openxmlformats.org/spreadsheetml/2006/main">
  <c r="A20" i="3" l="1"/>
  <c r="E20" i="3"/>
  <c r="C20" i="3"/>
  <c r="G3" i="3"/>
  <c r="A21" i="3" s="1"/>
  <c r="D20" i="3"/>
  <c r="F20" i="3" l="1"/>
  <c r="B21" i="3"/>
  <c r="A22" i="3" s="1"/>
  <c r="G20" i="3"/>
  <c r="B22" i="3" l="1"/>
  <c r="A23" i="3" s="1"/>
  <c r="C21" i="3"/>
  <c r="E21" i="3"/>
  <c r="F21" i="3" s="1"/>
  <c r="H20" i="3"/>
  <c r="J20" i="3" s="1"/>
  <c r="I20" i="3"/>
  <c r="D21" i="3"/>
  <c r="B23" i="3" l="1"/>
  <c r="A24" i="3" s="1"/>
  <c r="E22" i="3"/>
  <c r="F22" i="3" s="1"/>
  <c r="C22" i="3"/>
  <c r="G21" i="3"/>
  <c r="H21" i="3" s="1"/>
  <c r="J21" i="3" s="1"/>
  <c r="B24" i="3" l="1"/>
  <c r="A25" i="3" s="1"/>
  <c r="E23" i="3"/>
  <c r="F23" i="3" s="1"/>
  <c r="C23" i="3"/>
  <c r="D22" i="3"/>
  <c r="G22" i="3" s="1"/>
  <c r="K22" i="3" s="1"/>
  <c r="K21" i="3"/>
  <c r="I21" i="3"/>
  <c r="B25" i="3" l="1"/>
  <c r="A26" i="3" s="1"/>
  <c r="C24" i="3"/>
  <c r="E24" i="3"/>
  <c r="F24" i="3" s="1"/>
  <c r="I22" i="3"/>
  <c r="D23" i="3"/>
  <c r="G23" i="3" s="1"/>
  <c r="H22" i="3"/>
  <c r="J22" i="3" s="1"/>
  <c r="C25" i="3" l="1"/>
  <c r="E25" i="3"/>
  <c r="F25" i="3" s="1"/>
  <c r="B26" i="3"/>
  <c r="A27" i="3" s="1"/>
  <c r="K23" i="3"/>
  <c r="I23" i="3"/>
  <c r="H23" i="3"/>
  <c r="J23" i="3" s="1"/>
  <c r="D24" i="3"/>
  <c r="G24" i="3" s="1"/>
  <c r="B27" i="3" l="1"/>
  <c r="A28" i="3" s="1"/>
  <c r="B28" i="3" s="1"/>
  <c r="A29" i="3" s="1"/>
  <c r="C26" i="3"/>
  <c r="E26" i="3"/>
  <c r="F26" i="3" s="1"/>
  <c r="K24" i="3"/>
  <c r="D25" i="3"/>
  <c r="G25" i="3" s="1"/>
  <c r="K25" i="3" s="1"/>
  <c r="I24" i="3"/>
  <c r="H24" i="3"/>
  <c r="J24" i="3" s="1"/>
  <c r="C27" i="3" l="1"/>
  <c r="E27" i="3"/>
  <c r="F27" i="3" s="1"/>
  <c r="D26" i="3"/>
  <c r="G26" i="3" s="1"/>
  <c r="K26" i="3" s="1"/>
  <c r="I25" i="3"/>
  <c r="H25" i="3"/>
  <c r="J25" i="3" s="1"/>
  <c r="C28" i="3"/>
  <c r="E28" i="3"/>
  <c r="B29" i="3"/>
  <c r="A30" i="3" s="1"/>
  <c r="F28" i="3" l="1"/>
  <c r="I26" i="3"/>
  <c r="H26" i="3"/>
  <c r="J26" i="3" s="1"/>
  <c r="D27" i="3"/>
  <c r="G27" i="3" s="1"/>
  <c r="E29" i="3"/>
  <c r="C29" i="3"/>
  <c r="B30" i="3"/>
  <c r="A31" i="3" s="1"/>
  <c r="F29" i="3" l="1"/>
  <c r="K27" i="3"/>
  <c r="D28" i="3"/>
  <c r="G28" i="3" s="1"/>
  <c r="K28" i="3" s="1"/>
  <c r="H27" i="3"/>
  <c r="I27" i="3"/>
  <c r="E30" i="3"/>
  <c r="C30" i="3"/>
  <c r="B31" i="3"/>
  <c r="A32" i="3" s="1"/>
  <c r="F30" i="3" l="1"/>
  <c r="I28" i="3"/>
  <c r="D29" i="3"/>
  <c r="G29" i="3" s="1"/>
  <c r="K29" i="3" s="1"/>
  <c r="J27" i="3"/>
  <c r="H28" i="3"/>
  <c r="J28" i="3" s="1"/>
  <c r="E31" i="3"/>
  <c r="C31" i="3"/>
  <c r="B32" i="3"/>
  <c r="A33" i="3" s="1"/>
  <c r="F31" i="3" l="1"/>
  <c r="I29" i="3"/>
  <c r="D30" i="3"/>
  <c r="G30" i="3" s="1"/>
  <c r="K30" i="3" s="1"/>
  <c r="H29" i="3"/>
  <c r="J29" i="3" s="1"/>
  <c r="E32" i="3"/>
  <c r="C32" i="3"/>
  <c r="B33" i="3"/>
  <c r="A34" i="3" s="1"/>
  <c r="F32" i="3" l="1"/>
  <c r="H30" i="3"/>
  <c r="J30" i="3" s="1"/>
  <c r="D31" i="3"/>
  <c r="G31" i="3" s="1"/>
  <c r="I30" i="3"/>
  <c r="E33" i="3"/>
  <c r="C33" i="3"/>
  <c r="B34" i="3"/>
  <c r="A35" i="3" s="1"/>
  <c r="F33" i="3" l="1"/>
  <c r="K31" i="3"/>
  <c r="H31" i="3"/>
  <c r="J31" i="3" s="1"/>
  <c r="I31" i="3"/>
  <c r="D32" i="3"/>
  <c r="G32" i="3" s="1"/>
  <c r="E34" i="3"/>
  <c r="C34" i="3"/>
  <c r="B35" i="3"/>
  <c r="A36" i="3" s="1"/>
  <c r="F34" i="3" l="1"/>
  <c r="K32" i="3"/>
  <c r="I32" i="3"/>
  <c r="D33" i="3"/>
  <c r="G33" i="3" s="1"/>
  <c r="H32" i="3"/>
  <c r="J32" i="3" s="1"/>
  <c r="E35" i="3"/>
  <c r="C35" i="3"/>
  <c r="B36" i="3"/>
  <c r="A37" i="3" s="1"/>
  <c r="F35" i="3" l="1"/>
  <c r="K33" i="3"/>
  <c r="H33" i="3"/>
  <c r="J33" i="3" s="1"/>
  <c r="D34" i="3"/>
  <c r="G34" i="3" s="1"/>
  <c r="I33" i="3"/>
  <c r="E36" i="3"/>
  <c r="C36" i="3"/>
  <c r="B37" i="3"/>
  <c r="A38" i="3" s="1"/>
  <c r="F36" i="3" l="1"/>
  <c r="K34" i="3"/>
  <c r="H34" i="3"/>
  <c r="J34" i="3" s="1"/>
  <c r="I34" i="3"/>
  <c r="D35" i="3"/>
  <c r="G35" i="3" s="1"/>
  <c r="C37" i="3"/>
  <c r="E37" i="3"/>
  <c r="B38" i="3"/>
  <c r="A39" i="3" s="1"/>
  <c r="F37" i="3" l="1"/>
  <c r="K35" i="3"/>
  <c r="I35" i="3"/>
  <c r="H35" i="3"/>
  <c r="J35" i="3" s="1"/>
  <c r="D36" i="3"/>
  <c r="G36" i="3" s="1"/>
  <c r="E38" i="3"/>
  <c r="C38" i="3"/>
  <c r="B39" i="3"/>
  <c r="A40" i="3" s="1"/>
  <c r="F38" i="3" l="1"/>
  <c r="K36" i="3"/>
  <c r="H36" i="3"/>
  <c r="J36" i="3" s="1"/>
  <c r="I36" i="3"/>
  <c r="D37" i="3"/>
  <c r="G37" i="3" s="1"/>
  <c r="E39" i="3"/>
  <c r="C39" i="3"/>
  <c r="B40" i="3"/>
  <c r="A41" i="3" s="1"/>
  <c r="F39" i="3" l="1"/>
  <c r="K37" i="3"/>
  <c r="I37" i="3"/>
  <c r="D38" i="3"/>
  <c r="G38" i="3" s="1"/>
  <c r="K38" i="3" s="1"/>
  <c r="H37" i="3"/>
  <c r="J37" i="3" s="1"/>
  <c r="E40" i="3"/>
  <c r="C40" i="3"/>
  <c r="B41" i="3"/>
  <c r="A42" i="3" s="1"/>
  <c r="F40" i="3" l="1"/>
  <c r="H38" i="3"/>
  <c r="J38" i="3" s="1"/>
  <c r="I38" i="3"/>
  <c r="D39" i="3"/>
  <c r="G39" i="3" s="1"/>
  <c r="K39" i="3" s="1"/>
  <c r="E41" i="3"/>
  <c r="C41" i="3"/>
  <c r="B42" i="3"/>
  <c r="A43" i="3" s="1"/>
  <c r="F41" i="3" l="1"/>
  <c r="I39" i="3"/>
  <c r="H39" i="3"/>
  <c r="J39" i="3" s="1"/>
  <c r="D40" i="3"/>
  <c r="G40" i="3" s="1"/>
  <c r="E42" i="3"/>
  <c r="C42" i="3"/>
  <c r="B43" i="3"/>
  <c r="A44" i="3" s="1"/>
  <c r="F42" i="3" l="1"/>
  <c r="K40" i="3"/>
  <c r="D41" i="3"/>
  <c r="G41" i="3" s="1"/>
  <c r="K41" i="3" s="1"/>
  <c r="H40" i="3"/>
  <c r="I40" i="3"/>
  <c r="E43" i="3"/>
  <c r="C43" i="3"/>
  <c r="B44" i="3"/>
  <c r="A45" i="3" s="1"/>
  <c r="F43" i="3" l="1"/>
  <c r="J40" i="3"/>
  <c r="D42" i="3"/>
  <c r="G42" i="3" s="1"/>
  <c r="K42" i="3" s="1"/>
  <c r="I41" i="3"/>
  <c r="H41" i="3"/>
  <c r="J41" i="3" s="1"/>
  <c r="E44" i="3"/>
  <c r="C44" i="3"/>
  <c r="B45" i="3"/>
  <c r="A46" i="3" s="1"/>
  <c r="F44" i="3" l="1"/>
  <c r="H42" i="3"/>
  <c r="J42" i="3" s="1"/>
  <c r="I42" i="3"/>
  <c r="D43" i="3"/>
  <c r="G43" i="3" s="1"/>
  <c r="C45" i="3"/>
  <c r="E45" i="3"/>
  <c r="B46" i="3"/>
  <c r="A47" i="3" s="1"/>
  <c r="F45" i="3" l="1"/>
  <c r="K43" i="3"/>
  <c r="H43" i="3"/>
  <c r="J43" i="3" s="1"/>
  <c r="I43" i="3"/>
  <c r="D44" i="3"/>
  <c r="G44" i="3" s="1"/>
  <c r="C46" i="3"/>
  <c r="E46" i="3"/>
  <c r="B47" i="3"/>
  <c r="A48" i="3" s="1"/>
  <c r="F46" i="3" l="1"/>
  <c r="K44" i="3"/>
  <c r="H44" i="3"/>
  <c r="J44" i="3" s="1"/>
  <c r="I44" i="3"/>
  <c r="D45" i="3"/>
  <c r="G45" i="3" s="1"/>
  <c r="E47" i="3"/>
  <c r="C47" i="3"/>
  <c r="B48" i="3"/>
  <c r="A49" i="3" s="1"/>
  <c r="F47" i="3" l="1"/>
  <c r="K45" i="3"/>
  <c r="I45" i="3"/>
  <c r="H45" i="3"/>
  <c r="J45" i="3" s="1"/>
  <c r="D46" i="3"/>
  <c r="G46" i="3" s="1"/>
  <c r="K46" i="3" s="1"/>
  <c r="E48" i="3"/>
  <c r="C48" i="3"/>
  <c r="B49" i="3"/>
  <c r="A50" i="3" s="1"/>
  <c r="F48" i="3" l="1"/>
  <c r="I46" i="3"/>
  <c r="H46" i="3"/>
  <c r="J46" i="3" s="1"/>
  <c r="D47" i="3"/>
  <c r="G47" i="3" s="1"/>
  <c r="E49" i="3"/>
  <c r="C49" i="3"/>
  <c r="B50" i="3"/>
  <c r="A51" i="3" s="1"/>
  <c r="F49" i="3" l="1"/>
  <c r="K47" i="3"/>
  <c r="H47" i="3"/>
  <c r="J47" i="3" s="1"/>
  <c r="I47" i="3"/>
  <c r="D48" i="3"/>
  <c r="G48" i="3" s="1"/>
  <c r="K48" i="3" s="1"/>
  <c r="E50" i="3"/>
  <c r="C50" i="3"/>
  <c r="B51" i="3"/>
  <c r="A52" i="3" s="1"/>
  <c r="F50" i="3" l="1"/>
  <c r="D49" i="3"/>
  <c r="G49" i="3" s="1"/>
  <c r="K49" i="3" s="1"/>
  <c r="H48" i="3"/>
  <c r="J48" i="3" s="1"/>
  <c r="I48" i="3"/>
  <c r="E51" i="3"/>
  <c r="C51" i="3"/>
  <c r="B52" i="3"/>
  <c r="A53" i="3" s="1"/>
  <c r="F51" i="3" l="1"/>
  <c r="D50" i="3"/>
  <c r="I49" i="3"/>
  <c r="H49" i="3"/>
  <c r="J49" i="3" s="1"/>
  <c r="E52" i="3"/>
  <c r="C52" i="3"/>
  <c r="B53" i="3"/>
  <c r="A54" i="3" s="1"/>
  <c r="F52" i="3" l="1"/>
  <c r="G50" i="3"/>
  <c r="C53" i="3"/>
  <c r="E53" i="3"/>
  <c r="B54" i="3"/>
  <c r="A55" i="3" s="1"/>
  <c r="F53" i="3" l="1"/>
  <c r="K50" i="3"/>
  <c r="H50" i="3"/>
  <c r="J50" i="3" s="1"/>
  <c r="D51" i="3"/>
  <c r="I50" i="3"/>
  <c r="C54" i="3"/>
  <c r="E54" i="3"/>
  <c r="B55" i="3"/>
  <c r="A56" i="3" s="1"/>
  <c r="F54" i="3" l="1"/>
  <c r="G51" i="3"/>
  <c r="C55" i="3"/>
  <c r="E55" i="3"/>
  <c r="B56" i="3"/>
  <c r="A57" i="3" s="1"/>
  <c r="F55" i="3" l="1"/>
  <c r="K51" i="3"/>
  <c r="H51" i="3"/>
  <c r="J51" i="3" s="1"/>
  <c r="D52" i="3"/>
  <c r="I51" i="3"/>
  <c r="E56" i="3"/>
  <c r="C56" i="3"/>
  <c r="B57" i="3"/>
  <c r="A58" i="3" s="1"/>
  <c r="F56" i="3" l="1"/>
  <c r="G52" i="3"/>
  <c r="B58" i="3"/>
  <c r="A59" i="3" s="1"/>
  <c r="E57" i="3"/>
  <c r="C57" i="3"/>
  <c r="F57" i="3" l="1"/>
  <c r="K52" i="3"/>
  <c r="D53" i="3"/>
  <c r="H52" i="3"/>
  <c r="J52" i="3" s="1"/>
  <c r="I52" i="3"/>
  <c r="B59" i="3"/>
  <c r="A60" i="3" s="1"/>
  <c r="E58" i="3"/>
  <c r="C58" i="3"/>
  <c r="F58" i="3" l="1"/>
  <c r="G53" i="3"/>
  <c r="E59" i="3"/>
  <c r="C59" i="3"/>
  <c r="C18" i="3" s="1"/>
  <c r="B60" i="3"/>
  <c r="A61" i="3" s="1"/>
  <c r="F59" i="3" l="1"/>
  <c r="F18" i="3" s="1"/>
  <c r="K53" i="3"/>
  <c r="H53" i="3"/>
  <c r="J53" i="3" s="1"/>
  <c r="I53" i="3"/>
  <c r="D54" i="3"/>
  <c r="E60" i="3"/>
  <c r="F60" i="3" s="1"/>
  <c r="C60" i="3"/>
  <c r="G54" i="3" l="1"/>
  <c r="B61" i="3"/>
  <c r="A62" i="3" s="1"/>
  <c r="K54" i="3" l="1"/>
  <c r="D55" i="3"/>
  <c r="I54" i="3"/>
  <c r="H54" i="3"/>
  <c r="J54" i="3" s="1"/>
  <c r="B62" i="3"/>
  <c r="A63" i="3" s="1"/>
  <c r="E61" i="3"/>
  <c r="F61" i="3" s="1"/>
  <c r="C61" i="3"/>
  <c r="B63" i="3" l="1"/>
  <c r="A64" i="3" s="1"/>
  <c r="G55" i="3"/>
  <c r="C62" i="3"/>
  <c r="E62" i="3"/>
  <c r="F62" i="3" s="1"/>
  <c r="B64" i="3" l="1"/>
  <c r="A65" i="3" s="1"/>
  <c r="K55" i="3"/>
  <c r="H55" i="3"/>
  <c r="J55" i="3" s="1"/>
  <c r="D56" i="3"/>
  <c r="I55" i="3"/>
  <c r="E63" i="3"/>
  <c r="F63" i="3" s="1"/>
  <c r="C63" i="3"/>
  <c r="B65" i="3" l="1"/>
  <c r="A66" i="3" s="1"/>
  <c r="G56" i="3"/>
  <c r="E64" i="3"/>
  <c r="F64" i="3" s="1"/>
  <c r="C64" i="3"/>
  <c r="E65" i="3" l="1"/>
  <c r="B66" i="3"/>
  <c r="A67" i="3" s="1"/>
  <c r="F65" i="3"/>
  <c r="C65" i="3"/>
  <c r="K56" i="3"/>
  <c r="I56" i="3"/>
  <c r="D57" i="3"/>
  <c r="H56" i="3"/>
  <c r="J56" i="3" s="1"/>
  <c r="E66" i="3" l="1"/>
  <c r="B67" i="3"/>
  <c r="A68" i="3" s="1"/>
  <c r="C66" i="3"/>
  <c r="F66" i="3"/>
  <c r="G57" i="3"/>
  <c r="E67" i="3" l="1"/>
  <c r="B68" i="3"/>
  <c r="A69" i="3" s="1"/>
  <c r="C67" i="3"/>
  <c r="F67" i="3"/>
  <c r="K57" i="3"/>
  <c r="H57" i="3"/>
  <c r="J57" i="3" s="1"/>
  <c r="D58" i="3"/>
  <c r="I57" i="3"/>
  <c r="C68" i="3" l="1"/>
  <c r="E68" i="3"/>
  <c r="B69" i="3"/>
  <c r="A70" i="3" s="1"/>
  <c r="F68" i="3"/>
  <c r="G58" i="3"/>
  <c r="K58" i="3" l="1"/>
  <c r="I58" i="3"/>
  <c r="D59" i="3"/>
  <c r="H58" i="3"/>
  <c r="J58" i="3" s="1"/>
  <c r="E69" i="3"/>
  <c r="F69" i="3" s="1"/>
  <c r="C69" i="3"/>
  <c r="G59" i="3" l="1"/>
  <c r="J18" i="3" s="1"/>
  <c r="B70" i="3"/>
  <c r="A71" i="3" s="1"/>
  <c r="D60" i="3" l="1"/>
  <c r="G60" i="3" s="1"/>
  <c r="G18" i="3"/>
  <c r="D61" i="3"/>
  <c r="G61" i="3" s="1"/>
  <c r="K60" i="3"/>
  <c r="H60" i="3"/>
  <c r="J60" i="3" s="1"/>
  <c r="I60" i="3"/>
  <c r="H59" i="3"/>
  <c r="J59" i="3" s="1"/>
  <c r="I59" i="3"/>
  <c r="I18" i="3" s="1"/>
  <c r="K59" i="3"/>
  <c r="C70" i="3"/>
  <c r="E70" i="3"/>
  <c r="F70" i="3" s="1"/>
  <c r="K61" i="3" l="1"/>
  <c r="I61" i="3"/>
  <c r="H61" i="3"/>
  <c r="J61" i="3" s="1"/>
  <c r="D62" i="3"/>
  <c r="G62" i="3" s="1"/>
  <c r="K62" i="3" s="1"/>
  <c r="B71" i="3"/>
  <c r="A72" i="3" s="1"/>
  <c r="H62" i="3" l="1"/>
  <c r="J62" i="3" s="1"/>
  <c r="D63" i="3"/>
  <c r="G63" i="3" s="1"/>
  <c r="I62" i="3"/>
  <c r="E71" i="3"/>
  <c r="F71" i="3" s="1"/>
  <c r="C71" i="3"/>
  <c r="H63" i="3" l="1"/>
  <c r="J63" i="3" s="1"/>
  <c r="K63" i="3"/>
  <c r="D64" i="3"/>
  <c r="G64" i="3" s="1"/>
  <c r="I63" i="3"/>
  <c r="B72" i="3"/>
  <c r="A73" i="3" s="1"/>
  <c r="D65" i="3" l="1"/>
  <c r="G65" i="3" s="1"/>
  <c r="I64" i="3"/>
  <c r="H64" i="3"/>
  <c r="J64" i="3" s="1"/>
  <c r="K64" i="3"/>
  <c r="E72" i="3"/>
  <c r="F72" i="3" s="1"/>
  <c r="C72" i="3"/>
  <c r="H65" i="3" l="1"/>
  <c r="J65" i="3" s="1"/>
  <c r="D66" i="3"/>
  <c r="G66" i="3" s="1"/>
  <c r="I65" i="3"/>
  <c r="K65" i="3"/>
  <c r="B73" i="3"/>
  <c r="A74" i="3" s="1"/>
  <c r="D67" i="3" l="1"/>
  <c r="G67" i="3" s="1"/>
  <c r="H66" i="3"/>
  <c r="J66" i="3" s="1"/>
  <c r="K66" i="3"/>
  <c r="I66" i="3"/>
  <c r="E73" i="3"/>
  <c r="F73" i="3" s="1"/>
  <c r="C73" i="3"/>
  <c r="B74" i="3" l="1"/>
  <c r="A75" i="3" s="1"/>
  <c r="H67" i="3"/>
  <c r="J67" i="3" s="1"/>
  <c r="D68" i="3"/>
  <c r="G68" i="3" s="1"/>
  <c r="K67" i="3"/>
  <c r="I67" i="3"/>
  <c r="E74" i="3" l="1"/>
  <c r="K68" i="3"/>
  <c r="H68" i="3"/>
  <c r="J68" i="3" s="1"/>
  <c r="I68" i="3"/>
  <c r="D69" i="3"/>
  <c r="G69" i="3" s="1"/>
  <c r="F74" i="3"/>
  <c r="C74" i="3"/>
  <c r="B75" i="3" l="1"/>
  <c r="A76" i="3" s="1"/>
  <c r="I69" i="3"/>
  <c r="H69" i="3"/>
  <c r="J69" i="3" s="1"/>
  <c r="K69" i="3"/>
  <c r="D70" i="3"/>
  <c r="G70" i="3" s="1"/>
  <c r="I70" i="3" l="1"/>
  <c r="D71" i="3"/>
  <c r="G71" i="3" s="1"/>
  <c r="H70" i="3"/>
  <c r="J70" i="3" s="1"/>
  <c r="K70" i="3"/>
  <c r="E75" i="3"/>
  <c r="F75" i="3" s="1"/>
  <c r="C75" i="3"/>
  <c r="B76" i="3" l="1"/>
  <c r="A77" i="3" s="1"/>
  <c r="H71" i="3"/>
  <c r="J71" i="3" s="1"/>
  <c r="K71" i="3"/>
  <c r="D72" i="3"/>
  <c r="G72" i="3" s="1"/>
  <c r="I71" i="3"/>
  <c r="I72" i="3" l="1"/>
  <c r="D73" i="3"/>
  <c r="G73" i="3" s="1"/>
  <c r="K72" i="3"/>
  <c r="H72" i="3"/>
  <c r="J72" i="3" s="1"/>
  <c r="B77" i="3"/>
  <c r="A78" i="3" s="1"/>
  <c r="E76" i="3"/>
  <c r="F76" i="3" s="1"/>
  <c r="C76" i="3"/>
  <c r="B78" i="3" l="1"/>
  <c r="A79" i="3" s="1"/>
  <c r="E77" i="3"/>
  <c r="F77" i="3" s="1"/>
  <c r="C77" i="3"/>
  <c r="H73" i="3"/>
  <c r="J73" i="3" s="1"/>
  <c r="K73" i="3"/>
  <c r="I73" i="3"/>
  <c r="D74" i="3"/>
  <c r="G74" i="3" s="1"/>
  <c r="I74" i="3" l="1"/>
  <c r="H74" i="3"/>
  <c r="J74" i="3" s="1"/>
  <c r="K74" i="3"/>
  <c r="D75" i="3"/>
  <c r="G75" i="3" s="1"/>
  <c r="B79" i="3"/>
  <c r="A80" i="3" s="1"/>
  <c r="C78" i="3"/>
  <c r="E78" i="3"/>
  <c r="F78" i="3" s="1"/>
  <c r="B80" i="3" l="1"/>
  <c r="A81" i="3" s="1"/>
  <c r="C79" i="3"/>
  <c r="E79" i="3"/>
  <c r="F79" i="3" s="1"/>
  <c r="D76" i="3"/>
  <c r="G76" i="3" s="1"/>
  <c r="K75" i="3"/>
  <c r="I75" i="3"/>
  <c r="H75" i="3"/>
  <c r="J75" i="3" s="1"/>
  <c r="I76" i="3" l="1"/>
  <c r="K76" i="3"/>
  <c r="H76" i="3"/>
  <c r="J76" i="3" s="1"/>
  <c r="D77" i="3"/>
  <c r="G77" i="3" s="1"/>
  <c r="B81" i="3"/>
  <c r="A82" i="3" s="1"/>
  <c r="E80" i="3"/>
  <c r="F80" i="3" s="1"/>
  <c r="C80" i="3"/>
  <c r="B82" i="3" l="1"/>
  <c r="A83" i="3" s="1"/>
  <c r="E81" i="3"/>
  <c r="F81" i="3" s="1"/>
  <c r="C81" i="3"/>
  <c r="K77" i="3"/>
  <c r="H77" i="3"/>
  <c r="J77" i="3" s="1"/>
  <c r="I77" i="3"/>
  <c r="D78" i="3"/>
  <c r="G78" i="3" s="1"/>
  <c r="B83" i="3" l="1"/>
  <c r="A84" i="3" s="1"/>
  <c r="C82" i="3"/>
  <c r="E82" i="3"/>
  <c r="F82" i="3" s="1"/>
  <c r="H78" i="3"/>
  <c r="J78" i="3" s="1"/>
  <c r="I78" i="3"/>
  <c r="K78" i="3"/>
  <c r="D79" i="3"/>
  <c r="G79" i="3" s="1"/>
  <c r="H79" i="3" l="1"/>
  <c r="J79" i="3" s="1"/>
  <c r="K79" i="3"/>
  <c r="I79" i="3"/>
  <c r="D80" i="3"/>
  <c r="G80" i="3" s="1"/>
  <c r="B84" i="3"/>
  <c r="A85" i="3" s="1"/>
  <c r="C83" i="3"/>
  <c r="E83" i="3"/>
  <c r="F83" i="3" s="1"/>
  <c r="B85" i="3" l="1"/>
  <c r="A86" i="3" s="1"/>
  <c r="E84" i="3"/>
  <c r="F84" i="3" s="1"/>
  <c r="C84" i="3"/>
  <c r="I80" i="3"/>
  <c r="K80" i="3"/>
  <c r="H80" i="3"/>
  <c r="J80" i="3" s="1"/>
  <c r="D81" i="3"/>
  <c r="G81" i="3" s="1"/>
  <c r="K81" i="3" l="1"/>
  <c r="H81" i="3"/>
  <c r="J81" i="3" s="1"/>
  <c r="I81" i="3"/>
  <c r="D82" i="3"/>
  <c r="G82" i="3" s="1"/>
  <c r="B86" i="3"/>
  <c r="A87" i="3" s="1"/>
  <c r="E85" i="3"/>
  <c r="F85" i="3" s="1"/>
  <c r="C85" i="3"/>
  <c r="B87" i="3" l="1"/>
  <c r="A88" i="3" s="1"/>
  <c r="C86" i="3"/>
  <c r="E86" i="3"/>
  <c r="F86" i="3" s="1"/>
  <c r="K82" i="3"/>
  <c r="H82" i="3"/>
  <c r="J82" i="3" s="1"/>
  <c r="I82" i="3"/>
  <c r="D83" i="3"/>
  <c r="G83" i="3" s="1"/>
  <c r="D84" i="3" l="1"/>
  <c r="G84" i="3" s="1"/>
  <c r="I83" i="3"/>
  <c r="H83" i="3"/>
  <c r="J83" i="3" s="1"/>
  <c r="K83" i="3"/>
  <c r="B88" i="3"/>
  <c r="A89" i="3" s="1"/>
  <c r="C87" i="3"/>
  <c r="E87" i="3"/>
  <c r="F87" i="3" s="1"/>
  <c r="B89" i="3" l="1"/>
  <c r="A90" i="3" s="1"/>
  <c r="E88" i="3"/>
  <c r="F88" i="3" s="1"/>
  <c r="C88" i="3"/>
  <c r="D85" i="3"/>
  <c r="G85" i="3" s="1"/>
  <c r="K84" i="3"/>
  <c r="I84" i="3"/>
  <c r="H84" i="3"/>
  <c r="J84" i="3" s="1"/>
  <c r="B90" i="3" l="1"/>
  <c r="A91" i="3" s="1"/>
  <c r="E89" i="3"/>
  <c r="F89" i="3" s="1"/>
  <c r="C89" i="3"/>
  <c r="D86" i="3"/>
  <c r="G86" i="3" s="1"/>
  <c r="H85" i="3"/>
  <c r="J85" i="3" s="1"/>
  <c r="I85" i="3"/>
  <c r="K85" i="3"/>
  <c r="D87" i="3" l="1"/>
  <c r="G87" i="3" s="1"/>
  <c r="H86" i="3"/>
  <c r="J86" i="3" s="1"/>
  <c r="K86" i="3"/>
  <c r="I86" i="3"/>
  <c r="B91" i="3"/>
  <c r="A92" i="3" s="1"/>
  <c r="E90" i="3"/>
  <c r="F90" i="3" s="1"/>
  <c r="C90" i="3"/>
  <c r="B92" i="3" l="1"/>
  <c r="A93" i="3" s="1"/>
  <c r="C91" i="3"/>
  <c r="E91" i="3"/>
  <c r="F91" i="3" s="1"/>
  <c r="I87" i="3"/>
  <c r="H87" i="3"/>
  <c r="J87" i="3" s="1"/>
  <c r="K87" i="3"/>
  <c r="D88" i="3"/>
  <c r="G88" i="3" s="1"/>
  <c r="I88" i="3" l="1"/>
  <c r="K88" i="3"/>
  <c r="H88" i="3"/>
  <c r="J88" i="3" s="1"/>
  <c r="D89" i="3"/>
  <c r="G89" i="3" s="1"/>
  <c r="B93" i="3"/>
  <c r="A94" i="3" s="1"/>
  <c r="C92" i="3"/>
  <c r="E92" i="3"/>
  <c r="F92" i="3" s="1"/>
  <c r="B94" i="3" l="1"/>
  <c r="A95" i="3" s="1"/>
  <c r="E93" i="3"/>
  <c r="F93" i="3" s="1"/>
  <c r="C93" i="3"/>
  <c r="D90" i="3"/>
  <c r="G90" i="3" s="1"/>
  <c r="H89" i="3"/>
  <c r="J89" i="3" s="1"/>
  <c r="I89" i="3"/>
  <c r="K89" i="3"/>
  <c r="D91" i="3" l="1"/>
  <c r="G91" i="3" s="1"/>
  <c r="K90" i="3"/>
  <c r="I90" i="3"/>
  <c r="H90" i="3"/>
  <c r="J90" i="3" s="1"/>
  <c r="B95" i="3"/>
  <c r="A96" i="3" s="1"/>
  <c r="C94" i="3"/>
  <c r="E94" i="3"/>
  <c r="F94" i="3" s="1"/>
  <c r="B96" i="3" l="1"/>
  <c r="A97" i="3" s="1"/>
  <c r="C95" i="3"/>
  <c r="E95" i="3"/>
  <c r="F95" i="3" s="1"/>
  <c r="I91" i="3"/>
  <c r="K91" i="3"/>
  <c r="H91" i="3"/>
  <c r="J91" i="3" s="1"/>
  <c r="D92" i="3"/>
  <c r="G92" i="3" s="1"/>
  <c r="H92" i="3" l="1"/>
  <c r="J92" i="3" s="1"/>
  <c r="I92" i="3"/>
  <c r="K92" i="3"/>
  <c r="D93" i="3"/>
  <c r="G93" i="3" s="1"/>
  <c r="B97" i="3"/>
  <c r="A98" i="3" s="1"/>
  <c r="C96" i="3"/>
  <c r="E96" i="3"/>
  <c r="F96" i="3" l="1"/>
  <c r="B98" i="3"/>
  <c r="A99" i="3" s="1"/>
  <c r="C97" i="3"/>
  <c r="E97" i="3"/>
  <c r="F97" i="3" s="1"/>
  <c r="K93" i="3"/>
  <c r="I93" i="3"/>
  <c r="H93" i="3"/>
  <c r="J93" i="3" s="1"/>
  <c r="D94" i="3"/>
  <c r="G94" i="3" s="1"/>
  <c r="D95" i="3" s="1"/>
  <c r="G95" i="3" s="1"/>
  <c r="K95" i="3" l="1"/>
  <c r="I95" i="3"/>
  <c r="H95" i="3"/>
  <c r="J95" i="3" s="1"/>
  <c r="D96" i="3"/>
  <c r="G96" i="3" s="1"/>
  <c r="K94" i="3"/>
  <c r="H94" i="3"/>
  <c r="J94" i="3" s="1"/>
  <c r="I94" i="3"/>
  <c r="B99" i="3"/>
  <c r="A100" i="3" s="1"/>
  <c r="E98" i="3"/>
  <c r="F98" i="3" s="1"/>
  <c r="C98" i="3"/>
  <c r="K96" i="3" l="1"/>
  <c r="I96" i="3"/>
  <c r="H96" i="3"/>
  <c r="J96" i="3" s="1"/>
  <c r="D97" i="3"/>
  <c r="G97" i="3" s="1"/>
  <c r="B100" i="3"/>
  <c r="A101" i="3" s="1"/>
  <c r="E99" i="3"/>
  <c r="F99" i="3" s="1"/>
  <c r="C99" i="3"/>
  <c r="K97" i="3" l="1"/>
  <c r="H97" i="3"/>
  <c r="J97" i="3" s="1"/>
  <c r="I97" i="3"/>
  <c r="D98" i="3"/>
  <c r="G98" i="3" s="1"/>
  <c r="B101" i="3"/>
  <c r="A102" i="3" s="1"/>
  <c r="E100" i="3"/>
  <c r="F100" i="3" s="1"/>
  <c r="C100" i="3"/>
  <c r="I98" i="3" l="1"/>
  <c r="H98" i="3"/>
  <c r="J98" i="3" s="1"/>
  <c r="K98" i="3"/>
  <c r="D99" i="3"/>
  <c r="G99" i="3" s="1"/>
  <c r="B102" i="3"/>
  <c r="A103" i="3" s="1"/>
  <c r="C101" i="3"/>
  <c r="E101" i="3"/>
  <c r="F101" i="3" s="1"/>
  <c r="K99" i="3" l="1"/>
  <c r="I99" i="3"/>
  <c r="H99" i="3"/>
  <c r="J99" i="3" s="1"/>
  <c r="D100" i="3"/>
  <c r="G100" i="3" s="1"/>
  <c r="B103" i="3"/>
  <c r="A104" i="3" s="1"/>
  <c r="C102" i="3"/>
  <c r="E102" i="3"/>
  <c r="I100" i="3" l="1"/>
  <c r="K100" i="3"/>
  <c r="H100" i="3"/>
  <c r="J100" i="3" s="1"/>
  <c r="D101" i="3"/>
  <c r="G101" i="3" s="1"/>
  <c r="F102" i="3"/>
  <c r="B104" i="3"/>
  <c r="A105" i="3" s="1"/>
  <c r="E103" i="3"/>
  <c r="F103" i="3" s="1"/>
  <c r="C103" i="3"/>
  <c r="I101" i="3" l="1"/>
  <c r="H101" i="3"/>
  <c r="J101" i="3" s="1"/>
  <c r="K101" i="3"/>
  <c r="D102" i="3"/>
  <c r="G102" i="3" s="1"/>
  <c r="B105" i="3"/>
  <c r="A106" i="3" s="1"/>
  <c r="C104" i="3"/>
  <c r="E104" i="3"/>
  <c r="F104" i="3" s="1"/>
  <c r="H102" i="3" l="1"/>
  <c r="J102" i="3" s="1"/>
  <c r="I102" i="3"/>
  <c r="K102" i="3"/>
  <c r="D103" i="3"/>
  <c r="G103" i="3" s="1"/>
  <c r="B106" i="3"/>
  <c r="A107" i="3" s="1"/>
  <c r="C105" i="3"/>
  <c r="E105" i="3"/>
  <c r="F105" i="3" s="1"/>
  <c r="I103" i="3" l="1"/>
  <c r="H103" i="3"/>
  <c r="J103" i="3" s="1"/>
  <c r="K103" i="3"/>
  <c r="D104" i="3"/>
  <c r="G104" i="3" s="1"/>
  <c r="B107" i="3"/>
  <c r="A108" i="3" s="1"/>
  <c r="C106" i="3"/>
  <c r="E106" i="3"/>
  <c r="F106" i="3" s="1"/>
  <c r="H104" i="3" l="1"/>
  <c r="J104" i="3" s="1"/>
  <c r="K104" i="3"/>
  <c r="I104" i="3"/>
  <c r="D105" i="3"/>
  <c r="G105" i="3" s="1"/>
  <c r="B108" i="3"/>
  <c r="A109" i="3" s="1"/>
  <c r="E107" i="3"/>
  <c r="F107" i="3" s="1"/>
  <c r="C107" i="3"/>
  <c r="I105" i="3" l="1"/>
  <c r="H105" i="3"/>
  <c r="J105" i="3" s="1"/>
  <c r="K105" i="3"/>
  <c r="D106" i="3"/>
  <c r="G106" i="3" s="1"/>
  <c r="B109" i="3"/>
  <c r="A110" i="3" s="1"/>
  <c r="C108" i="3"/>
  <c r="E108" i="3"/>
  <c r="F108" i="3" s="1"/>
  <c r="H106" i="3" l="1"/>
  <c r="J106" i="3" s="1"/>
  <c r="I106" i="3"/>
  <c r="K106" i="3"/>
  <c r="D107" i="3"/>
  <c r="G107" i="3" s="1"/>
  <c r="B110" i="3"/>
  <c r="A111" i="3" s="1"/>
  <c r="E109" i="3"/>
  <c r="F109" i="3" s="1"/>
  <c r="C109" i="3"/>
  <c r="H107" i="3" l="1"/>
  <c r="J107" i="3" s="1"/>
  <c r="K107" i="3"/>
  <c r="I107" i="3"/>
  <c r="D108" i="3"/>
  <c r="G108" i="3" s="1"/>
  <c r="B111" i="3"/>
  <c r="A112" i="3" s="1"/>
  <c r="E110" i="3"/>
  <c r="F110" i="3" s="1"/>
  <c r="C110" i="3"/>
  <c r="K108" i="3" l="1"/>
  <c r="I108" i="3"/>
  <c r="H108" i="3"/>
  <c r="J108" i="3" s="1"/>
  <c r="D109" i="3"/>
  <c r="G109" i="3" s="1"/>
  <c r="B112" i="3"/>
  <c r="A113" i="3" s="1"/>
  <c r="E111" i="3"/>
  <c r="F111" i="3" s="1"/>
  <c r="C111" i="3"/>
  <c r="I109" i="3" l="1"/>
  <c r="K109" i="3"/>
  <c r="H109" i="3"/>
  <c r="J109" i="3" s="1"/>
  <c r="D110" i="3"/>
  <c r="G110" i="3" s="1"/>
  <c r="B113" i="3"/>
  <c r="A114" i="3" s="1"/>
  <c r="E112" i="3"/>
  <c r="F112" i="3" s="1"/>
  <c r="C112" i="3"/>
  <c r="K110" i="3" l="1"/>
  <c r="H110" i="3"/>
  <c r="J110" i="3" s="1"/>
  <c r="I110" i="3"/>
  <c r="D111" i="3"/>
  <c r="G111" i="3" s="1"/>
  <c r="B114" i="3"/>
  <c r="A115" i="3" s="1"/>
  <c r="E113" i="3"/>
  <c r="F113" i="3" s="1"/>
  <c r="C113" i="3"/>
  <c r="H111" i="3" l="1"/>
  <c r="J111" i="3" s="1"/>
  <c r="K111" i="3"/>
  <c r="I111" i="3"/>
  <c r="D112" i="3"/>
  <c r="G112" i="3" s="1"/>
  <c r="B115" i="3"/>
  <c r="A116" i="3" s="1"/>
  <c r="E114" i="3"/>
  <c r="F114" i="3" s="1"/>
  <c r="C114" i="3"/>
  <c r="H112" i="3" l="1"/>
  <c r="J112" i="3" s="1"/>
  <c r="K112" i="3"/>
  <c r="I112" i="3"/>
  <c r="D113" i="3"/>
  <c r="G113" i="3" s="1"/>
  <c r="B116" i="3"/>
  <c r="A117" i="3" s="1"/>
  <c r="C115" i="3"/>
  <c r="E115" i="3"/>
  <c r="F115" i="3" s="1"/>
  <c r="K113" i="3" l="1"/>
  <c r="I113" i="3"/>
  <c r="H113" i="3"/>
  <c r="J113" i="3" s="1"/>
  <c r="D114" i="3"/>
  <c r="G114" i="3" s="1"/>
  <c r="B117" i="3"/>
  <c r="A118" i="3" s="1"/>
  <c r="E116" i="3"/>
  <c r="F116" i="3" s="1"/>
  <c r="C116" i="3"/>
  <c r="I114" i="3" l="1"/>
  <c r="H114" i="3"/>
  <c r="J114" i="3" s="1"/>
  <c r="K114" i="3"/>
  <c r="D115" i="3"/>
  <c r="G115" i="3" s="1"/>
  <c r="B118" i="3"/>
  <c r="A119" i="3" s="1"/>
  <c r="E117" i="3"/>
  <c r="F117" i="3" s="1"/>
  <c r="C117" i="3"/>
  <c r="K115" i="3" l="1"/>
  <c r="I115" i="3"/>
  <c r="H115" i="3"/>
  <c r="J115" i="3" s="1"/>
  <c r="D116" i="3"/>
  <c r="G116" i="3" s="1"/>
  <c r="B119" i="3"/>
  <c r="A120" i="3" s="1"/>
  <c r="C118" i="3"/>
  <c r="E118" i="3"/>
  <c r="F118" i="3" s="1"/>
  <c r="K116" i="3" l="1"/>
  <c r="I116" i="3"/>
  <c r="H116" i="3"/>
  <c r="J116" i="3" s="1"/>
  <c r="D117" i="3"/>
  <c r="G117" i="3" s="1"/>
  <c r="B120" i="3"/>
  <c r="A121" i="3" s="1"/>
  <c r="E119" i="3"/>
  <c r="F119" i="3" s="1"/>
  <c r="C119" i="3"/>
  <c r="K117" i="3" l="1"/>
  <c r="I117" i="3"/>
  <c r="H117" i="3"/>
  <c r="J117" i="3" s="1"/>
  <c r="D118" i="3"/>
  <c r="G118" i="3" s="1"/>
  <c r="B121" i="3"/>
  <c r="A122" i="3" s="1"/>
  <c r="E120" i="3"/>
  <c r="F120" i="3" s="1"/>
  <c r="C120" i="3"/>
  <c r="K118" i="3" l="1"/>
  <c r="I118" i="3"/>
  <c r="H118" i="3"/>
  <c r="J118" i="3" s="1"/>
  <c r="D119" i="3"/>
  <c r="G119" i="3" s="1"/>
  <c r="B122" i="3"/>
  <c r="A123" i="3" s="1"/>
  <c r="E121" i="3"/>
  <c r="F121" i="3" s="1"/>
  <c r="C121" i="3"/>
  <c r="I119" i="3" l="1"/>
  <c r="H119" i="3"/>
  <c r="J119" i="3" s="1"/>
  <c r="K119" i="3"/>
  <c r="D120" i="3"/>
  <c r="G120" i="3" s="1"/>
  <c r="B123" i="3"/>
  <c r="A124" i="3" s="1"/>
  <c r="E122" i="3"/>
  <c r="F122" i="3" s="1"/>
  <c r="C122" i="3"/>
  <c r="H120" i="3" l="1"/>
  <c r="J120" i="3" s="1"/>
  <c r="K120" i="3"/>
  <c r="I120" i="3"/>
  <c r="D121" i="3"/>
  <c r="G121" i="3" s="1"/>
  <c r="B124" i="3"/>
  <c r="A125" i="3" s="1"/>
  <c r="C123" i="3"/>
  <c r="E123" i="3"/>
  <c r="F123" i="3" s="1"/>
  <c r="H121" i="3" l="1"/>
  <c r="J121" i="3" s="1"/>
  <c r="I121" i="3"/>
  <c r="K121" i="3"/>
  <c r="D122" i="3"/>
  <c r="G122" i="3" s="1"/>
  <c r="B125" i="3"/>
  <c r="A126" i="3" s="1"/>
  <c r="C124" i="3"/>
  <c r="E124" i="3"/>
  <c r="F124" i="3" s="1"/>
  <c r="K122" i="3" l="1"/>
  <c r="H122" i="3"/>
  <c r="J122" i="3" s="1"/>
  <c r="I122" i="3"/>
  <c r="D123" i="3"/>
  <c r="G123" i="3" s="1"/>
  <c r="B126" i="3"/>
  <c r="A127" i="3" s="1"/>
  <c r="E125" i="3"/>
  <c r="F125" i="3" s="1"/>
  <c r="C125" i="3"/>
  <c r="K123" i="3" l="1"/>
  <c r="H123" i="3"/>
  <c r="J123" i="3" s="1"/>
  <c r="I123" i="3"/>
  <c r="D124" i="3"/>
  <c r="G124" i="3" s="1"/>
  <c r="B127" i="3"/>
  <c r="A128" i="3" s="1"/>
  <c r="E126" i="3"/>
  <c r="F126" i="3" s="1"/>
  <c r="C126" i="3"/>
  <c r="H124" i="3" l="1"/>
  <c r="J124" i="3" s="1"/>
  <c r="I124" i="3"/>
  <c r="K124" i="3"/>
  <c r="D125" i="3"/>
  <c r="G125" i="3" s="1"/>
  <c r="B128" i="3"/>
  <c r="A129" i="3" s="1"/>
  <c r="E127" i="3"/>
  <c r="F127" i="3" s="1"/>
  <c r="C127" i="3"/>
  <c r="K125" i="3" l="1"/>
  <c r="I125" i="3"/>
  <c r="H125" i="3"/>
  <c r="J125" i="3" s="1"/>
  <c r="D126" i="3"/>
  <c r="G126" i="3" s="1"/>
  <c r="B129" i="3"/>
  <c r="E128" i="3"/>
  <c r="F128" i="3" s="1"/>
  <c r="C128" i="3"/>
  <c r="H126" i="3" l="1"/>
  <c r="J126" i="3" s="1"/>
  <c r="K126" i="3"/>
  <c r="I126" i="3"/>
  <c r="D127" i="3"/>
  <c r="G127" i="3" s="1"/>
  <c r="C129" i="3"/>
  <c r="G4" i="3" s="1"/>
  <c r="C1" i="5" s="1"/>
  <c r="E129" i="3"/>
  <c r="G7" i="3" s="1"/>
  <c r="F129" i="3" l="1"/>
  <c r="I127" i="3"/>
  <c r="K127" i="3"/>
  <c r="H127" i="3"/>
  <c r="J127" i="3" s="1"/>
  <c r="D128" i="3"/>
  <c r="G128" i="3" s="1"/>
  <c r="H15" i="3"/>
  <c r="H14" i="3"/>
  <c r="H13" i="3"/>
  <c r="H16" i="3"/>
  <c r="G8" i="3"/>
  <c r="E1" i="5" s="1"/>
  <c r="K128" i="3" l="1"/>
  <c r="H128" i="3"/>
  <c r="J128" i="3" s="1"/>
  <c r="I128" i="3"/>
  <c r="D129" i="3"/>
  <c r="G129" i="3" s="1"/>
  <c r="J15" i="3"/>
  <c r="J16" i="3"/>
  <c r="J13" i="3"/>
  <c r="G6" i="3" s="1"/>
  <c r="J14" i="3"/>
  <c r="G5" i="3"/>
  <c r="D1" i="5" s="1"/>
  <c r="B1" i="5"/>
  <c r="G9" i="3"/>
  <c r="K129" i="3" l="1"/>
  <c r="I129" i="3"/>
  <c r="H129" i="3"/>
  <c r="J129" i="3" s="1"/>
  <c r="J17" i="3" s="1"/>
  <c r="I15" i="3"/>
  <c r="I16" i="3"/>
  <c r="I14" i="3"/>
  <c r="I13" i="3"/>
  <c r="G14" i="3"/>
  <c r="G13" i="3"/>
  <c r="G15" i="3"/>
  <c r="G16" i="3"/>
</calcChain>
</file>

<file path=xl/sharedStrings.xml><?xml version="1.0" encoding="utf-8"?>
<sst xmlns="http://schemas.openxmlformats.org/spreadsheetml/2006/main" count="40" uniqueCount="38">
  <si>
    <t>Current value</t>
  </si>
  <si>
    <t>Average Return</t>
  </si>
  <si>
    <t>Lower bound</t>
  </si>
  <si>
    <t>Upper bound</t>
  </si>
  <si>
    <t>Age</t>
  </si>
  <si>
    <t>Year</t>
  </si>
  <si>
    <t>Annual P/L</t>
  </si>
  <si>
    <t>Total P/L</t>
  </si>
  <si>
    <t>Gain %</t>
  </si>
  <si>
    <t>Contributions</t>
  </si>
  <si>
    <t>Returns</t>
  </si>
  <si>
    <t>Portfolio value</t>
  </si>
  <si>
    <t>Average annual contributions</t>
  </si>
  <si>
    <t>Current value of portfolio</t>
  </si>
  <si>
    <t>Retirement portfolio value</t>
  </si>
  <si>
    <t>Total contribution</t>
  </si>
  <si>
    <t>Average</t>
  </si>
  <si>
    <t>Max</t>
  </si>
  <si>
    <t>Min</t>
  </si>
  <si>
    <t>Median</t>
  </si>
  <si>
    <t>Your current age</t>
  </si>
  <si>
    <t>Your Retirement Age</t>
  </si>
  <si>
    <t>Change these Values</t>
  </si>
  <si>
    <t># of years in the market</t>
  </si>
  <si>
    <t>Hit F9 to refresh rand() values</t>
  </si>
  <si>
    <t>Change parameters in yellow</t>
  </si>
  <si>
    <t>Randomized return value</t>
  </si>
  <si>
    <t>Randomized Annual contributions</t>
  </si>
  <si>
    <t>Lifetime Portfolio return</t>
  </si>
  <si>
    <t>Return simulated 1500 times</t>
  </si>
  <si>
    <t>YoY Portfolio growth</t>
  </si>
  <si>
    <t>-15</t>
  </si>
  <si>
    <t>30</t>
  </si>
  <si>
    <t>Results</t>
  </si>
  <si>
    <t>x Times Portfolio/Contribution</t>
  </si>
  <si>
    <t>Average contributions</t>
  </si>
  <si>
    <t>Average Annual Returns</t>
  </si>
  <si>
    <t>Average monthly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</si>
</sst>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%"/>
    <numFmt numFmtId="166" formatCode="0.000\x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u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2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/>
    <xf numFmtId="0" fontId="1" fillId="0" borderId="0" xfId="0" applyFont="1" applyAlignment="1"/>
    <xf numFmtId="9" fontId="1" fillId="0" borderId="0" xfId="0" applyNumberFormat="1" applyFont="1" applyAlignment="1"/>
    <xf numFmtId="0" fontId="1" fillId="0" borderId="5" xfId="0" applyFont="1" applyBorder="1" applyAlignment="1"/>
    <xf numFmtId="44" fontId="0" fillId="0" borderId="0" xfId="1" applyFont="1" applyAlignment="1"/>
    <xf numFmtId="164" fontId="0" fillId="0" borderId="0" xfId="1" applyNumberFormat="1" applyFont="1" applyAlignment="1"/>
    <xf numFmtId="164" fontId="0" fillId="0" borderId="0" xfId="0" applyNumberFormat="1" applyFont="1" applyAlignment="1"/>
    <xf numFmtId="10" fontId="0" fillId="0" borderId="0" xfId="2" applyNumberFormat="1" applyFont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7" xfId="0" applyFont="1" applyBorder="1" applyAlignment="1"/>
    <xf numFmtId="0" fontId="0" fillId="0" borderId="8" xfId="0" applyFont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0" fontId="6" fillId="0" borderId="2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0" xfId="0" applyFont="1" applyAlignment="1"/>
    <xf numFmtId="0" fontId="10" fillId="0" borderId="0" xfId="0" applyFont="1" applyAlignment="1"/>
    <xf numFmtId="0" fontId="1" fillId="0" borderId="6" xfId="0" applyFont="1" applyFill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0" fontId="1" fillId="0" borderId="6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0" fontId="1" fillId="0" borderId="8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0" fontId="1" fillId="0" borderId="9" xfId="0" applyNumberFormat="1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5" fontId="1" fillId="4" borderId="0" xfId="2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1" fillId="4" borderId="13" xfId="0" applyNumberFormat="1" applyFont="1" applyFill="1" applyBorder="1" applyAlignment="1">
      <alignment horizontal="center"/>
    </xf>
    <xf numFmtId="10" fontId="1" fillId="4" borderId="14" xfId="0" applyNumberFormat="1" applyFont="1" applyFill="1" applyBorder="1" applyAlignment="1">
      <alignment horizontal="center"/>
    </xf>
    <xf numFmtId="164" fontId="1" fillId="4" borderId="14" xfId="0" applyNumberFormat="1" applyFont="1" applyFill="1" applyBorder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0" fillId="5" borderId="10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0" fontId="0" fillId="0" borderId="0" xfId="0" applyNumberFormat="1" applyFont="1" applyAlignment="1">
      <alignment horizontal="center"/>
    </xf>
    <xf numFmtId="166" fontId="1" fillId="4" borderId="14" xfId="2" applyNumberFormat="1" applyFont="1" applyFill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1" xfId="0" applyFont="1" applyBorder="1" applyAlignment="1"/>
    <xf numFmtId="44" fontId="0" fillId="3" borderId="13" xfId="0" applyNumberFormat="1" applyFont="1" applyFill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10" fontId="0" fillId="3" borderId="3" xfId="2" applyNumberFormat="1" applyFont="1" applyFill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166" fontId="0" fillId="3" borderId="13" xfId="2" applyNumberFormat="1" applyFont="1" applyFill="1" applyBorder="1" applyAlignment="1">
      <alignment horizontal="center"/>
    </xf>
    <xf numFmtId="166" fontId="0" fillId="0" borderId="14" xfId="2" applyNumberFormat="1" applyFont="1" applyBorder="1" applyAlignment="1">
      <alignment horizontal="center"/>
    </xf>
    <xf numFmtId="166" fontId="0" fillId="0" borderId="16" xfId="2" applyNumberFormat="1" applyFont="1" applyBorder="1" applyAlignment="1">
      <alignment horizontal="center"/>
    </xf>
    <xf numFmtId="0" fontId="6" fillId="0" borderId="10" xfId="0" applyFont="1" applyBorder="1" applyAlignment="1"/>
    <xf numFmtId="0" fontId="6" fillId="0" borderId="15" xfId="0" applyFont="1" applyBorder="1" applyAlignment="1"/>
    <xf numFmtId="0" fontId="6" fillId="0" borderId="12" xfId="0" applyFont="1" applyBorder="1" applyAlignment="1"/>
    <xf numFmtId="164" fontId="0" fillId="4" borderId="14" xfId="0" applyNumberFormat="1" applyFont="1" applyFill="1" applyBorder="1" applyAlignment="1">
      <alignment horizontal="center"/>
    </xf>
    <xf numFmtId="164" fontId="0" fillId="3" borderId="4" xfId="1" applyNumberFormat="1" applyFont="1" applyFill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/>
    <xf numFmtId="0" fontId="0" fillId="0" borderId="3" xfId="0" applyFon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49" fontId="4" fillId="2" borderId="14" xfId="0" applyNumberFormat="1" applyFont="1" applyFill="1" applyBorder="1" applyAlignment="1">
      <alignment horizontal="center"/>
    </xf>
    <xf numFmtId="49" fontId="4" fillId="2" borderId="16" xfId="0" applyNumberFormat="1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2" xfId="0" applyFont="1" applyBorder="1" applyAlignment="1"/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6">
    <dxf>
      <fill>
        <patternFill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50"/>
  <sheetViews>
    <sheetView tabSelected="1" workbookViewId="0">
      <selection activeCell="I6" sqref="I6"/>
    </sheetView>
  </sheetViews>
  <sheetFormatPr defaultColWidth="14.42578125" defaultRowHeight="15.75" customHeight="1" x14ac:dyDescent="0.2"/>
  <cols>
    <col min="1" max="1" width="4.5703125" bestFit="1" customWidth="1"/>
    <col min="2" max="2" width="34.140625" bestFit="1" customWidth="1"/>
    <col min="3" max="3" width="24.42578125" bestFit="1" customWidth="1"/>
    <col min="4" max="4" width="13.42578125" bestFit="1" customWidth="1"/>
    <col min="5" max="5" width="32.42578125" bestFit="1" customWidth="1"/>
    <col min="6" max="6" width="25.140625" bestFit="1" customWidth="1"/>
    <col min="7" max="7" width="14.5703125" bestFit="1" customWidth="1"/>
    <col min="8" max="8" width="23.42578125" bestFit="1" customWidth="1"/>
    <col min="9" max="9" width="28.7109375" bestFit="1" customWidth="1"/>
    <col min="10" max="10" width="21.140625" bestFit="1" customWidth="1"/>
    <col min="11" max="11" width="19.85546875" bestFit="1" customWidth="1"/>
    <col min="13" max="13" width="13.85546875" bestFit="1" customWidth="1"/>
    <col min="14" max="14" width="20.28515625" bestFit="1" customWidth="1"/>
    <col min="15" max="15" width="13.85546875" style="6" bestFit="1" customWidth="1"/>
    <col min="16" max="92" width="11.7109375" customWidth="1"/>
    <col min="93" max="93" width="11.7109375" bestFit="1" customWidth="1"/>
  </cols>
  <sheetData>
    <row r="1" spans="2:27" ht="15.75" customHeight="1" thickBot="1" x14ac:dyDescent="0.25"/>
    <row r="2" spans="2:27" ht="21" thickBot="1" x14ac:dyDescent="0.35">
      <c r="B2" s="33" t="s">
        <v>25</v>
      </c>
      <c r="F2" s="87" t="s">
        <v>33</v>
      </c>
      <c r="G2" s="88"/>
      <c r="L2" s="1"/>
      <c r="M2" s="4"/>
      <c r="O2" s="7"/>
      <c r="AA2" s="3"/>
    </row>
    <row r="3" spans="2:27" x14ac:dyDescent="0.25">
      <c r="B3" s="32" t="s">
        <v>24</v>
      </c>
      <c r="F3" s="76" t="s">
        <v>23</v>
      </c>
      <c r="G3" s="49">
        <f>D13-D12</f>
        <v>40</v>
      </c>
      <c r="AA3" s="3"/>
    </row>
    <row r="4" spans="2:27" ht="12.75" x14ac:dyDescent="0.2">
      <c r="F4" s="77" t="s">
        <v>1</v>
      </c>
      <c r="G4" s="50">
        <f ca="1">AVERAGE(C20:C129)</f>
        <v>4.7999999999999994E-2</v>
      </c>
      <c r="AA4" s="3"/>
    </row>
    <row r="5" spans="2:27" ht="12.75" x14ac:dyDescent="0.2">
      <c r="F5" s="77" t="s">
        <v>28</v>
      </c>
      <c r="G5" s="56">
        <f ca="1">J18</f>
        <v>1.2867926582981775</v>
      </c>
      <c r="AA5" s="3"/>
    </row>
    <row r="6" spans="2:27" ht="12.75" x14ac:dyDescent="0.2">
      <c r="F6" s="78" t="s">
        <v>37</v>
      </c>
      <c r="G6" s="72">
        <f ca="1">(J13-D11)/G3/12</f>
        <v>996.84465</v>
      </c>
      <c r="AA6" s="3"/>
    </row>
    <row r="7" spans="2:27" ht="13.5" thickBot="1" x14ac:dyDescent="0.25">
      <c r="F7" s="77" t="s">
        <v>12</v>
      </c>
      <c r="G7" s="51">
        <f ca="1">AVERAGE(E20:E129)</f>
        <v>10251.9</v>
      </c>
      <c r="AA7" s="3"/>
    </row>
    <row r="8" spans="2:27" ht="13.5" thickBot="1" x14ac:dyDescent="0.25">
      <c r="B8" s="27" t="s">
        <v>22</v>
      </c>
      <c r="C8" s="85" t="s">
        <v>10</v>
      </c>
      <c r="D8" s="86" t="s">
        <v>9</v>
      </c>
      <c r="F8" s="77" t="s">
        <v>15</v>
      </c>
      <c r="G8" s="51">
        <f ca="1">F18</f>
        <v>460076</v>
      </c>
      <c r="AA8" s="3"/>
    </row>
    <row r="9" spans="2:27" ht="13.5" thickBot="1" x14ac:dyDescent="0.25">
      <c r="B9" s="5" t="s">
        <v>2</v>
      </c>
      <c r="C9" s="83" t="s">
        <v>31</v>
      </c>
      <c r="D9" s="24">
        <v>0</v>
      </c>
      <c r="F9" s="79" t="s">
        <v>14</v>
      </c>
      <c r="G9" s="53">
        <f ca="1">G18</f>
        <v>1052098.4190591923</v>
      </c>
      <c r="AA9" s="3"/>
    </row>
    <row r="10" spans="2:27" ht="13.5" thickBot="1" x14ac:dyDescent="0.25">
      <c r="B10" s="5" t="s">
        <v>3</v>
      </c>
      <c r="C10" s="84" t="s">
        <v>32</v>
      </c>
      <c r="D10" s="54">
        <v>2000</v>
      </c>
      <c r="F10" s="57"/>
      <c r="G10" s="58"/>
      <c r="AA10" s="3"/>
    </row>
    <row r="11" spans="2:27" ht="16.5" thickBot="1" x14ac:dyDescent="0.3">
      <c r="B11" s="80" t="s">
        <v>13</v>
      </c>
      <c r="C11" s="81"/>
      <c r="D11" s="82">
        <v>50000</v>
      </c>
      <c r="F11" s="89" t="s">
        <v>29</v>
      </c>
      <c r="G11" s="90"/>
      <c r="H11" s="90"/>
      <c r="I11" s="90"/>
      <c r="J11" s="91"/>
      <c r="AA11" s="3"/>
    </row>
    <row r="12" spans="2:27" ht="13.5" thickBot="1" x14ac:dyDescent="0.25">
      <c r="B12" s="5" t="s">
        <v>20</v>
      </c>
      <c r="C12" s="21"/>
      <c r="D12" s="25">
        <v>25</v>
      </c>
      <c r="F12" s="59"/>
      <c r="G12" s="69" t="s">
        <v>11</v>
      </c>
      <c r="H12" s="70" t="s">
        <v>36</v>
      </c>
      <c r="I12" s="69" t="s">
        <v>34</v>
      </c>
      <c r="J12" s="71" t="s">
        <v>35</v>
      </c>
      <c r="K12" s="9"/>
      <c r="AA12" s="3"/>
    </row>
    <row r="13" spans="2:27" ht="13.5" thickBot="1" x14ac:dyDescent="0.25">
      <c r="B13" s="22" t="s">
        <v>21</v>
      </c>
      <c r="C13" s="23"/>
      <c r="D13" s="26">
        <v>65</v>
      </c>
      <c r="F13" s="11" t="s">
        <v>16</v>
      </c>
      <c r="G13" s="60">
        <f ca="1">AVERAGE('Monte carlo Simulation'!B:B)</f>
        <v>3561747.0894830213</v>
      </c>
      <c r="H13" s="63">
        <f ca="1">AVERAGE('Monte carlo Simulation'!C:C)</f>
        <v>7.4677666666666628E-2</v>
      </c>
      <c r="I13" s="66">
        <f ca="1">AVERAGE('Monte carlo Simulation'!D:D)</f>
        <v>5.7567240702957063</v>
      </c>
      <c r="J13" s="73">
        <f ca="1">AVERAGE('Monte carlo Simulation'!E:E)</f>
        <v>528485.43200000003</v>
      </c>
      <c r="AA13" s="3"/>
    </row>
    <row r="14" spans="2:27" ht="12.75" x14ac:dyDescent="0.2">
      <c r="F14" s="12" t="s">
        <v>17</v>
      </c>
      <c r="G14" s="61">
        <f ca="1">MAX('Monte carlo Simulation'!B:B)</f>
        <v>25644054.611962687</v>
      </c>
      <c r="H14" s="64">
        <f ca="1">MAX('Monte carlo Simulation'!C:C)</f>
        <v>0.14300000000000004</v>
      </c>
      <c r="I14" s="67">
        <f ca="1">MAX('Monte carlo Simulation'!D:D)</f>
        <v>40.91316846471053</v>
      </c>
      <c r="J14" s="74">
        <f ca="1">MAX('Monte carlo Simulation'!E:E)</f>
        <v>660776</v>
      </c>
      <c r="K14" s="9"/>
      <c r="AA14" s="3"/>
    </row>
    <row r="15" spans="2:27" ht="12.75" x14ac:dyDescent="0.2">
      <c r="D15" s="9"/>
      <c r="F15" s="12" t="s">
        <v>18</v>
      </c>
      <c r="G15" s="61">
        <f ca="1">MIN('Monte carlo Simulation'!B:B)</f>
        <v>408003.52675164805</v>
      </c>
      <c r="H15" s="64">
        <f ca="1">MIN('Monte carlo Simulation'!C:C)</f>
        <v>3.000000000000004E-3</v>
      </c>
      <c r="I15" s="67">
        <f ca="1">MIN('Monte carlo Simulation'!D:D)</f>
        <v>-0.21636039667254126</v>
      </c>
      <c r="J15" s="74">
        <f ca="1">MIN('Monte carlo Simulation'!E:E)</f>
        <v>349676</v>
      </c>
      <c r="AA15" s="3"/>
    </row>
    <row r="16" spans="2:27" ht="13.5" thickBot="1" x14ac:dyDescent="0.25">
      <c r="F16" s="13" t="s">
        <v>19</v>
      </c>
      <c r="G16" s="62">
        <f ca="1">MEDIAN('Monte carlo Simulation'!B:B)</f>
        <v>2920917.2103390908</v>
      </c>
      <c r="H16" s="65">
        <f ca="1">MEDIAN('Monte carlo Simulation'!C:C)</f>
        <v>7.4500000000000011E-2</v>
      </c>
      <c r="I16" s="68">
        <f ca="1">MEDIAN('Monte carlo Simulation'!D:D)</f>
        <v>4.5586224979253966</v>
      </c>
      <c r="J16" s="75">
        <f ca="1">MEDIAN('Monte carlo Simulation'!E:E)</f>
        <v>527432</v>
      </c>
      <c r="AA16" s="3"/>
    </row>
    <row r="17" spans="1:27" ht="12.75" x14ac:dyDescent="0.2">
      <c r="J17" s="55">
        <f ca="1">AVERAGE(J20:J129)</f>
        <v>6.101375632441948E-2</v>
      </c>
      <c r="AA17" s="3"/>
    </row>
    <row r="18" spans="1:27" ht="13.5" thickBot="1" x14ac:dyDescent="0.25">
      <c r="A18" s="10"/>
      <c r="B18" s="10"/>
      <c r="C18" s="48">
        <f ca="1">AVERAGE(C20:C59)</f>
        <v>4.7999999999999994E-2</v>
      </c>
      <c r="D18" s="10"/>
      <c r="E18" s="10"/>
      <c r="F18" s="46">
        <f ca="1">VLOOKUP($D$13-1,$A$20:$K$129,6,FALSE)</f>
        <v>460076</v>
      </c>
      <c r="G18" s="52">
        <f ca="1">VLOOKUP($D$13-1,$A$20:$K$129,7,FALSE)</f>
        <v>1052098.4190591923</v>
      </c>
      <c r="H18" s="14"/>
      <c r="I18" s="46">
        <f ca="1">VLOOKUP($D$13-1,$A$20:$K$129,9,FALSE)</f>
        <v>592022.4190591923</v>
      </c>
      <c r="J18" s="47">
        <f ca="1">(VLOOKUP($D$13-1,$A$20:$K$129,7,FALSE)-VLOOKUP($D$13-1,$A$20:$K$129,6,FALSE))/VLOOKUP($D$13-1,$A$20:$K$129,6,FALSE)</f>
        <v>1.2867926582981775</v>
      </c>
      <c r="K18" s="10"/>
      <c r="AA18" s="3"/>
    </row>
    <row r="19" spans="1:27" ht="13.5" thickBot="1" x14ac:dyDescent="0.25">
      <c r="A19" s="28" t="s">
        <v>4</v>
      </c>
      <c r="B19" s="29" t="s">
        <v>5</v>
      </c>
      <c r="C19" s="30" t="s">
        <v>26</v>
      </c>
      <c r="D19" s="30" t="s">
        <v>0</v>
      </c>
      <c r="E19" s="28" t="s">
        <v>27</v>
      </c>
      <c r="F19" s="30" t="s">
        <v>9</v>
      </c>
      <c r="G19" s="29" t="s">
        <v>11</v>
      </c>
      <c r="H19" s="30" t="s">
        <v>6</v>
      </c>
      <c r="I19" s="30" t="s">
        <v>7</v>
      </c>
      <c r="J19" s="30" t="s">
        <v>8</v>
      </c>
      <c r="K19" s="31" t="s">
        <v>30</v>
      </c>
      <c r="AA19" s="3"/>
    </row>
    <row r="20" spans="1:27" ht="12.75" x14ac:dyDescent="0.2">
      <c r="A20" s="15">
        <f>D12</f>
        <v>25</v>
      </c>
      <c r="B20" s="16">
        <v>1</v>
      </c>
      <c r="C20" s="17">
        <f t="shared" ref="C20:C51" ca="1" si="0">IF(B20="","",RANDBETWEEN($C$9,$C$10)/100)</f>
        <v>-0.14000000000000001</v>
      </c>
      <c r="D20" s="18">
        <f>D11</f>
        <v>50000</v>
      </c>
      <c r="E20" s="37">
        <f t="shared" ref="E20:E51" ca="1" si="1">IF(B20="","",RANDBETWEEN($D$9,$D$10)*12)</f>
        <v>9084</v>
      </c>
      <c r="F20" s="18">
        <f ca="1">IF(B20="","",$D$20+E20)</f>
        <v>59084</v>
      </c>
      <c r="G20" s="38">
        <f ca="1">IF(B20="","",-FV(C20,1,E20,D20,0))</f>
        <v>52084</v>
      </c>
      <c r="H20" s="18">
        <f ca="1">IF(B20="","",G20-E20-D20)</f>
        <v>-7000</v>
      </c>
      <c r="I20" s="18">
        <f ca="1">IF(B20="","",G20-F20)</f>
        <v>-7000</v>
      </c>
      <c r="J20" s="17">
        <f ca="1">IF(B20="","",H20/F20)</f>
        <v>-0.1184753909687902</v>
      </c>
      <c r="K20" s="19"/>
      <c r="AA20" s="3"/>
    </row>
    <row r="21" spans="1:27" ht="12.75" x14ac:dyDescent="0.2">
      <c r="A21" s="15">
        <f>IFERROR(IF(B20&lt;$G$3,A20+1,""),"")</f>
        <v>26</v>
      </c>
      <c r="B21" s="16">
        <f>IF(A21="","",B20+1)</f>
        <v>2</v>
      </c>
      <c r="C21" s="17">
        <f t="shared" ca="1" si="0"/>
        <v>0.23</v>
      </c>
      <c r="D21" s="18">
        <f ca="1">IF(B21="","",G20)</f>
        <v>52084</v>
      </c>
      <c r="E21" s="37">
        <f t="shared" ca="1" si="1"/>
        <v>2460</v>
      </c>
      <c r="F21" s="18">
        <f ca="1">IF(B21="","",E21+F20)</f>
        <v>61544</v>
      </c>
      <c r="G21" s="38">
        <f t="shared" ref="G21:G84" ca="1" si="2">IF(B21="","",-FV(C21,1,E21,D21,0))</f>
        <v>66523.319999999992</v>
      </c>
      <c r="H21" s="18">
        <f t="shared" ref="H21:H84" ca="1" si="3">IF(B21="","",G21-E21-D21)</f>
        <v>11979.319999999992</v>
      </c>
      <c r="I21" s="18">
        <f t="shared" ref="I21:I84" ca="1" si="4">IF(B21="","",G21-F21)</f>
        <v>4979.3199999999924</v>
      </c>
      <c r="J21" s="17">
        <f t="shared" ref="J21:J84" ca="1" si="5">IF(B21="","",H21/F21)</f>
        <v>0.19464643182113597</v>
      </c>
      <c r="K21" s="19">
        <f ca="1">IF(B21="","",(G21-G20)/G20)</f>
        <v>0.27723139543813824</v>
      </c>
      <c r="L21" s="8"/>
      <c r="AA21" s="3"/>
    </row>
    <row r="22" spans="1:27" ht="12.75" x14ac:dyDescent="0.2">
      <c r="A22" s="15">
        <f t="shared" ref="A22:A85" si="6">IFERROR(IF(B21&lt;$G$3,A21+1,""),"")</f>
        <v>27</v>
      </c>
      <c r="B22" s="16">
        <f t="shared" ref="B22:B85" si="7">IF(A22="","",B21+1)</f>
        <v>3</v>
      </c>
      <c r="C22" s="17">
        <f t="shared" ca="1" si="0"/>
        <v>-0.08</v>
      </c>
      <c r="D22" s="18">
        <f t="shared" ref="D22:D85" ca="1" si="8">IF(B22="","",G21)</f>
        <v>66523.319999999992</v>
      </c>
      <c r="E22" s="37">
        <f t="shared" ca="1" si="1"/>
        <v>3444</v>
      </c>
      <c r="F22" s="18">
        <f t="shared" ref="F22:F85" ca="1" si="9">IF(B22="","",E22+F21)</f>
        <v>64988</v>
      </c>
      <c r="G22" s="38">
        <f t="shared" ca="1" si="2"/>
        <v>64645.454399999995</v>
      </c>
      <c r="H22" s="18">
        <f t="shared" ca="1" si="3"/>
        <v>-5321.8655999999974</v>
      </c>
      <c r="I22" s="18">
        <f t="shared" ca="1" si="4"/>
        <v>-342.54560000000492</v>
      </c>
      <c r="J22" s="17">
        <f t="shared" ca="1" si="5"/>
        <v>-8.1889973533575383E-2</v>
      </c>
      <c r="K22" s="19">
        <f t="shared" ref="K22:K85" ca="1" si="10">IF(B22="","",(G22-G21)/G21)</f>
        <v>-2.8228681310553918E-2</v>
      </c>
      <c r="L22" s="8"/>
      <c r="AA22" s="3"/>
    </row>
    <row r="23" spans="1:27" ht="12.75" x14ac:dyDescent="0.2">
      <c r="A23" s="15">
        <f t="shared" si="6"/>
        <v>28</v>
      </c>
      <c r="B23" s="16">
        <f t="shared" si="7"/>
        <v>4</v>
      </c>
      <c r="C23" s="17">
        <f t="shared" ca="1" si="0"/>
        <v>0</v>
      </c>
      <c r="D23" s="18">
        <f t="shared" ca="1" si="8"/>
        <v>64645.454399999995</v>
      </c>
      <c r="E23" s="37">
        <f t="shared" ca="1" si="1"/>
        <v>12420</v>
      </c>
      <c r="F23" s="18">
        <f t="shared" ca="1" si="9"/>
        <v>77408</v>
      </c>
      <c r="G23" s="38">
        <f t="shared" ca="1" si="2"/>
        <v>77065.454399999988</v>
      </c>
      <c r="H23" s="18">
        <f t="shared" ca="1" si="3"/>
        <v>-7.2759576141834259E-12</v>
      </c>
      <c r="I23" s="18">
        <f t="shared" ca="1" si="4"/>
        <v>-342.5456000000122</v>
      </c>
      <c r="J23" s="17">
        <f t="shared" ca="1" si="5"/>
        <v>-9.3994905102617632E-17</v>
      </c>
      <c r="K23" s="19">
        <f t="shared" ca="1" si="10"/>
        <v>0.19212487738348999</v>
      </c>
      <c r="L23" s="8"/>
      <c r="O23"/>
      <c r="AA23" s="3"/>
    </row>
    <row r="24" spans="1:27" ht="12.75" x14ac:dyDescent="0.2">
      <c r="A24" s="15">
        <f t="shared" si="6"/>
        <v>29</v>
      </c>
      <c r="B24" s="16">
        <f t="shared" si="7"/>
        <v>5</v>
      </c>
      <c r="C24" s="17">
        <f t="shared" ca="1" si="0"/>
        <v>-0.05</v>
      </c>
      <c r="D24" s="18">
        <f t="shared" ca="1" si="8"/>
        <v>77065.454399999988</v>
      </c>
      <c r="E24" s="37">
        <f t="shared" ca="1" si="1"/>
        <v>312</v>
      </c>
      <c r="F24" s="18">
        <f t="shared" ca="1" si="9"/>
        <v>77720</v>
      </c>
      <c r="G24" s="38">
        <f t="shared" ca="1" si="2"/>
        <v>73524.18167999998</v>
      </c>
      <c r="H24" s="18">
        <f t="shared" ca="1" si="3"/>
        <v>-3853.2727200000081</v>
      </c>
      <c r="I24" s="18">
        <f t="shared" ca="1" si="4"/>
        <v>-4195.8183200000203</v>
      </c>
      <c r="J24" s="17">
        <f t="shared" ca="1" si="5"/>
        <v>-4.9578907874421103E-2</v>
      </c>
      <c r="K24" s="19">
        <f t="shared" ca="1" si="10"/>
        <v>-4.5951493409996796E-2</v>
      </c>
      <c r="L24" s="8"/>
      <c r="O24"/>
      <c r="AA24" s="3"/>
    </row>
    <row r="25" spans="1:27" ht="12.75" x14ac:dyDescent="0.2">
      <c r="A25" s="15">
        <f t="shared" si="6"/>
        <v>30</v>
      </c>
      <c r="B25" s="16">
        <f t="shared" si="7"/>
        <v>6</v>
      </c>
      <c r="C25" s="17">
        <f t="shared" ca="1" si="0"/>
        <v>0.2</v>
      </c>
      <c r="D25" s="18">
        <f t="shared" ca="1" si="8"/>
        <v>73524.18167999998</v>
      </c>
      <c r="E25" s="37">
        <f t="shared" ca="1" si="1"/>
        <v>15804</v>
      </c>
      <c r="F25" s="18">
        <f t="shared" ca="1" si="9"/>
        <v>93524</v>
      </c>
      <c r="G25" s="38">
        <f t="shared" ca="1" si="2"/>
        <v>104033.01801599997</v>
      </c>
      <c r="H25" s="18">
        <f t="shared" ca="1" si="3"/>
        <v>14704.836335999993</v>
      </c>
      <c r="I25" s="18">
        <f t="shared" ca="1" si="4"/>
        <v>10509.018015999973</v>
      </c>
      <c r="J25" s="17">
        <f t="shared" ca="1" si="5"/>
        <v>0.15723061819426024</v>
      </c>
      <c r="K25" s="19">
        <f t="shared" ca="1" si="10"/>
        <v>0.41494968918911468</v>
      </c>
      <c r="L25" s="8"/>
      <c r="O25"/>
      <c r="AA25" s="3"/>
    </row>
    <row r="26" spans="1:27" ht="12.75" x14ac:dyDescent="0.2">
      <c r="A26" s="15">
        <f t="shared" si="6"/>
        <v>31</v>
      </c>
      <c r="B26" s="16">
        <f t="shared" si="7"/>
        <v>7</v>
      </c>
      <c r="C26" s="17">
        <f t="shared" ca="1" si="0"/>
        <v>0.19</v>
      </c>
      <c r="D26" s="18">
        <f t="shared" ca="1" si="8"/>
        <v>104033.01801599997</v>
      </c>
      <c r="E26" s="37">
        <f t="shared" ca="1" si="1"/>
        <v>840</v>
      </c>
      <c r="F26" s="18">
        <f t="shared" ca="1" si="9"/>
        <v>94364</v>
      </c>
      <c r="G26" s="38">
        <f t="shared" ca="1" si="2"/>
        <v>124639.29143903997</v>
      </c>
      <c r="H26" s="18">
        <f t="shared" ca="1" si="3"/>
        <v>19766.273423039995</v>
      </c>
      <c r="I26" s="18">
        <f t="shared" ca="1" si="4"/>
        <v>30275.291439039967</v>
      </c>
      <c r="J26" s="17">
        <f t="shared" ca="1" si="5"/>
        <v>0.20946837165698778</v>
      </c>
      <c r="K26" s="19">
        <f t="shared" ca="1" si="10"/>
        <v>0.19807435962177711</v>
      </c>
      <c r="L26" s="8"/>
      <c r="O26"/>
      <c r="AA26" s="3"/>
    </row>
    <row r="27" spans="1:27" ht="12.75" x14ac:dyDescent="0.2">
      <c r="A27" s="15">
        <f t="shared" si="6"/>
        <v>32</v>
      </c>
      <c r="B27" s="16">
        <f t="shared" si="7"/>
        <v>8</v>
      </c>
      <c r="C27" s="17">
        <f t="shared" ca="1" si="0"/>
        <v>0.02</v>
      </c>
      <c r="D27" s="18">
        <f t="shared" ca="1" si="8"/>
        <v>124639.29143903997</v>
      </c>
      <c r="E27" s="37">
        <f t="shared" ca="1" si="1"/>
        <v>7008</v>
      </c>
      <c r="F27" s="18">
        <f t="shared" ca="1" si="9"/>
        <v>101372</v>
      </c>
      <c r="G27" s="38">
        <f t="shared" ca="1" si="2"/>
        <v>134140.07726782077</v>
      </c>
      <c r="H27" s="18">
        <f t="shared" ca="1" si="3"/>
        <v>2492.7858287808049</v>
      </c>
      <c r="I27" s="18">
        <f t="shared" ca="1" si="4"/>
        <v>32768.077267820772</v>
      </c>
      <c r="J27" s="17">
        <f t="shared" ca="1" si="5"/>
        <v>2.4590476944134524E-2</v>
      </c>
      <c r="K27" s="19">
        <f t="shared" ca="1" si="10"/>
        <v>7.6226250318725208E-2</v>
      </c>
      <c r="L27" s="8"/>
      <c r="O27"/>
      <c r="AA27" s="3"/>
    </row>
    <row r="28" spans="1:27" ht="12.75" x14ac:dyDescent="0.2">
      <c r="A28" s="15">
        <f t="shared" si="6"/>
        <v>33</v>
      </c>
      <c r="B28" s="16">
        <f t="shared" si="7"/>
        <v>9</v>
      </c>
      <c r="C28" s="17">
        <f t="shared" ca="1" si="0"/>
        <v>-0.09</v>
      </c>
      <c r="D28" s="18">
        <f t="shared" ca="1" si="8"/>
        <v>134140.07726782077</v>
      </c>
      <c r="E28" s="37">
        <f t="shared" ca="1" si="1"/>
        <v>996</v>
      </c>
      <c r="F28" s="18">
        <f t="shared" ca="1" si="9"/>
        <v>102368</v>
      </c>
      <c r="G28" s="38">
        <f t="shared" ca="1" si="2"/>
        <v>123063.47031371691</v>
      </c>
      <c r="H28" s="18">
        <f t="shared" ca="1" si="3"/>
        <v>-12072.60695410386</v>
      </c>
      <c r="I28" s="18">
        <f t="shared" ca="1" si="4"/>
        <v>20695.470313716913</v>
      </c>
      <c r="J28" s="17">
        <f t="shared" ca="1" si="5"/>
        <v>-0.11793340647569416</v>
      </c>
      <c r="K28" s="19">
        <f t="shared" ca="1" si="10"/>
        <v>-8.2574926000591006E-2</v>
      </c>
      <c r="L28" s="8"/>
      <c r="O28"/>
      <c r="AA28" s="3"/>
    </row>
    <row r="29" spans="1:27" ht="12.75" x14ac:dyDescent="0.2">
      <c r="A29" s="15">
        <f t="shared" si="6"/>
        <v>34</v>
      </c>
      <c r="B29" s="16">
        <f t="shared" si="7"/>
        <v>10</v>
      </c>
      <c r="C29" s="17">
        <f t="shared" ca="1" si="0"/>
        <v>0.22</v>
      </c>
      <c r="D29" s="18">
        <f t="shared" ca="1" si="8"/>
        <v>123063.47031371691</v>
      </c>
      <c r="E29" s="37">
        <f t="shared" ca="1" si="1"/>
        <v>16692</v>
      </c>
      <c r="F29" s="18">
        <f t="shared" ca="1" si="9"/>
        <v>119060</v>
      </c>
      <c r="G29" s="38">
        <f t="shared" ca="1" si="2"/>
        <v>166829.43378273462</v>
      </c>
      <c r="H29" s="18">
        <f t="shared" ca="1" si="3"/>
        <v>27073.963469017704</v>
      </c>
      <c r="I29" s="18">
        <f t="shared" ca="1" si="4"/>
        <v>47769.433782734617</v>
      </c>
      <c r="J29" s="17">
        <f t="shared" ca="1" si="5"/>
        <v>0.2273976437847951</v>
      </c>
      <c r="K29" s="19">
        <f t="shared" ca="1" si="10"/>
        <v>0.3556373256616952</v>
      </c>
      <c r="L29" s="8"/>
      <c r="O29"/>
      <c r="V29" s="2"/>
      <c r="AA29" s="3"/>
    </row>
    <row r="30" spans="1:27" ht="12.75" x14ac:dyDescent="0.2">
      <c r="A30" s="15">
        <f t="shared" si="6"/>
        <v>35</v>
      </c>
      <c r="B30" s="16">
        <f t="shared" si="7"/>
        <v>11</v>
      </c>
      <c r="C30" s="17">
        <f t="shared" ca="1" si="0"/>
        <v>0.08</v>
      </c>
      <c r="D30" s="18">
        <f t="shared" ca="1" si="8"/>
        <v>166829.43378273462</v>
      </c>
      <c r="E30" s="37">
        <f t="shared" ca="1" si="1"/>
        <v>5916</v>
      </c>
      <c r="F30" s="18">
        <f t="shared" ca="1" si="9"/>
        <v>124976</v>
      </c>
      <c r="G30" s="38">
        <f t="shared" ca="1" si="2"/>
        <v>186091.78848535341</v>
      </c>
      <c r="H30" s="18">
        <f t="shared" ca="1" si="3"/>
        <v>13346.354702618788</v>
      </c>
      <c r="I30" s="18">
        <f t="shared" ca="1" si="4"/>
        <v>61115.788485353405</v>
      </c>
      <c r="J30" s="17">
        <f t="shared" ca="1" si="5"/>
        <v>0.10679134155852954</v>
      </c>
      <c r="K30" s="19">
        <f t="shared" ca="1" si="10"/>
        <v>0.1154613683320687</v>
      </c>
      <c r="L30" s="8"/>
      <c r="O30"/>
      <c r="AA30" s="3"/>
    </row>
    <row r="31" spans="1:27" ht="12.75" x14ac:dyDescent="0.2">
      <c r="A31" s="15">
        <f t="shared" si="6"/>
        <v>36</v>
      </c>
      <c r="B31" s="16">
        <f t="shared" si="7"/>
        <v>12</v>
      </c>
      <c r="C31" s="17">
        <f t="shared" ca="1" si="0"/>
        <v>-0.01</v>
      </c>
      <c r="D31" s="18">
        <f t="shared" ca="1" si="8"/>
        <v>186091.78848535341</v>
      </c>
      <c r="E31" s="37">
        <f t="shared" ca="1" si="1"/>
        <v>6732</v>
      </c>
      <c r="F31" s="18">
        <f t="shared" ca="1" si="9"/>
        <v>131708</v>
      </c>
      <c r="G31" s="38">
        <f t="shared" ca="1" si="2"/>
        <v>190962.87060049988</v>
      </c>
      <c r="H31" s="18">
        <f t="shared" ca="1" si="3"/>
        <v>-1860.917884853523</v>
      </c>
      <c r="I31" s="18">
        <f t="shared" ca="1" si="4"/>
        <v>59254.870600499882</v>
      </c>
      <c r="J31" s="17">
        <f t="shared" ca="1" si="5"/>
        <v>-1.4129118085868156E-2</v>
      </c>
      <c r="K31" s="19">
        <f t="shared" ca="1" si="10"/>
        <v>2.6175696170118015E-2</v>
      </c>
      <c r="L31" s="8"/>
      <c r="O31"/>
      <c r="AA31" s="3"/>
    </row>
    <row r="32" spans="1:27" ht="12.75" x14ac:dyDescent="0.2">
      <c r="A32" s="15">
        <f t="shared" si="6"/>
        <v>37</v>
      </c>
      <c r="B32" s="16">
        <f t="shared" si="7"/>
        <v>13</v>
      </c>
      <c r="C32" s="17">
        <f t="shared" ca="1" si="0"/>
        <v>0.2</v>
      </c>
      <c r="D32" s="18">
        <f t="shared" ca="1" si="8"/>
        <v>190962.87060049988</v>
      </c>
      <c r="E32" s="37">
        <f t="shared" ca="1" si="1"/>
        <v>10284</v>
      </c>
      <c r="F32" s="18">
        <f t="shared" ca="1" si="9"/>
        <v>141992</v>
      </c>
      <c r="G32" s="38">
        <f t="shared" ca="1" si="2"/>
        <v>239439.44472059986</v>
      </c>
      <c r="H32" s="18">
        <f t="shared" ca="1" si="3"/>
        <v>38192.574120099976</v>
      </c>
      <c r="I32" s="18">
        <f t="shared" ca="1" si="4"/>
        <v>97447.444720599859</v>
      </c>
      <c r="J32" s="17">
        <f t="shared" ca="1" si="5"/>
        <v>0.26897694320877213</v>
      </c>
      <c r="K32" s="19">
        <f t="shared" ca="1" si="10"/>
        <v>0.25385340075618384</v>
      </c>
      <c r="L32" s="8"/>
      <c r="O32"/>
      <c r="AA32" s="3"/>
    </row>
    <row r="33" spans="1:27" ht="12.75" x14ac:dyDescent="0.2">
      <c r="A33" s="15">
        <f t="shared" si="6"/>
        <v>38</v>
      </c>
      <c r="B33" s="16">
        <f t="shared" si="7"/>
        <v>14</v>
      </c>
      <c r="C33" s="17">
        <f t="shared" ca="1" si="0"/>
        <v>-0.15</v>
      </c>
      <c r="D33" s="18">
        <f t="shared" ca="1" si="8"/>
        <v>239439.44472059986</v>
      </c>
      <c r="E33" s="37">
        <f t="shared" ca="1" si="1"/>
        <v>9648</v>
      </c>
      <c r="F33" s="18">
        <f t="shared" ca="1" si="9"/>
        <v>151640</v>
      </c>
      <c r="G33" s="38">
        <f t="shared" ca="1" si="2"/>
        <v>213171.52801250987</v>
      </c>
      <c r="H33" s="18">
        <f t="shared" ca="1" si="3"/>
        <v>-35915.916708089993</v>
      </c>
      <c r="I33" s="18">
        <f t="shared" ca="1" si="4"/>
        <v>61531.528012509865</v>
      </c>
      <c r="J33" s="17">
        <f t="shared" ca="1" si="5"/>
        <v>-0.23684988596735684</v>
      </c>
      <c r="K33" s="19">
        <f t="shared" ca="1" si="10"/>
        <v>-0.10970588717636659</v>
      </c>
      <c r="L33" s="8"/>
      <c r="O33"/>
      <c r="AA33" s="3"/>
    </row>
    <row r="34" spans="1:27" ht="12.75" x14ac:dyDescent="0.2">
      <c r="A34" s="15">
        <f t="shared" si="6"/>
        <v>39</v>
      </c>
      <c r="B34" s="16">
        <f t="shared" si="7"/>
        <v>15</v>
      </c>
      <c r="C34" s="17">
        <f t="shared" ca="1" si="0"/>
        <v>0.27</v>
      </c>
      <c r="D34" s="18">
        <f t="shared" ca="1" si="8"/>
        <v>213171.52801250987</v>
      </c>
      <c r="E34" s="37">
        <f t="shared" ca="1" si="1"/>
        <v>13404</v>
      </c>
      <c r="F34" s="18">
        <f t="shared" ca="1" si="9"/>
        <v>165044</v>
      </c>
      <c r="G34" s="38">
        <f t="shared" ca="1" si="2"/>
        <v>284131.84057588753</v>
      </c>
      <c r="H34" s="18">
        <f t="shared" ca="1" si="3"/>
        <v>57556.312563377665</v>
      </c>
      <c r="I34" s="18">
        <f t="shared" ca="1" si="4"/>
        <v>119087.84057588753</v>
      </c>
      <c r="J34" s="17">
        <f t="shared" ca="1" si="5"/>
        <v>0.34873314124341187</v>
      </c>
      <c r="K34" s="19">
        <f t="shared" ca="1" si="10"/>
        <v>0.33287894131534018</v>
      </c>
      <c r="L34" s="8"/>
      <c r="O34"/>
      <c r="AA34" s="3"/>
    </row>
    <row r="35" spans="1:27" ht="12.75" x14ac:dyDescent="0.2">
      <c r="A35" s="15">
        <f t="shared" si="6"/>
        <v>40</v>
      </c>
      <c r="B35" s="16">
        <f t="shared" si="7"/>
        <v>16</v>
      </c>
      <c r="C35" s="17">
        <f t="shared" ca="1" si="0"/>
        <v>0.03</v>
      </c>
      <c r="D35" s="18">
        <f t="shared" ca="1" si="8"/>
        <v>284131.84057588753</v>
      </c>
      <c r="E35" s="37">
        <f t="shared" ca="1" si="1"/>
        <v>21468</v>
      </c>
      <c r="F35" s="18">
        <f t="shared" ca="1" si="9"/>
        <v>186512</v>
      </c>
      <c r="G35" s="38">
        <f t="shared" ca="1" si="2"/>
        <v>314123.79579316417</v>
      </c>
      <c r="H35" s="18">
        <f t="shared" ca="1" si="3"/>
        <v>8523.9552172766416</v>
      </c>
      <c r="I35" s="18">
        <f t="shared" ca="1" si="4"/>
        <v>127611.79579316417</v>
      </c>
      <c r="J35" s="17">
        <f t="shared" ca="1" si="5"/>
        <v>4.5701913106270059E-2</v>
      </c>
      <c r="K35" s="19">
        <f t="shared" ca="1" si="10"/>
        <v>0.1055564739118572</v>
      </c>
      <c r="L35" s="8"/>
      <c r="O35"/>
      <c r="AA35" s="3"/>
    </row>
    <row r="36" spans="1:27" ht="12.75" x14ac:dyDescent="0.2">
      <c r="A36" s="15">
        <f t="shared" si="6"/>
        <v>41</v>
      </c>
      <c r="B36" s="16">
        <f t="shared" si="7"/>
        <v>17</v>
      </c>
      <c r="C36" s="17">
        <f t="shared" ca="1" si="0"/>
        <v>0.01</v>
      </c>
      <c r="D36" s="18">
        <f t="shared" ca="1" si="8"/>
        <v>314123.79579316417</v>
      </c>
      <c r="E36" s="37">
        <f t="shared" ca="1" si="1"/>
        <v>16920</v>
      </c>
      <c r="F36" s="18">
        <f t="shared" ca="1" si="9"/>
        <v>203432</v>
      </c>
      <c r="G36" s="38">
        <f t="shared" ca="1" si="2"/>
        <v>334185.03375109582</v>
      </c>
      <c r="H36" s="18">
        <f t="shared" ca="1" si="3"/>
        <v>3141.2379579316475</v>
      </c>
      <c r="I36" s="18">
        <f t="shared" ca="1" si="4"/>
        <v>130753.03375109582</v>
      </c>
      <c r="J36" s="17">
        <f t="shared" ca="1" si="5"/>
        <v>1.5441218480532303E-2</v>
      </c>
      <c r="K36" s="19">
        <f t="shared" ca="1" si="10"/>
        <v>6.3864114169628311E-2</v>
      </c>
      <c r="L36" s="8"/>
      <c r="O36"/>
      <c r="AA36" s="3"/>
    </row>
    <row r="37" spans="1:27" ht="12.75" x14ac:dyDescent="0.2">
      <c r="A37" s="15">
        <f t="shared" si="6"/>
        <v>42</v>
      </c>
      <c r="B37" s="16">
        <f t="shared" si="7"/>
        <v>18</v>
      </c>
      <c r="C37" s="17">
        <f t="shared" ca="1" si="0"/>
        <v>-0.14000000000000001</v>
      </c>
      <c r="D37" s="18">
        <f t="shared" ca="1" si="8"/>
        <v>334185.03375109582</v>
      </c>
      <c r="E37" s="37">
        <f t="shared" ca="1" si="1"/>
        <v>16584</v>
      </c>
      <c r="F37" s="18">
        <f t="shared" ca="1" si="9"/>
        <v>220016</v>
      </c>
      <c r="G37" s="38">
        <f t="shared" ca="1" si="2"/>
        <v>303983.12902594241</v>
      </c>
      <c r="H37" s="18">
        <f t="shared" ca="1" si="3"/>
        <v>-46785.904725153407</v>
      </c>
      <c r="I37" s="18">
        <f t="shared" ca="1" si="4"/>
        <v>83967.129025942413</v>
      </c>
      <c r="J37" s="17">
        <f t="shared" ca="1" si="5"/>
        <v>-0.21264773800611503</v>
      </c>
      <c r="K37" s="19">
        <f t="shared" ca="1" si="10"/>
        <v>-9.0374797417313635E-2</v>
      </c>
      <c r="L37" s="8"/>
      <c r="O37"/>
      <c r="AA37" s="3"/>
    </row>
    <row r="38" spans="1:27" ht="12.75" x14ac:dyDescent="0.2">
      <c r="A38" s="15">
        <f t="shared" si="6"/>
        <v>43</v>
      </c>
      <c r="B38" s="16">
        <f t="shared" si="7"/>
        <v>19</v>
      </c>
      <c r="C38" s="17">
        <f t="shared" ca="1" si="0"/>
        <v>0.14000000000000001</v>
      </c>
      <c r="D38" s="18">
        <f t="shared" ca="1" si="8"/>
        <v>303983.12902594241</v>
      </c>
      <c r="E38" s="37">
        <f t="shared" ca="1" si="1"/>
        <v>7392</v>
      </c>
      <c r="F38" s="18">
        <f t="shared" ca="1" si="9"/>
        <v>227408</v>
      </c>
      <c r="G38" s="38">
        <f t="shared" ca="1" si="2"/>
        <v>353932.76708957436</v>
      </c>
      <c r="H38" s="18">
        <f t="shared" ca="1" si="3"/>
        <v>42557.638063631952</v>
      </c>
      <c r="I38" s="18">
        <f t="shared" ca="1" si="4"/>
        <v>126524.76708957436</v>
      </c>
      <c r="J38" s="17">
        <f t="shared" ca="1" si="5"/>
        <v>0.18714222043038042</v>
      </c>
      <c r="K38" s="19">
        <f t="shared" ca="1" si="10"/>
        <v>0.16431713899283262</v>
      </c>
      <c r="L38" s="8"/>
      <c r="O38"/>
      <c r="AA38" s="3"/>
    </row>
    <row r="39" spans="1:27" ht="12.75" x14ac:dyDescent="0.2">
      <c r="A39" s="15">
        <f t="shared" si="6"/>
        <v>44</v>
      </c>
      <c r="B39" s="16">
        <f t="shared" si="7"/>
        <v>20</v>
      </c>
      <c r="C39" s="17">
        <f t="shared" ca="1" si="0"/>
        <v>0.2</v>
      </c>
      <c r="D39" s="18">
        <f t="shared" ca="1" si="8"/>
        <v>353932.76708957436</v>
      </c>
      <c r="E39" s="37">
        <f t="shared" ca="1" si="1"/>
        <v>18900</v>
      </c>
      <c r="F39" s="18">
        <f t="shared" ca="1" si="9"/>
        <v>246308</v>
      </c>
      <c r="G39" s="38">
        <f t="shared" ca="1" si="2"/>
        <v>443619.3205074892</v>
      </c>
      <c r="H39" s="18">
        <f t="shared" ca="1" si="3"/>
        <v>70786.553417914838</v>
      </c>
      <c r="I39" s="18">
        <f t="shared" ca="1" si="4"/>
        <v>197311.3205074892</v>
      </c>
      <c r="J39" s="17">
        <f t="shared" ca="1" si="5"/>
        <v>0.28739039502539437</v>
      </c>
      <c r="K39" s="19">
        <f t="shared" ca="1" si="10"/>
        <v>0.25339997241684237</v>
      </c>
      <c r="L39" s="8"/>
      <c r="O39"/>
      <c r="AA39" s="3"/>
    </row>
    <row r="40" spans="1:27" ht="12.75" x14ac:dyDescent="0.2">
      <c r="A40" s="15">
        <f t="shared" si="6"/>
        <v>45</v>
      </c>
      <c r="B40" s="16">
        <f t="shared" si="7"/>
        <v>21</v>
      </c>
      <c r="C40" s="17">
        <f t="shared" ca="1" si="0"/>
        <v>0.2</v>
      </c>
      <c r="D40" s="18">
        <f t="shared" ca="1" si="8"/>
        <v>443619.3205074892</v>
      </c>
      <c r="E40" s="37">
        <f t="shared" ca="1" si="1"/>
        <v>10008</v>
      </c>
      <c r="F40" s="18">
        <f t="shared" ca="1" si="9"/>
        <v>256316</v>
      </c>
      <c r="G40" s="38">
        <f t="shared" ca="1" si="2"/>
        <v>542351.18460898707</v>
      </c>
      <c r="H40" s="18">
        <f t="shared" ca="1" si="3"/>
        <v>88723.864101497864</v>
      </c>
      <c r="I40" s="18">
        <f t="shared" ca="1" si="4"/>
        <v>286035.18460898707</v>
      </c>
      <c r="J40" s="17">
        <f t="shared" ca="1" si="5"/>
        <v>0.3461503148515811</v>
      </c>
      <c r="K40" s="19">
        <f t="shared" ca="1" si="10"/>
        <v>0.22255988307396335</v>
      </c>
      <c r="L40" s="8"/>
      <c r="O40"/>
      <c r="AA40" s="3"/>
    </row>
    <row r="41" spans="1:27" ht="12.75" x14ac:dyDescent="0.2">
      <c r="A41" s="15">
        <f t="shared" si="6"/>
        <v>46</v>
      </c>
      <c r="B41" s="16">
        <f t="shared" si="7"/>
        <v>22</v>
      </c>
      <c r="C41" s="17">
        <f t="shared" ca="1" si="0"/>
        <v>0.3</v>
      </c>
      <c r="D41" s="18">
        <f t="shared" ca="1" si="8"/>
        <v>542351.18460898707</v>
      </c>
      <c r="E41" s="37">
        <f t="shared" ca="1" si="1"/>
        <v>6480</v>
      </c>
      <c r="F41" s="18">
        <f t="shared" ca="1" si="9"/>
        <v>262796</v>
      </c>
      <c r="G41" s="38">
        <f t="shared" ca="1" si="2"/>
        <v>711536.53999168321</v>
      </c>
      <c r="H41" s="18">
        <f t="shared" ca="1" si="3"/>
        <v>162705.35538269614</v>
      </c>
      <c r="I41" s="18">
        <f t="shared" ca="1" si="4"/>
        <v>448740.53999168321</v>
      </c>
      <c r="J41" s="17">
        <f t="shared" ca="1" si="5"/>
        <v>0.61913178047875972</v>
      </c>
      <c r="K41" s="19">
        <f t="shared" ca="1" si="10"/>
        <v>0.31194797795946888</v>
      </c>
      <c r="L41" s="8"/>
      <c r="O41"/>
    </row>
    <row r="42" spans="1:27" ht="12.75" x14ac:dyDescent="0.2">
      <c r="A42" s="15">
        <f t="shared" si="6"/>
        <v>47</v>
      </c>
      <c r="B42" s="16">
        <f t="shared" si="7"/>
        <v>23</v>
      </c>
      <c r="C42" s="17">
        <f t="shared" ca="1" si="0"/>
        <v>-0.15</v>
      </c>
      <c r="D42" s="18">
        <f t="shared" ca="1" si="8"/>
        <v>711536.53999168321</v>
      </c>
      <c r="E42" s="37">
        <f t="shared" ca="1" si="1"/>
        <v>20304</v>
      </c>
      <c r="F42" s="18">
        <f t="shared" ca="1" si="9"/>
        <v>283100</v>
      </c>
      <c r="G42" s="38">
        <f t="shared" ca="1" si="2"/>
        <v>625110.05899293069</v>
      </c>
      <c r="H42" s="18">
        <f t="shared" ca="1" si="3"/>
        <v>-106730.48099875252</v>
      </c>
      <c r="I42" s="18">
        <f t="shared" ca="1" si="4"/>
        <v>342010.05899293069</v>
      </c>
      <c r="J42" s="17">
        <f ca="1">IF(B42="","",H42/F42)</f>
        <v>-0.37700629105882205</v>
      </c>
      <c r="K42" s="19">
        <f t="shared" ca="1" si="10"/>
        <v>-0.12146457158723389</v>
      </c>
      <c r="L42" s="8"/>
      <c r="O42"/>
    </row>
    <row r="43" spans="1:27" ht="12.75" x14ac:dyDescent="0.2">
      <c r="A43" s="15">
        <f t="shared" si="6"/>
        <v>48</v>
      </c>
      <c r="B43" s="16">
        <f t="shared" si="7"/>
        <v>24</v>
      </c>
      <c r="C43" s="17">
        <f t="shared" ca="1" si="0"/>
        <v>-0.08</v>
      </c>
      <c r="D43" s="18">
        <f t="shared" ca="1" si="8"/>
        <v>625110.05899293069</v>
      </c>
      <c r="E43" s="37">
        <f t="shared" ca="1" si="1"/>
        <v>11988</v>
      </c>
      <c r="F43" s="18">
        <f t="shared" ca="1" si="9"/>
        <v>295088</v>
      </c>
      <c r="G43" s="38">
        <f t="shared" ca="1" si="2"/>
        <v>587089.25427349622</v>
      </c>
      <c r="H43" s="18">
        <f t="shared" ca="1" si="3"/>
        <v>-50008.804719434469</v>
      </c>
      <c r="I43" s="18">
        <f t="shared" ca="1" si="4"/>
        <v>292001.25427349622</v>
      </c>
      <c r="J43" s="17">
        <f t="shared" ca="1" si="5"/>
        <v>-0.16947081792358371</v>
      </c>
      <c r="K43" s="19">
        <f t="shared" ca="1" si="10"/>
        <v>-6.08225770365734E-2</v>
      </c>
      <c r="L43" s="8"/>
      <c r="O43"/>
    </row>
    <row r="44" spans="1:27" ht="12.75" x14ac:dyDescent="0.2">
      <c r="A44" s="15">
        <f t="shared" si="6"/>
        <v>49</v>
      </c>
      <c r="B44" s="16">
        <f t="shared" si="7"/>
        <v>25</v>
      </c>
      <c r="C44" s="17">
        <f t="shared" ca="1" si="0"/>
        <v>0.19</v>
      </c>
      <c r="D44" s="18">
        <f t="shared" ca="1" si="8"/>
        <v>587089.25427349622</v>
      </c>
      <c r="E44" s="37">
        <f t="shared" ca="1" si="1"/>
        <v>16932</v>
      </c>
      <c r="F44" s="18">
        <f t="shared" ca="1" si="9"/>
        <v>312020</v>
      </c>
      <c r="G44" s="38">
        <f t="shared" ca="1" si="2"/>
        <v>715568.21258546051</v>
      </c>
      <c r="H44" s="18">
        <f t="shared" ca="1" si="3"/>
        <v>111546.95831196429</v>
      </c>
      <c r="I44" s="18">
        <f t="shared" ca="1" si="4"/>
        <v>403548.21258546051</v>
      </c>
      <c r="J44" s="17">
        <f t="shared" ca="1" si="5"/>
        <v>0.35749938565465128</v>
      </c>
      <c r="K44" s="19">
        <f t="shared" ca="1" si="10"/>
        <v>0.21884058918937771</v>
      </c>
      <c r="L44" s="8"/>
      <c r="O44"/>
    </row>
    <row r="45" spans="1:27" ht="12.75" x14ac:dyDescent="0.2">
      <c r="A45" s="15">
        <f t="shared" si="6"/>
        <v>50</v>
      </c>
      <c r="B45" s="16">
        <f t="shared" si="7"/>
        <v>26</v>
      </c>
      <c r="C45" s="17">
        <f t="shared" ca="1" si="0"/>
        <v>-0.1</v>
      </c>
      <c r="D45" s="18">
        <f t="shared" ca="1" si="8"/>
        <v>715568.21258546051</v>
      </c>
      <c r="E45" s="37">
        <f t="shared" ca="1" si="1"/>
        <v>17760</v>
      </c>
      <c r="F45" s="18">
        <f t="shared" ca="1" si="9"/>
        <v>329780</v>
      </c>
      <c r="G45" s="38">
        <f t="shared" ca="1" si="2"/>
        <v>661771.39132691443</v>
      </c>
      <c r="H45" s="18">
        <f t="shared" ca="1" si="3"/>
        <v>-71556.821258546086</v>
      </c>
      <c r="I45" s="18">
        <f t="shared" ca="1" si="4"/>
        <v>331991.39132691443</v>
      </c>
      <c r="J45" s="17">
        <f t="shared" ca="1" si="5"/>
        <v>-0.21698350797060489</v>
      </c>
      <c r="K45" s="19">
        <f t="shared" ca="1" si="10"/>
        <v>-7.5180563239624229E-2</v>
      </c>
      <c r="L45" s="8"/>
      <c r="O45"/>
    </row>
    <row r="46" spans="1:27" ht="12.75" x14ac:dyDescent="0.2">
      <c r="A46" s="15">
        <f t="shared" si="6"/>
        <v>51</v>
      </c>
      <c r="B46" s="16">
        <f t="shared" si="7"/>
        <v>27</v>
      </c>
      <c r="C46" s="17">
        <f t="shared" ca="1" si="0"/>
        <v>0.27</v>
      </c>
      <c r="D46" s="18">
        <f t="shared" ca="1" si="8"/>
        <v>661771.39132691443</v>
      </c>
      <c r="E46" s="37">
        <f t="shared" ca="1" si="1"/>
        <v>18576</v>
      </c>
      <c r="F46" s="18">
        <f t="shared" ca="1" si="9"/>
        <v>348356</v>
      </c>
      <c r="G46" s="38">
        <f t="shared" ca="1" si="2"/>
        <v>859025.66698518128</v>
      </c>
      <c r="H46" s="18">
        <f t="shared" ca="1" si="3"/>
        <v>178678.27565826685</v>
      </c>
      <c r="I46" s="18">
        <f t="shared" ca="1" si="4"/>
        <v>510669.66698518128</v>
      </c>
      <c r="J46" s="17">
        <f t="shared" ca="1" si="5"/>
        <v>0.51291861101363789</v>
      </c>
      <c r="K46" s="19">
        <f t="shared" ca="1" si="10"/>
        <v>0.29807011642306463</v>
      </c>
      <c r="L46" s="8"/>
      <c r="O46"/>
    </row>
    <row r="47" spans="1:27" ht="12.75" x14ac:dyDescent="0.2">
      <c r="A47" s="15">
        <f t="shared" si="6"/>
        <v>52</v>
      </c>
      <c r="B47" s="16">
        <f t="shared" si="7"/>
        <v>28</v>
      </c>
      <c r="C47" s="17">
        <f t="shared" ca="1" si="0"/>
        <v>-0.12</v>
      </c>
      <c r="D47" s="18">
        <f t="shared" ca="1" si="8"/>
        <v>859025.66698518128</v>
      </c>
      <c r="E47" s="37">
        <f t="shared" ca="1" si="1"/>
        <v>10944</v>
      </c>
      <c r="F47" s="18">
        <f t="shared" ca="1" si="9"/>
        <v>359300</v>
      </c>
      <c r="G47" s="38">
        <f t="shared" ca="1" si="2"/>
        <v>766886.58694695949</v>
      </c>
      <c r="H47" s="18">
        <f t="shared" ca="1" si="3"/>
        <v>-103083.08003822179</v>
      </c>
      <c r="I47" s="18">
        <f t="shared" ca="1" si="4"/>
        <v>407586.58694695949</v>
      </c>
      <c r="J47" s="17">
        <f t="shared" ca="1" si="5"/>
        <v>-0.2868997496193203</v>
      </c>
      <c r="K47" s="19">
        <f t="shared" ca="1" si="10"/>
        <v>-0.1072599848635387</v>
      </c>
      <c r="L47" s="8"/>
      <c r="O47"/>
    </row>
    <row r="48" spans="1:27" ht="12.75" x14ac:dyDescent="0.2">
      <c r="A48" s="15">
        <f t="shared" si="6"/>
        <v>53</v>
      </c>
      <c r="B48" s="16">
        <f t="shared" si="7"/>
        <v>29</v>
      </c>
      <c r="C48" s="17">
        <f t="shared" ca="1" si="0"/>
        <v>-0.01</v>
      </c>
      <c r="D48" s="18">
        <f t="shared" ca="1" si="8"/>
        <v>766886.58694695949</v>
      </c>
      <c r="E48" s="37">
        <f t="shared" ca="1" si="1"/>
        <v>7572</v>
      </c>
      <c r="F48" s="18">
        <f t="shared" ca="1" si="9"/>
        <v>366872</v>
      </c>
      <c r="G48" s="38">
        <f t="shared" ca="1" si="2"/>
        <v>766789.7210774899</v>
      </c>
      <c r="H48" s="18">
        <f t="shared" ca="1" si="3"/>
        <v>-7668.8658694695914</v>
      </c>
      <c r="I48" s="18">
        <f t="shared" ca="1" si="4"/>
        <v>399917.7210774899</v>
      </c>
      <c r="J48" s="17">
        <f t="shared" ca="1" si="5"/>
        <v>-2.0903382840526372E-2</v>
      </c>
      <c r="K48" s="19">
        <f t="shared" ca="1" si="10"/>
        <v>-1.2631055376157073E-4</v>
      </c>
      <c r="L48" s="8"/>
      <c r="O48"/>
    </row>
    <row r="49" spans="1:15" ht="12.75" x14ac:dyDescent="0.2">
      <c r="A49" s="15">
        <f t="shared" si="6"/>
        <v>54</v>
      </c>
      <c r="B49" s="16">
        <f t="shared" si="7"/>
        <v>30</v>
      </c>
      <c r="C49" s="17">
        <f t="shared" ca="1" si="0"/>
        <v>-0.13</v>
      </c>
      <c r="D49" s="18">
        <f t="shared" ca="1" si="8"/>
        <v>766789.7210774899</v>
      </c>
      <c r="E49" s="37">
        <f t="shared" ca="1" si="1"/>
        <v>7440</v>
      </c>
      <c r="F49" s="18">
        <f t="shared" ca="1" si="9"/>
        <v>374312</v>
      </c>
      <c r="G49" s="38">
        <f t="shared" ca="1" si="2"/>
        <v>674547.05733741622</v>
      </c>
      <c r="H49" s="18">
        <f t="shared" ca="1" si="3"/>
        <v>-99682.66374007368</v>
      </c>
      <c r="I49" s="18">
        <f t="shared" ca="1" si="4"/>
        <v>300235.05733741622</v>
      </c>
      <c r="J49" s="17">
        <f t="shared" ca="1" si="5"/>
        <v>-0.2663090249312704</v>
      </c>
      <c r="K49" s="19">
        <f t="shared" ca="1" si="10"/>
        <v>-0.12029720952760641</v>
      </c>
      <c r="L49" s="8"/>
      <c r="O49"/>
    </row>
    <row r="50" spans="1:15" ht="12.75" x14ac:dyDescent="0.2">
      <c r="A50" s="15">
        <f t="shared" si="6"/>
        <v>55</v>
      </c>
      <c r="B50" s="16">
        <f t="shared" si="7"/>
        <v>31</v>
      </c>
      <c r="C50" s="17">
        <f t="shared" ca="1" si="0"/>
        <v>0.12</v>
      </c>
      <c r="D50" s="18">
        <f t="shared" ca="1" si="8"/>
        <v>674547.05733741622</v>
      </c>
      <c r="E50" s="37">
        <f t="shared" ca="1" si="1"/>
        <v>13044</v>
      </c>
      <c r="F50" s="18">
        <f t="shared" ca="1" si="9"/>
        <v>387356</v>
      </c>
      <c r="G50" s="38">
        <f t="shared" ca="1" si="2"/>
        <v>768536.70421790623</v>
      </c>
      <c r="H50" s="18">
        <f t="shared" ca="1" si="3"/>
        <v>80945.646880490007</v>
      </c>
      <c r="I50" s="18">
        <f t="shared" ca="1" si="4"/>
        <v>381180.70421790623</v>
      </c>
      <c r="J50" s="17">
        <f t="shared" ca="1" si="5"/>
        <v>0.20896964776714444</v>
      </c>
      <c r="K50" s="19">
        <f t="shared" ca="1" si="10"/>
        <v>0.139337420359504</v>
      </c>
      <c r="L50" s="8"/>
      <c r="O50"/>
    </row>
    <row r="51" spans="1:15" ht="12.75" x14ac:dyDescent="0.2">
      <c r="A51" s="15">
        <f t="shared" si="6"/>
        <v>56</v>
      </c>
      <c r="B51" s="16">
        <f t="shared" si="7"/>
        <v>32</v>
      </c>
      <c r="C51" s="17">
        <f t="shared" ca="1" si="0"/>
        <v>-0.11</v>
      </c>
      <c r="D51" s="18">
        <f t="shared" ca="1" si="8"/>
        <v>768536.70421790623</v>
      </c>
      <c r="E51" s="37">
        <f t="shared" ca="1" si="1"/>
        <v>7704</v>
      </c>
      <c r="F51" s="18">
        <f t="shared" ca="1" si="9"/>
        <v>395060</v>
      </c>
      <c r="G51" s="38">
        <f t="shared" ca="1" si="2"/>
        <v>691701.66675393656</v>
      </c>
      <c r="H51" s="18">
        <f t="shared" ca="1" si="3"/>
        <v>-84539.037463969667</v>
      </c>
      <c r="I51" s="18">
        <f t="shared" ca="1" si="4"/>
        <v>296641.66675393656</v>
      </c>
      <c r="J51" s="17">
        <f t="shared" ca="1" si="5"/>
        <v>-0.21399037478856292</v>
      </c>
      <c r="K51" s="19">
        <f t="shared" ca="1" si="10"/>
        <v>-9.9975755279196568E-2</v>
      </c>
      <c r="L51" s="8"/>
      <c r="O51"/>
    </row>
    <row r="52" spans="1:15" ht="12.75" x14ac:dyDescent="0.2">
      <c r="A52" s="15">
        <f t="shared" si="6"/>
        <v>57</v>
      </c>
      <c r="B52" s="16">
        <f t="shared" si="7"/>
        <v>33</v>
      </c>
      <c r="C52" s="17">
        <f t="shared" ref="C52:C83" ca="1" si="11">IF(B52="","",RANDBETWEEN($C$9,$C$10)/100)</f>
        <v>-0.03</v>
      </c>
      <c r="D52" s="18">
        <f t="shared" ca="1" si="8"/>
        <v>691701.66675393656</v>
      </c>
      <c r="E52" s="37">
        <f t="shared" ref="E52:E83" ca="1" si="12">IF(B52="","",RANDBETWEEN($D$9,$D$10)*12)</f>
        <v>10644</v>
      </c>
      <c r="F52" s="18">
        <f t="shared" ca="1" si="9"/>
        <v>405704</v>
      </c>
      <c r="G52" s="38">
        <f t="shared" ca="1" si="2"/>
        <v>681594.61675131845</v>
      </c>
      <c r="H52" s="18">
        <f t="shared" ca="1" si="3"/>
        <v>-20751.050002618111</v>
      </c>
      <c r="I52" s="18">
        <f t="shared" ca="1" si="4"/>
        <v>275890.61675131845</v>
      </c>
      <c r="J52" s="17">
        <f t="shared" ca="1" si="5"/>
        <v>-5.1148250948026421E-2</v>
      </c>
      <c r="K52" s="19">
        <f t="shared" ca="1" si="10"/>
        <v>-1.4611863016102223E-2</v>
      </c>
      <c r="L52" s="8"/>
      <c r="O52"/>
    </row>
    <row r="53" spans="1:15" ht="12.75" x14ac:dyDescent="0.2">
      <c r="A53" s="15">
        <f t="shared" si="6"/>
        <v>58</v>
      </c>
      <c r="B53" s="16">
        <f t="shared" si="7"/>
        <v>34</v>
      </c>
      <c r="C53" s="17">
        <f t="shared" ca="1" si="11"/>
        <v>0.04</v>
      </c>
      <c r="D53" s="18">
        <f t="shared" ca="1" si="8"/>
        <v>681594.61675131845</v>
      </c>
      <c r="E53" s="37">
        <f t="shared" ca="1" si="12"/>
        <v>8580</v>
      </c>
      <c r="F53" s="18">
        <f t="shared" ca="1" si="9"/>
        <v>414284</v>
      </c>
      <c r="G53" s="38">
        <f t="shared" ca="1" si="2"/>
        <v>717438.40142137127</v>
      </c>
      <c r="H53" s="18">
        <f t="shared" ca="1" si="3"/>
        <v>27263.784670052817</v>
      </c>
      <c r="I53" s="18">
        <f t="shared" ca="1" si="4"/>
        <v>303154.40142137127</v>
      </c>
      <c r="J53" s="17">
        <f t="shared" ca="1" si="5"/>
        <v>6.5809407725262906E-2</v>
      </c>
      <c r="K53" s="19">
        <f t="shared" ca="1" si="10"/>
        <v>5.25881275895266E-2</v>
      </c>
      <c r="L53" s="8"/>
      <c r="O53"/>
    </row>
    <row r="54" spans="1:15" ht="12.75" x14ac:dyDescent="0.2">
      <c r="A54" s="15">
        <f t="shared" si="6"/>
        <v>59</v>
      </c>
      <c r="B54" s="16">
        <f t="shared" si="7"/>
        <v>35</v>
      </c>
      <c r="C54" s="17">
        <f t="shared" ca="1" si="11"/>
        <v>0</v>
      </c>
      <c r="D54" s="18">
        <f t="shared" ca="1" si="8"/>
        <v>717438.40142137127</v>
      </c>
      <c r="E54" s="37">
        <f t="shared" ca="1" si="12"/>
        <v>540</v>
      </c>
      <c r="F54" s="18">
        <f t="shared" ca="1" si="9"/>
        <v>414824</v>
      </c>
      <c r="G54" s="38">
        <f t="shared" ca="1" si="2"/>
        <v>717978.40142137127</v>
      </c>
      <c r="H54" s="18">
        <f t="shared" ca="1" si="3"/>
        <v>0</v>
      </c>
      <c r="I54" s="18">
        <f t="shared" ca="1" si="4"/>
        <v>303154.40142137127</v>
      </c>
      <c r="J54" s="17">
        <f t="shared" ca="1" si="5"/>
        <v>0</v>
      </c>
      <c r="K54" s="19">
        <f t="shared" ca="1" si="10"/>
        <v>7.5267785907496079E-4</v>
      </c>
      <c r="L54" s="8"/>
      <c r="O54"/>
    </row>
    <row r="55" spans="1:15" ht="12.75" x14ac:dyDescent="0.2">
      <c r="A55" s="15">
        <f t="shared" si="6"/>
        <v>60</v>
      </c>
      <c r="B55" s="16">
        <f t="shared" si="7"/>
        <v>36</v>
      </c>
      <c r="C55" s="17">
        <f t="shared" ca="1" si="11"/>
        <v>0.15</v>
      </c>
      <c r="D55" s="18">
        <f t="shared" ca="1" si="8"/>
        <v>717978.40142137127</v>
      </c>
      <c r="E55" s="37">
        <f t="shared" ca="1" si="12"/>
        <v>2268</v>
      </c>
      <c r="F55" s="18">
        <f t="shared" ca="1" si="9"/>
        <v>417092</v>
      </c>
      <c r="G55" s="38">
        <f t="shared" ca="1" si="2"/>
        <v>827943.16163457686</v>
      </c>
      <c r="H55" s="18">
        <f t="shared" ca="1" si="3"/>
        <v>107696.76021320559</v>
      </c>
      <c r="I55" s="18">
        <f t="shared" ca="1" si="4"/>
        <v>410851.16163457686</v>
      </c>
      <c r="J55" s="17">
        <f t="shared" ca="1" si="5"/>
        <v>0.25820864512674802</v>
      </c>
      <c r="K55" s="19">
        <f t="shared" ca="1" si="10"/>
        <v>0.15315886939705983</v>
      </c>
      <c r="L55" s="8"/>
      <c r="O55"/>
    </row>
    <row r="56" spans="1:15" ht="12.75" x14ac:dyDescent="0.2">
      <c r="A56" s="15">
        <f t="shared" si="6"/>
        <v>61</v>
      </c>
      <c r="B56" s="16">
        <f t="shared" si="7"/>
        <v>37</v>
      </c>
      <c r="C56" s="17">
        <f t="shared" ca="1" si="11"/>
        <v>0.18</v>
      </c>
      <c r="D56" s="18">
        <f t="shared" ca="1" si="8"/>
        <v>827943.16163457686</v>
      </c>
      <c r="E56" s="37">
        <f t="shared" ca="1" si="12"/>
        <v>19056</v>
      </c>
      <c r="F56" s="18">
        <f t="shared" ca="1" si="9"/>
        <v>436148</v>
      </c>
      <c r="G56" s="38">
        <f t="shared" ca="1" si="2"/>
        <v>996028.93072880059</v>
      </c>
      <c r="H56" s="18">
        <f t="shared" ca="1" si="3"/>
        <v>149029.76909422374</v>
      </c>
      <c r="I56" s="18">
        <f t="shared" ca="1" si="4"/>
        <v>559880.93072880059</v>
      </c>
      <c r="J56" s="17">
        <f t="shared" ca="1" si="5"/>
        <v>0.34169540865537329</v>
      </c>
      <c r="K56" s="19">
        <f t="shared" ca="1" si="10"/>
        <v>0.20301607270042349</v>
      </c>
      <c r="L56" s="8"/>
      <c r="O56"/>
    </row>
    <row r="57" spans="1:15" ht="12.75" x14ac:dyDescent="0.2">
      <c r="A57" s="15">
        <f t="shared" si="6"/>
        <v>62</v>
      </c>
      <c r="B57" s="16">
        <f t="shared" si="7"/>
        <v>38</v>
      </c>
      <c r="C57" s="17">
        <f t="shared" ca="1" si="11"/>
        <v>0.25</v>
      </c>
      <c r="D57" s="18">
        <f t="shared" ca="1" si="8"/>
        <v>996028.93072880059</v>
      </c>
      <c r="E57" s="37">
        <f t="shared" ca="1" si="12"/>
        <v>1020</v>
      </c>
      <c r="F57" s="18">
        <f t="shared" ca="1" si="9"/>
        <v>437168</v>
      </c>
      <c r="G57" s="38">
        <f t="shared" ca="1" si="2"/>
        <v>1246056.1634110007</v>
      </c>
      <c r="H57" s="18">
        <f t="shared" ca="1" si="3"/>
        <v>249007.23268220015</v>
      </c>
      <c r="I57" s="18">
        <f t="shared" ca="1" si="4"/>
        <v>808888.16341100074</v>
      </c>
      <c r="J57" s="17">
        <f t="shared" ca="1" si="5"/>
        <v>0.56959162766304983</v>
      </c>
      <c r="K57" s="19">
        <f t="shared" ca="1" si="10"/>
        <v>0.25102406663956406</v>
      </c>
      <c r="O57"/>
    </row>
    <row r="58" spans="1:15" ht="12.75" x14ac:dyDescent="0.2">
      <c r="A58" s="15">
        <f t="shared" si="6"/>
        <v>63</v>
      </c>
      <c r="B58" s="16">
        <f t="shared" si="7"/>
        <v>39</v>
      </c>
      <c r="C58" s="17">
        <f t="shared" ca="1" si="11"/>
        <v>-0.13</v>
      </c>
      <c r="D58" s="18">
        <f t="shared" ca="1" si="8"/>
        <v>1246056.1634110007</v>
      </c>
      <c r="E58" s="37">
        <f t="shared" ca="1" si="12"/>
        <v>13500</v>
      </c>
      <c r="F58" s="18">
        <f t="shared" ca="1" si="9"/>
        <v>450668</v>
      </c>
      <c r="G58" s="38">
        <f t="shared" ca="1" si="2"/>
        <v>1097568.8621675707</v>
      </c>
      <c r="H58" s="18">
        <f t="shared" ca="1" si="3"/>
        <v>-161987.30124343</v>
      </c>
      <c r="I58" s="18">
        <f t="shared" ca="1" si="4"/>
        <v>646900.86216757074</v>
      </c>
      <c r="J58" s="17">
        <f t="shared" ca="1" si="5"/>
        <v>-0.35943821448034918</v>
      </c>
      <c r="K58" s="19">
        <f t="shared" ca="1" si="10"/>
        <v>-0.11916581740341087</v>
      </c>
      <c r="O58"/>
    </row>
    <row r="59" spans="1:15" ht="12.75" x14ac:dyDescent="0.2">
      <c r="A59" s="15">
        <f t="shared" si="6"/>
        <v>64</v>
      </c>
      <c r="B59" s="16">
        <f t="shared" si="7"/>
        <v>40</v>
      </c>
      <c r="C59" s="17">
        <f t="shared" ca="1" si="11"/>
        <v>-0.05</v>
      </c>
      <c r="D59" s="18">
        <f t="shared" ca="1" si="8"/>
        <v>1097568.8621675707</v>
      </c>
      <c r="E59" s="37">
        <f t="shared" ca="1" si="12"/>
        <v>9408</v>
      </c>
      <c r="F59" s="18">
        <f t="shared" ca="1" si="9"/>
        <v>460076</v>
      </c>
      <c r="G59" s="38">
        <f t="shared" ca="1" si="2"/>
        <v>1052098.4190591923</v>
      </c>
      <c r="H59" s="18">
        <f t="shared" ca="1" si="3"/>
        <v>-54878.443108378444</v>
      </c>
      <c r="I59" s="18">
        <f t="shared" ca="1" si="4"/>
        <v>592022.4190591923</v>
      </c>
      <c r="J59" s="17">
        <f t="shared" ca="1" si="5"/>
        <v>-0.11928125594114547</v>
      </c>
      <c r="K59" s="19">
        <f t="shared" ca="1" si="10"/>
        <v>-4.1428328258674915E-2</v>
      </c>
      <c r="O59"/>
    </row>
    <row r="60" spans="1:15" ht="12.75" x14ac:dyDescent="0.2">
      <c r="A60" s="15" t="str">
        <f t="shared" si="6"/>
        <v/>
      </c>
      <c r="B60" s="16" t="str">
        <f t="shared" si="7"/>
        <v/>
      </c>
      <c r="C60" s="17" t="str">
        <f t="shared" ca="1" si="11"/>
        <v/>
      </c>
      <c r="D60" s="18" t="str">
        <f t="shared" si="8"/>
        <v/>
      </c>
      <c r="E60" s="37" t="str">
        <f t="shared" ca="1" si="12"/>
        <v/>
      </c>
      <c r="F60" s="18" t="str">
        <f t="shared" si="9"/>
        <v/>
      </c>
      <c r="G60" s="38" t="str">
        <f t="shared" si="2"/>
        <v/>
      </c>
      <c r="H60" s="18" t="str">
        <f t="shared" si="3"/>
        <v/>
      </c>
      <c r="I60" s="18" t="str">
        <f t="shared" si="4"/>
        <v/>
      </c>
      <c r="J60" s="17" t="str">
        <f t="shared" si="5"/>
        <v/>
      </c>
      <c r="K60" s="19" t="str">
        <f t="shared" si="10"/>
        <v/>
      </c>
      <c r="L60" s="2"/>
      <c r="O60"/>
    </row>
    <row r="61" spans="1:15" ht="12.75" x14ac:dyDescent="0.2">
      <c r="A61" s="15" t="str">
        <f t="shared" si="6"/>
        <v/>
      </c>
      <c r="B61" s="34" t="str">
        <f t="shared" si="7"/>
        <v/>
      </c>
      <c r="C61" s="35" t="str">
        <f t="shared" ca="1" si="11"/>
        <v/>
      </c>
      <c r="D61" s="36" t="str">
        <f t="shared" si="8"/>
        <v/>
      </c>
      <c r="E61" s="37" t="str">
        <f t="shared" ca="1" si="12"/>
        <v/>
      </c>
      <c r="F61" s="18" t="str">
        <f t="shared" si="9"/>
        <v/>
      </c>
      <c r="G61" s="38" t="str">
        <f t="shared" si="2"/>
        <v/>
      </c>
      <c r="H61" s="36" t="str">
        <f t="shared" si="3"/>
        <v/>
      </c>
      <c r="I61" s="36" t="str">
        <f t="shared" si="4"/>
        <v/>
      </c>
      <c r="J61" s="35" t="str">
        <f t="shared" si="5"/>
        <v/>
      </c>
      <c r="K61" s="39" t="str">
        <f t="shared" si="10"/>
        <v/>
      </c>
      <c r="L61" s="2"/>
      <c r="O61"/>
    </row>
    <row r="62" spans="1:15" ht="12.75" x14ac:dyDescent="0.2">
      <c r="A62" s="15" t="str">
        <f t="shared" si="6"/>
        <v/>
      </c>
      <c r="B62" s="34" t="str">
        <f t="shared" si="7"/>
        <v/>
      </c>
      <c r="C62" s="35" t="str">
        <f t="shared" ca="1" si="11"/>
        <v/>
      </c>
      <c r="D62" s="36" t="str">
        <f t="shared" si="8"/>
        <v/>
      </c>
      <c r="E62" s="37" t="str">
        <f t="shared" ca="1" si="12"/>
        <v/>
      </c>
      <c r="F62" s="18" t="str">
        <f t="shared" si="9"/>
        <v/>
      </c>
      <c r="G62" s="38" t="str">
        <f t="shared" si="2"/>
        <v/>
      </c>
      <c r="H62" s="36" t="str">
        <f t="shared" si="3"/>
        <v/>
      </c>
      <c r="I62" s="36" t="str">
        <f t="shared" si="4"/>
        <v/>
      </c>
      <c r="J62" s="35" t="str">
        <f t="shared" si="5"/>
        <v/>
      </c>
      <c r="K62" s="39" t="str">
        <f>IF(B62="","",(G62-G61)/G61)</f>
        <v/>
      </c>
      <c r="L62" s="2"/>
      <c r="O62"/>
    </row>
    <row r="63" spans="1:15" ht="12.75" x14ac:dyDescent="0.2">
      <c r="A63" s="15" t="str">
        <f t="shared" si="6"/>
        <v/>
      </c>
      <c r="B63" s="34" t="str">
        <f t="shared" si="7"/>
        <v/>
      </c>
      <c r="C63" s="35" t="str">
        <f t="shared" ca="1" si="11"/>
        <v/>
      </c>
      <c r="D63" s="36" t="str">
        <f t="shared" si="8"/>
        <v/>
      </c>
      <c r="E63" s="37" t="str">
        <f t="shared" ca="1" si="12"/>
        <v/>
      </c>
      <c r="F63" s="18" t="str">
        <f t="shared" si="9"/>
        <v/>
      </c>
      <c r="G63" s="38" t="str">
        <f t="shared" si="2"/>
        <v/>
      </c>
      <c r="H63" s="36" t="str">
        <f t="shared" si="3"/>
        <v/>
      </c>
      <c r="I63" s="36" t="str">
        <f t="shared" si="4"/>
        <v/>
      </c>
      <c r="J63" s="35" t="str">
        <f t="shared" si="5"/>
        <v/>
      </c>
      <c r="K63" s="39" t="str">
        <f t="shared" si="10"/>
        <v/>
      </c>
      <c r="L63" s="2"/>
      <c r="O63"/>
    </row>
    <row r="64" spans="1:15" ht="12.75" x14ac:dyDescent="0.2">
      <c r="A64" s="15" t="str">
        <f t="shared" si="6"/>
        <v/>
      </c>
      <c r="B64" s="34" t="str">
        <f t="shared" si="7"/>
        <v/>
      </c>
      <c r="C64" s="35" t="str">
        <f t="shared" ca="1" si="11"/>
        <v/>
      </c>
      <c r="D64" s="36" t="str">
        <f t="shared" si="8"/>
        <v/>
      </c>
      <c r="E64" s="37" t="str">
        <f t="shared" ca="1" si="12"/>
        <v/>
      </c>
      <c r="F64" s="18" t="str">
        <f t="shared" si="9"/>
        <v/>
      </c>
      <c r="G64" s="38" t="str">
        <f t="shared" si="2"/>
        <v/>
      </c>
      <c r="H64" s="36" t="str">
        <f t="shared" si="3"/>
        <v/>
      </c>
      <c r="I64" s="36" t="str">
        <f t="shared" si="4"/>
        <v/>
      </c>
      <c r="J64" s="35" t="str">
        <f t="shared" si="5"/>
        <v/>
      </c>
      <c r="K64" s="39" t="str">
        <f t="shared" si="10"/>
        <v/>
      </c>
      <c r="L64" s="2"/>
      <c r="O64"/>
    </row>
    <row r="65" spans="1:15" ht="12.75" x14ac:dyDescent="0.2">
      <c r="A65" s="15" t="str">
        <f t="shared" si="6"/>
        <v/>
      </c>
      <c r="B65" s="34" t="str">
        <f t="shared" si="7"/>
        <v/>
      </c>
      <c r="C65" s="35" t="str">
        <f t="shared" ca="1" si="11"/>
        <v/>
      </c>
      <c r="D65" s="36" t="str">
        <f t="shared" si="8"/>
        <v/>
      </c>
      <c r="E65" s="37" t="str">
        <f t="shared" ca="1" si="12"/>
        <v/>
      </c>
      <c r="F65" s="18" t="str">
        <f t="shared" si="9"/>
        <v/>
      </c>
      <c r="G65" s="38" t="str">
        <f t="shared" si="2"/>
        <v/>
      </c>
      <c r="H65" s="36" t="str">
        <f t="shared" si="3"/>
        <v/>
      </c>
      <c r="I65" s="36" t="str">
        <f t="shared" si="4"/>
        <v/>
      </c>
      <c r="J65" s="35" t="str">
        <f t="shared" si="5"/>
        <v/>
      </c>
      <c r="K65" s="39" t="str">
        <f t="shared" si="10"/>
        <v/>
      </c>
      <c r="L65" s="2"/>
      <c r="O65"/>
    </row>
    <row r="66" spans="1:15" ht="12.75" x14ac:dyDescent="0.2">
      <c r="A66" s="15" t="str">
        <f t="shared" si="6"/>
        <v/>
      </c>
      <c r="B66" s="34" t="str">
        <f t="shared" si="7"/>
        <v/>
      </c>
      <c r="C66" s="35" t="str">
        <f t="shared" ca="1" si="11"/>
        <v/>
      </c>
      <c r="D66" s="36" t="str">
        <f t="shared" si="8"/>
        <v/>
      </c>
      <c r="E66" s="37" t="str">
        <f t="shared" ca="1" si="12"/>
        <v/>
      </c>
      <c r="F66" s="18" t="str">
        <f t="shared" si="9"/>
        <v/>
      </c>
      <c r="G66" s="38" t="str">
        <f t="shared" si="2"/>
        <v/>
      </c>
      <c r="H66" s="36" t="str">
        <f t="shared" si="3"/>
        <v/>
      </c>
      <c r="I66" s="36" t="str">
        <f t="shared" si="4"/>
        <v/>
      </c>
      <c r="J66" s="35" t="str">
        <f t="shared" si="5"/>
        <v/>
      </c>
      <c r="K66" s="39" t="str">
        <f t="shared" si="10"/>
        <v/>
      </c>
      <c r="L66" s="2"/>
      <c r="O66"/>
    </row>
    <row r="67" spans="1:15" ht="12.75" x14ac:dyDescent="0.2">
      <c r="A67" s="15" t="str">
        <f t="shared" si="6"/>
        <v/>
      </c>
      <c r="B67" s="34" t="str">
        <f t="shared" si="7"/>
        <v/>
      </c>
      <c r="C67" s="35" t="str">
        <f t="shared" ca="1" si="11"/>
        <v/>
      </c>
      <c r="D67" s="36" t="str">
        <f t="shared" si="8"/>
        <v/>
      </c>
      <c r="E67" s="37" t="str">
        <f t="shared" ca="1" si="12"/>
        <v/>
      </c>
      <c r="F67" s="18" t="str">
        <f t="shared" si="9"/>
        <v/>
      </c>
      <c r="G67" s="38" t="str">
        <f t="shared" si="2"/>
        <v/>
      </c>
      <c r="H67" s="36" t="str">
        <f t="shared" si="3"/>
        <v/>
      </c>
      <c r="I67" s="36" t="str">
        <f t="shared" si="4"/>
        <v/>
      </c>
      <c r="J67" s="35" t="str">
        <f t="shared" si="5"/>
        <v/>
      </c>
      <c r="K67" s="39" t="str">
        <f t="shared" si="10"/>
        <v/>
      </c>
      <c r="L67" s="2"/>
      <c r="O67"/>
    </row>
    <row r="68" spans="1:15" ht="12.75" x14ac:dyDescent="0.2">
      <c r="A68" s="15" t="str">
        <f t="shared" si="6"/>
        <v/>
      </c>
      <c r="B68" s="34" t="str">
        <f t="shared" si="7"/>
        <v/>
      </c>
      <c r="C68" s="35" t="str">
        <f t="shared" ca="1" si="11"/>
        <v/>
      </c>
      <c r="D68" s="36" t="str">
        <f t="shared" si="8"/>
        <v/>
      </c>
      <c r="E68" s="37" t="str">
        <f t="shared" ca="1" si="12"/>
        <v/>
      </c>
      <c r="F68" s="18" t="str">
        <f t="shared" si="9"/>
        <v/>
      </c>
      <c r="G68" s="38" t="str">
        <f t="shared" si="2"/>
        <v/>
      </c>
      <c r="H68" s="36" t="str">
        <f t="shared" si="3"/>
        <v/>
      </c>
      <c r="I68" s="36" t="str">
        <f t="shared" si="4"/>
        <v/>
      </c>
      <c r="J68" s="35" t="str">
        <f t="shared" si="5"/>
        <v/>
      </c>
      <c r="K68" s="39" t="str">
        <f t="shared" si="10"/>
        <v/>
      </c>
      <c r="L68" s="2"/>
      <c r="O68"/>
    </row>
    <row r="69" spans="1:15" ht="12.75" x14ac:dyDescent="0.2">
      <c r="A69" s="15" t="str">
        <f t="shared" si="6"/>
        <v/>
      </c>
      <c r="B69" s="34" t="str">
        <f t="shared" si="7"/>
        <v/>
      </c>
      <c r="C69" s="35" t="str">
        <f t="shared" ca="1" si="11"/>
        <v/>
      </c>
      <c r="D69" s="36" t="str">
        <f t="shared" si="8"/>
        <v/>
      </c>
      <c r="E69" s="37" t="str">
        <f t="shared" ca="1" si="12"/>
        <v/>
      </c>
      <c r="F69" s="18" t="str">
        <f t="shared" si="9"/>
        <v/>
      </c>
      <c r="G69" s="38" t="str">
        <f t="shared" si="2"/>
        <v/>
      </c>
      <c r="H69" s="36" t="str">
        <f t="shared" si="3"/>
        <v/>
      </c>
      <c r="I69" s="36" t="str">
        <f t="shared" si="4"/>
        <v/>
      </c>
      <c r="J69" s="35" t="str">
        <f t="shared" si="5"/>
        <v/>
      </c>
      <c r="K69" s="39" t="str">
        <f t="shared" si="10"/>
        <v/>
      </c>
      <c r="L69" s="2"/>
      <c r="O69"/>
    </row>
    <row r="70" spans="1:15" ht="12.75" x14ac:dyDescent="0.2">
      <c r="A70" s="15" t="str">
        <f t="shared" si="6"/>
        <v/>
      </c>
      <c r="B70" s="34" t="str">
        <f t="shared" si="7"/>
        <v/>
      </c>
      <c r="C70" s="35" t="str">
        <f t="shared" ca="1" si="11"/>
        <v/>
      </c>
      <c r="D70" s="36" t="str">
        <f t="shared" si="8"/>
        <v/>
      </c>
      <c r="E70" s="37" t="str">
        <f t="shared" ca="1" si="12"/>
        <v/>
      </c>
      <c r="F70" s="18" t="str">
        <f t="shared" si="9"/>
        <v/>
      </c>
      <c r="G70" s="38" t="str">
        <f t="shared" si="2"/>
        <v/>
      </c>
      <c r="H70" s="36" t="str">
        <f t="shared" si="3"/>
        <v/>
      </c>
      <c r="I70" s="36" t="str">
        <f t="shared" si="4"/>
        <v/>
      </c>
      <c r="J70" s="35" t="str">
        <f t="shared" si="5"/>
        <v/>
      </c>
      <c r="K70" s="39" t="str">
        <f t="shared" si="10"/>
        <v/>
      </c>
      <c r="L70" s="2"/>
      <c r="O70"/>
    </row>
    <row r="71" spans="1:15" ht="12.75" x14ac:dyDescent="0.2">
      <c r="A71" s="15" t="str">
        <f t="shared" si="6"/>
        <v/>
      </c>
      <c r="B71" s="34" t="str">
        <f t="shared" si="7"/>
        <v/>
      </c>
      <c r="C71" s="35" t="str">
        <f t="shared" ca="1" si="11"/>
        <v/>
      </c>
      <c r="D71" s="36" t="str">
        <f t="shared" si="8"/>
        <v/>
      </c>
      <c r="E71" s="37" t="str">
        <f t="shared" ca="1" si="12"/>
        <v/>
      </c>
      <c r="F71" s="18" t="str">
        <f t="shared" si="9"/>
        <v/>
      </c>
      <c r="G71" s="38" t="str">
        <f t="shared" si="2"/>
        <v/>
      </c>
      <c r="H71" s="36" t="str">
        <f t="shared" si="3"/>
        <v/>
      </c>
      <c r="I71" s="36" t="str">
        <f t="shared" si="4"/>
        <v/>
      </c>
      <c r="J71" s="35" t="str">
        <f t="shared" si="5"/>
        <v/>
      </c>
      <c r="K71" s="39" t="str">
        <f t="shared" si="10"/>
        <v/>
      </c>
      <c r="L71" s="2"/>
      <c r="O71"/>
    </row>
    <row r="72" spans="1:15" ht="12.75" x14ac:dyDescent="0.2">
      <c r="A72" s="15" t="str">
        <f t="shared" si="6"/>
        <v/>
      </c>
      <c r="B72" s="34" t="str">
        <f t="shared" si="7"/>
        <v/>
      </c>
      <c r="C72" s="35" t="str">
        <f t="shared" ca="1" si="11"/>
        <v/>
      </c>
      <c r="D72" s="36" t="str">
        <f t="shared" si="8"/>
        <v/>
      </c>
      <c r="E72" s="37" t="str">
        <f t="shared" ca="1" si="12"/>
        <v/>
      </c>
      <c r="F72" s="18" t="str">
        <f t="shared" si="9"/>
        <v/>
      </c>
      <c r="G72" s="38" t="str">
        <f t="shared" si="2"/>
        <v/>
      </c>
      <c r="H72" s="36" t="str">
        <f t="shared" si="3"/>
        <v/>
      </c>
      <c r="I72" s="36" t="str">
        <f t="shared" si="4"/>
        <v/>
      </c>
      <c r="J72" s="35" t="str">
        <f t="shared" si="5"/>
        <v/>
      </c>
      <c r="K72" s="39" t="str">
        <f t="shared" si="10"/>
        <v/>
      </c>
      <c r="L72" s="2"/>
      <c r="O72"/>
    </row>
    <row r="73" spans="1:15" ht="12.75" x14ac:dyDescent="0.2">
      <c r="A73" s="15" t="str">
        <f t="shared" si="6"/>
        <v/>
      </c>
      <c r="B73" s="34" t="str">
        <f t="shared" si="7"/>
        <v/>
      </c>
      <c r="C73" s="35" t="str">
        <f t="shared" ca="1" si="11"/>
        <v/>
      </c>
      <c r="D73" s="36" t="str">
        <f t="shared" si="8"/>
        <v/>
      </c>
      <c r="E73" s="37" t="str">
        <f t="shared" ca="1" si="12"/>
        <v/>
      </c>
      <c r="F73" s="18" t="str">
        <f t="shared" si="9"/>
        <v/>
      </c>
      <c r="G73" s="38" t="str">
        <f t="shared" si="2"/>
        <v/>
      </c>
      <c r="H73" s="36" t="str">
        <f t="shared" si="3"/>
        <v/>
      </c>
      <c r="I73" s="36" t="str">
        <f t="shared" si="4"/>
        <v/>
      </c>
      <c r="J73" s="35" t="str">
        <f t="shared" si="5"/>
        <v/>
      </c>
      <c r="K73" s="39" t="str">
        <f t="shared" si="10"/>
        <v/>
      </c>
      <c r="L73" s="2"/>
      <c r="O73"/>
    </row>
    <row r="74" spans="1:15" ht="12.75" x14ac:dyDescent="0.2">
      <c r="A74" s="15" t="str">
        <f t="shared" si="6"/>
        <v/>
      </c>
      <c r="B74" s="34" t="str">
        <f t="shared" si="7"/>
        <v/>
      </c>
      <c r="C74" s="35" t="str">
        <f t="shared" ca="1" si="11"/>
        <v/>
      </c>
      <c r="D74" s="36" t="str">
        <f t="shared" si="8"/>
        <v/>
      </c>
      <c r="E74" s="37" t="str">
        <f t="shared" ca="1" si="12"/>
        <v/>
      </c>
      <c r="F74" s="18" t="str">
        <f t="shared" si="9"/>
        <v/>
      </c>
      <c r="G74" s="38" t="str">
        <f t="shared" si="2"/>
        <v/>
      </c>
      <c r="H74" s="36" t="str">
        <f t="shared" si="3"/>
        <v/>
      </c>
      <c r="I74" s="36" t="str">
        <f t="shared" si="4"/>
        <v/>
      </c>
      <c r="J74" s="35" t="str">
        <f t="shared" si="5"/>
        <v/>
      </c>
      <c r="K74" s="39" t="str">
        <f t="shared" si="10"/>
        <v/>
      </c>
      <c r="L74" s="2"/>
      <c r="O74"/>
    </row>
    <row r="75" spans="1:15" ht="12.75" x14ac:dyDescent="0.2">
      <c r="A75" s="15" t="str">
        <f t="shared" si="6"/>
        <v/>
      </c>
      <c r="B75" s="34" t="str">
        <f t="shared" si="7"/>
        <v/>
      </c>
      <c r="C75" s="35" t="str">
        <f t="shared" ca="1" si="11"/>
        <v/>
      </c>
      <c r="D75" s="36" t="str">
        <f t="shared" si="8"/>
        <v/>
      </c>
      <c r="E75" s="37" t="str">
        <f t="shared" ca="1" si="12"/>
        <v/>
      </c>
      <c r="F75" s="18" t="str">
        <f t="shared" si="9"/>
        <v/>
      </c>
      <c r="G75" s="38" t="str">
        <f t="shared" si="2"/>
        <v/>
      </c>
      <c r="H75" s="36" t="str">
        <f t="shared" si="3"/>
        <v/>
      </c>
      <c r="I75" s="36" t="str">
        <f t="shared" si="4"/>
        <v/>
      </c>
      <c r="J75" s="35" t="str">
        <f t="shared" si="5"/>
        <v/>
      </c>
      <c r="K75" s="39" t="str">
        <f t="shared" si="10"/>
        <v/>
      </c>
      <c r="L75" s="2"/>
      <c r="O75"/>
    </row>
    <row r="76" spans="1:15" ht="12.75" x14ac:dyDescent="0.2">
      <c r="A76" s="15" t="str">
        <f t="shared" si="6"/>
        <v/>
      </c>
      <c r="B76" s="34" t="str">
        <f t="shared" si="7"/>
        <v/>
      </c>
      <c r="C76" s="35" t="str">
        <f t="shared" ca="1" si="11"/>
        <v/>
      </c>
      <c r="D76" s="36" t="str">
        <f t="shared" si="8"/>
        <v/>
      </c>
      <c r="E76" s="37" t="str">
        <f t="shared" ca="1" si="12"/>
        <v/>
      </c>
      <c r="F76" s="18" t="str">
        <f t="shared" si="9"/>
        <v/>
      </c>
      <c r="G76" s="38" t="str">
        <f t="shared" si="2"/>
        <v/>
      </c>
      <c r="H76" s="36" t="str">
        <f t="shared" si="3"/>
        <v/>
      </c>
      <c r="I76" s="36" t="str">
        <f t="shared" si="4"/>
        <v/>
      </c>
      <c r="J76" s="35" t="str">
        <f t="shared" si="5"/>
        <v/>
      </c>
      <c r="K76" s="39" t="str">
        <f t="shared" si="10"/>
        <v/>
      </c>
      <c r="L76" s="2"/>
      <c r="O76"/>
    </row>
    <row r="77" spans="1:15" ht="12.75" x14ac:dyDescent="0.2">
      <c r="A77" s="15" t="str">
        <f t="shared" si="6"/>
        <v/>
      </c>
      <c r="B77" s="34" t="str">
        <f t="shared" si="7"/>
        <v/>
      </c>
      <c r="C77" s="35" t="str">
        <f t="shared" ca="1" si="11"/>
        <v/>
      </c>
      <c r="D77" s="36" t="str">
        <f t="shared" si="8"/>
        <v/>
      </c>
      <c r="E77" s="37" t="str">
        <f t="shared" ca="1" si="12"/>
        <v/>
      </c>
      <c r="F77" s="18" t="str">
        <f t="shared" si="9"/>
        <v/>
      </c>
      <c r="G77" s="38" t="str">
        <f t="shared" si="2"/>
        <v/>
      </c>
      <c r="H77" s="36" t="str">
        <f t="shared" si="3"/>
        <v/>
      </c>
      <c r="I77" s="36" t="str">
        <f t="shared" si="4"/>
        <v/>
      </c>
      <c r="J77" s="35" t="str">
        <f t="shared" si="5"/>
        <v/>
      </c>
      <c r="K77" s="39" t="str">
        <f t="shared" si="10"/>
        <v/>
      </c>
      <c r="L77" s="2"/>
      <c r="O77"/>
    </row>
    <row r="78" spans="1:15" ht="12.75" x14ac:dyDescent="0.2">
      <c r="A78" s="15" t="str">
        <f t="shared" si="6"/>
        <v/>
      </c>
      <c r="B78" s="34" t="str">
        <f t="shared" si="7"/>
        <v/>
      </c>
      <c r="C78" s="35" t="str">
        <f t="shared" ca="1" si="11"/>
        <v/>
      </c>
      <c r="D78" s="36" t="str">
        <f t="shared" si="8"/>
        <v/>
      </c>
      <c r="E78" s="37" t="str">
        <f t="shared" ca="1" si="12"/>
        <v/>
      </c>
      <c r="F78" s="18" t="str">
        <f t="shared" si="9"/>
        <v/>
      </c>
      <c r="G78" s="38" t="str">
        <f t="shared" si="2"/>
        <v/>
      </c>
      <c r="H78" s="36" t="str">
        <f t="shared" si="3"/>
        <v/>
      </c>
      <c r="I78" s="36" t="str">
        <f t="shared" si="4"/>
        <v/>
      </c>
      <c r="J78" s="35" t="str">
        <f t="shared" si="5"/>
        <v/>
      </c>
      <c r="K78" s="39" t="str">
        <f t="shared" si="10"/>
        <v/>
      </c>
      <c r="L78" s="2"/>
      <c r="O78"/>
    </row>
    <row r="79" spans="1:15" ht="12.75" x14ac:dyDescent="0.2">
      <c r="A79" s="15" t="str">
        <f t="shared" si="6"/>
        <v/>
      </c>
      <c r="B79" s="34" t="str">
        <f t="shared" si="7"/>
        <v/>
      </c>
      <c r="C79" s="35" t="str">
        <f t="shared" ca="1" si="11"/>
        <v/>
      </c>
      <c r="D79" s="36" t="str">
        <f t="shared" si="8"/>
        <v/>
      </c>
      <c r="E79" s="37" t="str">
        <f t="shared" ca="1" si="12"/>
        <v/>
      </c>
      <c r="F79" s="18" t="str">
        <f t="shared" si="9"/>
        <v/>
      </c>
      <c r="G79" s="38" t="str">
        <f t="shared" si="2"/>
        <v/>
      </c>
      <c r="H79" s="36" t="str">
        <f t="shared" si="3"/>
        <v/>
      </c>
      <c r="I79" s="36" t="str">
        <f t="shared" si="4"/>
        <v/>
      </c>
      <c r="J79" s="35" t="str">
        <f t="shared" si="5"/>
        <v/>
      </c>
      <c r="K79" s="39" t="str">
        <f t="shared" si="10"/>
        <v/>
      </c>
      <c r="L79" s="2"/>
      <c r="O79"/>
    </row>
    <row r="80" spans="1:15" ht="12.75" x14ac:dyDescent="0.2">
      <c r="A80" s="15" t="str">
        <f t="shared" si="6"/>
        <v/>
      </c>
      <c r="B80" s="34" t="str">
        <f t="shared" si="7"/>
        <v/>
      </c>
      <c r="C80" s="35" t="str">
        <f t="shared" ca="1" si="11"/>
        <v/>
      </c>
      <c r="D80" s="36" t="str">
        <f t="shared" si="8"/>
        <v/>
      </c>
      <c r="E80" s="37" t="str">
        <f t="shared" ca="1" si="12"/>
        <v/>
      </c>
      <c r="F80" s="18" t="str">
        <f t="shared" si="9"/>
        <v/>
      </c>
      <c r="G80" s="38" t="str">
        <f t="shared" si="2"/>
        <v/>
      </c>
      <c r="H80" s="36" t="str">
        <f t="shared" si="3"/>
        <v/>
      </c>
      <c r="I80" s="36" t="str">
        <f t="shared" si="4"/>
        <v/>
      </c>
      <c r="J80" s="35" t="str">
        <f t="shared" si="5"/>
        <v/>
      </c>
      <c r="K80" s="39" t="str">
        <f t="shared" si="10"/>
        <v/>
      </c>
      <c r="L80" s="2"/>
      <c r="O80"/>
    </row>
    <row r="81" spans="1:15" ht="12.75" x14ac:dyDescent="0.2">
      <c r="A81" s="15" t="str">
        <f t="shared" si="6"/>
        <v/>
      </c>
      <c r="B81" s="34" t="str">
        <f t="shared" si="7"/>
        <v/>
      </c>
      <c r="C81" s="35" t="str">
        <f t="shared" ca="1" si="11"/>
        <v/>
      </c>
      <c r="D81" s="36" t="str">
        <f t="shared" si="8"/>
        <v/>
      </c>
      <c r="E81" s="37" t="str">
        <f t="shared" ca="1" si="12"/>
        <v/>
      </c>
      <c r="F81" s="18" t="str">
        <f t="shared" si="9"/>
        <v/>
      </c>
      <c r="G81" s="38" t="str">
        <f t="shared" si="2"/>
        <v/>
      </c>
      <c r="H81" s="36" t="str">
        <f t="shared" si="3"/>
        <v/>
      </c>
      <c r="I81" s="36" t="str">
        <f t="shared" si="4"/>
        <v/>
      </c>
      <c r="J81" s="35" t="str">
        <f t="shared" si="5"/>
        <v/>
      </c>
      <c r="K81" s="39" t="str">
        <f t="shared" si="10"/>
        <v/>
      </c>
      <c r="L81" s="2"/>
      <c r="O81"/>
    </row>
    <row r="82" spans="1:15" ht="12.75" x14ac:dyDescent="0.2">
      <c r="A82" s="15" t="str">
        <f t="shared" si="6"/>
        <v/>
      </c>
      <c r="B82" s="34" t="str">
        <f t="shared" si="7"/>
        <v/>
      </c>
      <c r="C82" s="35" t="str">
        <f t="shared" ca="1" si="11"/>
        <v/>
      </c>
      <c r="D82" s="36" t="str">
        <f t="shared" si="8"/>
        <v/>
      </c>
      <c r="E82" s="37" t="str">
        <f t="shared" ca="1" si="12"/>
        <v/>
      </c>
      <c r="F82" s="18" t="str">
        <f t="shared" si="9"/>
        <v/>
      </c>
      <c r="G82" s="38" t="str">
        <f t="shared" si="2"/>
        <v/>
      </c>
      <c r="H82" s="36" t="str">
        <f t="shared" si="3"/>
        <v/>
      </c>
      <c r="I82" s="36" t="str">
        <f t="shared" si="4"/>
        <v/>
      </c>
      <c r="J82" s="35" t="str">
        <f t="shared" si="5"/>
        <v/>
      </c>
      <c r="K82" s="39" t="str">
        <f t="shared" si="10"/>
        <v/>
      </c>
      <c r="L82" s="2"/>
      <c r="O82"/>
    </row>
    <row r="83" spans="1:15" ht="12.75" x14ac:dyDescent="0.2">
      <c r="A83" s="15" t="str">
        <f t="shared" si="6"/>
        <v/>
      </c>
      <c r="B83" s="34" t="str">
        <f t="shared" si="7"/>
        <v/>
      </c>
      <c r="C83" s="35" t="str">
        <f t="shared" ca="1" si="11"/>
        <v/>
      </c>
      <c r="D83" s="36" t="str">
        <f t="shared" si="8"/>
        <v/>
      </c>
      <c r="E83" s="37" t="str">
        <f t="shared" ca="1" si="12"/>
        <v/>
      </c>
      <c r="F83" s="18" t="str">
        <f t="shared" si="9"/>
        <v/>
      </c>
      <c r="G83" s="38" t="str">
        <f t="shared" si="2"/>
        <v/>
      </c>
      <c r="H83" s="36" t="str">
        <f t="shared" si="3"/>
        <v/>
      </c>
      <c r="I83" s="36" t="str">
        <f t="shared" si="4"/>
        <v/>
      </c>
      <c r="J83" s="35" t="str">
        <f t="shared" si="5"/>
        <v/>
      </c>
      <c r="K83" s="39" t="str">
        <f t="shared" si="10"/>
        <v/>
      </c>
      <c r="L83" s="2"/>
      <c r="O83"/>
    </row>
    <row r="84" spans="1:15" ht="12.75" x14ac:dyDescent="0.2">
      <c r="A84" s="15" t="str">
        <f t="shared" si="6"/>
        <v/>
      </c>
      <c r="B84" s="34" t="str">
        <f t="shared" si="7"/>
        <v/>
      </c>
      <c r="C84" s="35" t="str">
        <f t="shared" ref="C84:C115" ca="1" si="13">IF(B84="","",RANDBETWEEN($C$9,$C$10)/100)</f>
        <v/>
      </c>
      <c r="D84" s="36" t="str">
        <f t="shared" si="8"/>
        <v/>
      </c>
      <c r="E84" s="37" t="str">
        <f t="shared" ref="E84:E115" ca="1" si="14">IF(B84="","",RANDBETWEEN($D$9,$D$10)*12)</f>
        <v/>
      </c>
      <c r="F84" s="18" t="str">
        <f t="shared" si="9"/>
        <v/>
      </c>
      <c r="G84" s="38" t="str">
        <f t="shared" si="2"/>
        <v/>
      </c>
      <c r="H84" s="36" t="str">
        <f t="shared" si="3"/>
        <v/>
      </c>
      <c r="I84" s="36" t="str">
        <f t="shared" si="4"/>
        <v/>
      </c>
      <c r="J84" s="35" t="str">
        <f t="shared" si="5"/>
        <v/>
      </c>
      <c r="K84" s="39" t="str">
        <f t="shared" si="10"/>
        <v/>
      </c>
      <c r="L84" s="2"/>
      <c r="O84"/>
    </row>
    <row r="85" spans="1:15" ht="12.75" x14ac:dyDescent="0.2">
      <c r="A85" s="15" t="str">
        <f t="shared" si="6"/>
        <v/>
      </c>
      <c r="B85" s="34" t="str">
        <f t="shared" si="7"/>
        <v/>
      </c>
      <c r="C85" s="35" t="str">
        <f t="shared" ca="1" si="13"/>
        <v/>
      </c>
      <c r="D85" s="36" t="str">
        <f t="shared" si="8"/>
        <v/>
      </c>
      <c r="E85" s="37" t="str">
        <f t="shared" ca="1" si="14"/>
        <v/>
      </c>
      <c r="F85" s="18" t="str">
        <f t="shared" si="9"/>
        <v/>
      </c>
      <c r="G85" s="38" t="str">
        <f t="shared" ref="G85:G129" si="15">IF(B85="","",-FV(C85,1,E85,D85,0))</f>
        <v/>
      </c>
      <c r="H85" s="36" t="str">
        <f t="shared" ref="H85:H129" si="16">IF(B85="","",G85-E85-D85)</f>
        <v/>
      </c>
      <c r="I85" s="36" t="str">
        <f t="shared" ref="I85:I129" si="17">IF(B85="","",G85-F85)</f>
        <v/>
      </c>
      <c r="J85" s="35" t="str">
        <f t="shared" ref="J85:J129" si="18">IF(B85="","",H85/F85)</f>
        <v/>
      </c>
      <c r="K85" s="39" t="str">
        <f t="shared" si="10"/>
        <v/>
      </c>
      <c r="L85" s="2"/>
      <c r="O85"/>
    </row>
    <row r="86" spans="1:15" ht="12.75" x14ac:dyDescent="0.2">
      <c r="A86" s="15" t="str">
        <f t="shared" ref="A86:A129" si="19">IFERROR(IF(B85&lt;$G$3,A85+1,""),"")</f>
        <v/>
      </c>
      <c r="B86" s="34" t="str">
        <f t="shared" ref="B86:B129" si="20">IF(A86="","",B85+1)</f>
        <v/>
      </c>
      <c r="C86" s="35" t="str">
        <f t="shared" ca="1" si="13"/>
        <v/>
      </c>
      <c r="D86" s="36" t="str">
        <f t="shared" ref="D86:D129" si="21">IF(B86="","",G85)</f>
        <v/>
      </c>
      <c r="E86" s="37" t="str">
        <f t="shared" ca="1" si="14"/>
        <v/>
      </c>
      <c r="F86" s="18" t="str">
        <f t="shared" ref="F86:F129" si="22">IF(B86="","",E86+F85)</f>
        <v/>
      </c>
      <c r="G86" s="38" t="str">
        <f t="shared" si="15"/>
        <v/>
      </c>
      <c r="H86" s="36" t="str">
        <f t="shared" si="16"/>
        <v/>
      </c>
      <c r="I86" s="36" t="str">
        <f t="shared" si="17"/>
        <v/>
      </c>
      <c r="J86" s="35" t="str">
        <f t="shared" si="18"/>
        <v/>
      </c>
      <c r="K86" s="39" t="str">
        <f t="shared" ref="K86:K129" si="23">IF(B86="","",(G86-G85)/G85)</f>
        <v/>
      </c>
      <c r="L86" s="2"/>
      <c r="O86"/>
    </row>
    <row r="87" spans="1:15" ht="12.75" x14ac:dyDescent="0.2">
      <c r="A87" s="15" t="str">
        <f t="shared" si="19"/>
        <v/>
      </c>
      <c r="B87" s="34" t="str">
        <f t="shared" si="20"/>
        <v/>
      </c>
      <c r="C87" s="35" t="str">
        <f t="shared" ca="1" si="13"/>
        <v/>
      </c>
      <c r="D87" s="36" t="str">
        <f t="shared" si="21"/>
        <v/>
      </c>
      <c r="E87" s="37" t="str">
        <f t="shared" ca="1" si="14"/>
        <v/>
      </c>
      <c r="F87" s="18" t="str">
        <f t="shared" si="22"/>
        <v/>
      </c>
      <c r="G87" s="38" t="str">
        <f t="shared" si="15"/>
        <v/>
      </c>
      <c r="H87" s="36" t="str">
        <f t="shared" si="16"/>
        <v/>
      </c>
      <c r="I87" s="36" t="str">
        <f t="shared" si="17"/>
        <v/>
      </c>
      <c r="J87" s="35" t="str">
        <f t="shared" si="18"/>
        <v/>
      </c>
      <c r="K87" s="39" t="str">
        <f t="shared" si="23"/>
        <v/>
      </c>
      <c r="L87" s="2"/>
      <c r="O87"/>
    </row>
    <row r="88" spans="1:15" ht="12.75" x14ac:dyDescent="0.2">
      <c r="A88" s="15" t="str">
        <f t="shared" si="19"/>
        <v/>
      </c>
      <c r="B88" s="34" t="str">
        <f t="shared" si="20"/>
        <v/>
      </c>
      <c r="C88" s="35" t="str">
        <f t="shared" ca="1" si="13"/>
        <v/>
      </c>
      <c r="D88" s="36" t="str">
        <f t="shared" si="21"/>
        <v/>
      </c>
      <c r="E88" s="37" t="str">
        <f t="shared" ca="1" si="14"/>
        <v/>
      </c>
      <c r="F88" s="18" t="str">
        <f t="shared" si="22"/>
        <v/>
      </c>
      <c r="G88" s="38" t="str">
        <f t="shared" si="15"/>
        <v/>
      </c>
      <c r="H88" s="36" t="str">
        <f t="shared" si="16"/>
        <v/>
      </c>
      <c r="I88" s="36" t="str">
        <f t="shared" si="17"/>
        <v/>
      </c>
      <c r="J88" s="35" t="str">
        <f t="shared" si="18"/>
        <v/>
      </c>
      <c r="K88" s="39" t="str">
        <f t="shared" si="23"/>
        <v/>
      </c>
      <c r="L88" s="2"/>
      <c r="O88"/>
    </row>
    <row r="89" spans="1:15" ht="12.75" x14ac:dyDescent="0.2">
      <c r="A89" s="15" t="str">
        <f t="shared" si="19"/>
        <v/>
      </c>
      <c r="B89" s="34" t="str">
        <f t="shared" si="20"/>
        <v/>
      </c>
      <c r="C89" s="35" t="str">
        <f t="shared" ca="1" si="13"/>
        <v/>
      </c>
      <c r="D89" s="36" t="str">
        <f t="shared" si="21"/>
        <v/>
      </c>
      <c r="E89" s="37" t="str">
        <f t="shared" ca="1" si="14"/>
        <v/>
      </c>
      <c r="F89" s="18" t="str">
        <f t="shared" si="22"/>
        <v/>
      </c>
      <c r="G89" s="38" t="str">
        <f t="shared" si="15"/>
        <v/>
      </c>
      <c r="H89" s="36" t="str">
        <f t="shared" si="16"/>
        <v/>
      </c>
      <c r="I89" s="36" t="str">
        <f t="shared" si="17"/>
        <v/>
      </c>
      <c r="J89" s="35" t="str">
        <f t="shared" si="18"/>
        <v/>
      </c>
      <c r="K89" s="39" t="str">
        <f t="shared" si="23"/>
        <v/>
      </c>
      <c r="L89" s="2"/>
      <c r="O89"/>
    </row>
    <row r="90" spans="1:15" ht="12.75" x14ac:dyDescent="0.2">
      <c r="A90" s="15" t="str">
        <f t="shared" si="19"/>
        <v/>
      </c>
      <c r="B90" s="34" t="str">
        <f t="shared" si="20"/>
        <v/>
      </c>
      <c r="C90" s="35" t="str">
        <f t="shared" ca="1" si="13"/>
        <v/>
      </c>
      <c r="D90" s="36" t="str">
        <f t="shared" si="21"/>
        <v/>
      </c>
      <c r="E90" s="37" t="str">
        <f t="shared" ca="1" si="14"/>
        <v/>
      </c>
      <c r="F90" s="18" t="str">
        <f t="shared" si="22"/>
        <v/>
      </c>
      <c r="G90" s="38" t="str">
        <f t="shared" si="15"/>
        <v/>
      </c>
      <c r="H90" s="36" t="str">
        <f t="shared" si="16"/>
        <v/>
      </c>
      <c r="I90" s="36" t="str">
        <f t="shared" si="17"/>
        <v/>
      </c>
      <c r="J90" s="35" t="str">
        <f t="shared" si="18"/>
        <v/>
      </c>
      <c r="K90" s="39" t="str">
        <f t="shared" si="23"/>
        <v/>
      </c>
      <c r="L90" s="2"/>
      <c r="O90"/>
    </row>
    <row r="91" spans="1:15" ht="12.75" x14ac:dyDescent="0.2">
      <c r="A91" s="15" t="str">
        <f t="shared" si="19"/>
        <v/>
      </c>
      <c r="B91" s="34" t="str">
        <f t="shared" si="20"/>
        <v/>
      </c>
      <c r="C91" s="35" t="str">
        <f t="shared" ca="1" si="13"/>
        <v/>
      </c>
      <c r="D91" s="36" t="str">
        <f t="shared" si="21"/>
        <v/>
      </c>
      <c r="E91" s="37" t="str">
        <f t="shared" ca="1" si="14"/>
        <v/>
      </c>
      <c r="F91" s="18" t="str">
        <f t="shared" si="22"/>
        <v/>
      </c>
      <c r="G91" s="38" t="str">
        <f t="shared" si="15"/>
        <v/>
      </c>
      <c r="H91" s="36" t="str">
        <f t="shared" si="16"/>
        <v/>
      </c>
      <c r="I91" s="36" t="str">
        <f t="shared" si="17"/>
        <v/>
      </c>
      <c r="J91" s="35" t="str">
        <f t="shared" si="18"/>
        <v/>
      </c>
      <c r="K91" s="39" t="str">
        <f t="shared" si="23"/>
        <v/>
      </c>
      <c r="L91" s="2"/>
      <c r="O91"/>
    </row>
    <row r="92" spans="1:15" ht="12.75" x14ac:dyDescent="0.2">
      <c r="A92" s="15" t="str">
        <f t="shared" si="19"/>
        <v/>
      </c>
      <c r="B92" s="34" t="str">
        <f t="shared" si="20"/>
        <v/>
      </c>
      <c r="C92" s="35" t="str">
        <f t="shared" ca="1" si="13"/>
        <v/>
      </c>
      <c r="D92" s="36" t="str">
        <f t="shared" si="21"/>
        <v/>
      </c>
      <c r="E92" s="37" t="str">
        <f t="shared" ca="1" si="14"/>
        <v/>
      </c>
      <c r="F92" s="18" t="str">
        <f t="shared" si="22"/>
        <v/>
      </c>
      <c r="G92" s="38" t="str">
        <f t="shared" si="15"/>
        <v/>
      </c>
      <c r="H92" s="36" t="str">
        <f t="shared" si="16"/>
        <v/>
      </c>
      <c r="I92" s="36" t="str">
        <f t="shared" si="17"/>
        <v/>
      </c>
      <c r="J92" s="35" t="str">
        <f t="shared" si="18"/>
        <v/>
      </c>
      <c r="K92" s="39" t="str">
        <f t="shared" si="23"/>
        <v/>
      </c>
      <c r="L92" s="2"/>
      <c r="O92"/>
    </row>
    <row r="93" spans="1:15" ht="12.75" x14ac:dyDescent="0.2">
      <c r="A93" s="15" t="str">
        <f t="shared" si="19"/>
        <v/>
      </c>
      <c r="B93" s="34" t="str">
        <f t="shared" si="20"/>
        <v/>
      </c>
      <c r="C93" s="35" t="str">
        <f t="shared" ca="1" si="13"/>
        <v/>
      </c>
      <c r="D93" s="36" t="str">
        <f t="shared" si="21"/>
        <v/>
      </c>
      <c r="E93" s="37" t="str">
        <f t="shared" ca="1" si="14"/>
        <v/>
      </c>
      <c r="F93" s="18" t="str">
        <f t="shared" si="22"/>
        <v/>
      </c>
      <c r="G93" s="38" t="str">
        <f t="shared" si="15"/>
        <v/>
      </c>
      <c r="H93" s="36" t="str">
        <f t="shared" si="16"/>
        <v/>
      </c>
      <c r="I93" s="36" t="str">
        <f t="shared" si="17"/>
        <v/>
      </c>
      <c r="J93" s="35" t="str">
        <f t="shared" si="18"/>
        <v/>
      </c>
      <c r="K93" s="39" t="str">
        <f t="shared" si="23"/>
        <v/>
      </c>
      <c r="L93" s="2"/>
      <c r="O93"/>
    </row>
    <row r="94" spans="1:15" ht="12.75" x14ac:dyDescent="0.2">
      <c r="A94" s="15" t="str">
        <f t="shared" si="19"/>
        <v/>
      </c>
      <c r="B94" s="34" t="str">
        <f t="shared" si="20"/>
        <v/>
      </c>
      <c r="C94" s="35" t="str">
        <f t="shared" ca="1" si="13"/>
        <v/>
      </c>
      <c r="D94" s="36" t="str">
        <f t="shared" si="21"/>
        <v/>
      </c>
      <c r="E94" s="37" t="str">
        <f t="shared" ca="1" si="14"/>
        <v/>
      </c>
      <c r="F94" s="18" t="str">
        <f t="shared" si="22"/>
        <v/>
      </c>
      <c r="G94" s="38" t="str">
        <f t="shared" si="15"/>
        <v/>
      </c>
      <c r="H94" s="36" t="str">
        <f t="shared" si="16"/>
        <v/>
      </c>
      <c r="I94" s="36" t="str">
        <f t="shared" si="17"/>
        <v/>
      </c>
      <c r="J94" s="35" t="str">
        <f t="shared" si="18"/>
        <v/>
      </c>
      <c r="K94" s="39" t="str">
        <f t="shared" si="23"/>
        <v/>
      </c>
      <c r="L94" s="2"/>
      <c r="O94"/>
    </row>
    <row r="95" spans="1:15" ht="12.75" x14ac:dyDescent="0.2">
      <c r="A95" s="15" t="str">
        <f t="shared" si="19"/>
        <v/>
      </c>
      <c r="B95" s="34" t="str">
        <f t="shared" si="20"/>
        <v/>
      </c>
      <c r="C95" s="35" t="str">
        <f t="shared" ca="1" si="13"/>
        <v/>
      </c>
      <c r="D95" s="36" t="str">
        <f t="shared" si="21"/>
        <v/>
      </c>
      <c r="E95" s="37" t="str">
        <f t="shared" ca="1" si="14"/>
        <v/>
      </c>
      <c r="F95" s="18" t="str">
        <f t="shared" si="22"/>
        <v/>
      </c>
      <c r="G95" s="38" t="str">
        <f t="shared" si="15"/>
        <v/>
      </c>
      <c r="H95" s="36" t="str">
        <f t="shared" si="16"/>
        <v/>
      </c>
      <c r="I95" s="36" t="str">
        <f t="shared" si="17"/>
        <v/>
      </c>
      <c r="J95" s="35" t="str">
        <f t="shared" si="18"/>
        <v/>
      </c>
      <c r="K95" s="39" t="str">
        <f t="shared" si="23"/>
        <v/>
      </c>
      <c r="L95" s="2"/>
      <c r="O95"/>
    </row>
    <row r="96" spans="1:15" ht="12.75" x14ac:dyDescent="0.2">
      <c r="A96" s="15" t="str">
        <f t="shared" si="19"/>
        <v/>
      </c>
      <c r="B96" s="34" t="str">
        <f t="shared" si="20"/>
        <v/>
      </c>
      <c r="C96" s="35" t="str">
        <f t="shared" ca="1" si="13"/>
        <v/>
      </c>
      <c r="D96" s="36" t="str">
        <f t="shared" si="21"/>
        <v/>
      </c>
      <c r="E96" s="37" t="str">
        <f t="shared" ca="1" si="14"/>
        <v/>
      </c>
      <c r="F96" s="18" t="str">
        <f t="shared" si="22"/>
        <v/>
      </c>
      <c r="G96" s="38" t="str">
        <f t="shared" si="15"/>
        <v/>
      </c>
      <c r="H96" s="36" t="str">
        <f t="shared" si="16"/>
        <v/>
      </c>
      <c r="I96" s="36" t="str">
        <f t="shared" si="17"/>
        <v/>
      </c>
      <c r="J96" s="35" t="str">
        <f t="shared" si="18"/>
        <v/>
      </c>
      <c r="K96" s="39" t="str">
        <f t="shared" si="23"/>
        <v/>
      </c>
      <c r="L96" s="2"/>
      <c r="O96"/>
    </row>
    <row r="97" spans="1:15" ht="12.75" x14ac:dyDescent="0.2">
      <c r="A97" s="15" t="str">
        <f t="shared" si="19"/>
        <v/>
      </c>
      <c r="B97" s="34" t="str">
        <f t="shared" si="20"/>
        <v/>
      </c>
      <c r="C97" s="35" t="str">
        <f t="shared" ca="1" si="13"/>
        <v/>
      </c>
      <c r="D97" s="36" t="str">
        <f t="shared" si="21"/>
        <v/>
      </c>
      <c r="E97" s="37" t="str">
        <f t="shared" ca="1" si="14"/>
        <v/>
      </c>
      <c r="F97" s="18" t="str">
        <f t="shared" si="22"/>
        <v/>
      </c>
      <c r="G97" s="38" t="str">
        <f t="shared" si="15"/>
        <v/>
      </c>
      <c r="H97" s="36" t="str">
        <f t="shared" si="16"/>
        <v/>
      </c>
      <c r="I97" s="36" t="str">
        <f t="shared" si="17"/>
        <v/>
      </c>
      <c r="J97" s="35" t="str">
        <f t="shared" si="18"/>
        <v/>
      </c>
      <c r="K97" s="39" t="str">
        <f t="shared" si="23"/>
        <v/>
      </c>
      <c r="L97" s="2"/>
      <c r="O97"/>
    </row>
    <row r="98" spans="1:15" ht="12.75" x14ac:dyDescent="0.2">
      <c r="A98" s="15" t="str">
        <f t="shared" si="19"/>
        <v/>
      </c>
      <c r="B98" s="34" t="str">
        <f t="shared" si="20"/>
        <v/>
      </c>
      <c r="C98" s="35" t="str">
        <f t="shared" ca="1" si="13"/>
        <v/>
      </c>
      <c r="D98" s="36" t="str">
        <f t="shared" si="21"/>
        <v/>
      </c>
      <c r="E98" s="37" t="str">
        <f t="shared" ca="1" si="14"/>
        <v/>
      </c>
      <c r="F98" s="18" t="str">
        <f t="shared" si="22"/>
        <v/>
      </c>
      <c r="G98" s="38" t="str">
        <f t="shared" si="15"/>
        <v/>
      </c>
      <c r="H98" s="36" t="str">
        <f t="shared" si="16"/>
        <v/>
      </c>
      <c r="I98" s="36" t="str">
        <f t="shared" si="17"/>
        <v/>
      </c>
      <c r="J98" s="35" t="str">
        <f t="shared" si="18"/>
        <v/>
      </c>
      <c r="K98" s="39" t="str">
        <f t="shared" si="23"/>
        <v/>
      </c>
      <c r="L98" s="2"/>
      <c r="O98"/>
    </row>
    <row r="99" spans="1:15" ht="12.75" x14ac:dyDescent="0.2">
      <c r="A99" s="15" t="str">
        <f t="shared" si="19"/>
        <v/>
      </c>
      <c r="B99" s="34" t="str">
        <f t="shared" si="20"/>
        <v/>
      </c>
      <c r="C99" s="35" t="str">
        <f t="shared" ca="1" si="13"/>
        <v/>
      </c>
      <c r="D99" s="36" t="str">
        <f t="shared" si="21"/>
        <v/>
      </c>
      <c r="E99" s="37" t="str">
        <f t="shared" ca="1" si="14"/>
        <v/>
      </c>
      <c r="F99" s="18" t="str">
        <f t="shared" si="22"/>
        <v/>
      </c>
      <c r="G99" s="38" t="str">
        <f t="shared" si="15"/>
        <v/>
      </c>
      <c r="H99" s="36" t="str">
        <f t="shared" si="16"/>
        <v/>
      </c>
      <c r="I99" s="36" t="str">
        <f t="shared" si="17"/>
        <v/>
      </c>
      <c r="J99" s="35" t="str">
        <f t="shared" si="18"/>
        <v/>
      </c>
      <c r="K99" s="39" t="str">
        <f t="shared" si="23"/>
        <v/>
      </c>
      <c r="L99" s="2"/>
      <c r="O99"/>
    </row>
    <row r="100" spans="1:15" ht="12.75" x14ac:dyDescent="0.2">
      <c r="A100" s="15" t="str">
        <f t="shared" si="19"/>
        <v/>
      </c>
      <c r="B100" s="34" t="str">
        <f t="shared" si="20"/>
        <v/>
      </c>
      <c r="C100" s="35" t="str">
        <f t="shared" ca="1" si="13"/>
        <v/>
      </c>
      <c r="D100" s="36" t="str">
        <f t="shared" si="21"/>
        <v/>
      </c>
      <c r="E100" s="37" t="str">
        <f t="shared" ca="1" si="14"/>
        <v/>
      </c>
      <c r="F100" s="18" t="str">
        <f t="shared" si="22"/>
        <v/>
      </c>
      <c r="G100" s="38" t="str">
        <f t="shared" si="15"/>
        <v/>
      </c>
      <c r="H100" s="36" t="str">
        <f t="shared" si="16"/>
        <v/>
      </c>
      <c r="I100" s="36" t="str">
        <f t="shared" si="17"/>
        <v/>
      </c>
      <c r="J100" s="35" t="str">
        <f t="shared" si="18"/>
        <v/>
      </c>
      <c r="K100" s="39" t="str">
        <f t="shared" si="23"/>
        <v/>
      </c>
      <c r="L100" s="2"/>
      <c r="O100"/>
    </row>
    <row r="101" spans="1:15" ht="12.75" x14ac:dyDescent="0.2">
      <c r="A101" s="15" t="str">
        <f t="shared" si="19"/>
        <v/>
      </c>
      <c r="B101" s="34" t="str">
        <f t="shared" si="20"/>
        <v/>
      </c>
      <c r="C101" s="35" t="str">
        <f t="shared" ca="1" si="13"/>
        <v/>
      </c>
      <c r="D101" s="36" t="str">
        <f t="shared" si="21"/>
        <v/>
      </c>
      <c r="E101" s="37" t="str">
        <f t="shared" ca="1" si="14"/>
        <v/>
      </c>
      <c r="F101" s="18" t="str">
        <f t="shared" si="22"/>
        <v/>
      </c>
      <c r="G101" s="38" t="str">
        <f t="shared" si="15"/>
        <v/>
      </c>
      <c r="H101" s="36" t="str">
        <f t="shared" si="16"/>
        <v/>
      </c>
      <c r="I101" s="36" t="str">
        <f t="shared" si="17"/>
        <v/>
      </c>
      <c r="J101" s="35" t="str">
        <f t="shared" si="18"/>
        <v/>
      </c>
      <c r="K101" s="39" t="str">
        <f t="shared" si="23"/>
        <v/>
      </c>
      <c r="L101" s="2"/>
      <c r="O101"/>
    </row>
    <row r="102" spans="1:15" ht="12.75" x14ac:dyDescent="0.2">
      <c r="A102" s="15" t="str">
        <f t="shared" si="19"/>
        <v/>
      </c>
      <c r="B102" s="34" t="str">
        <f t="shared" si="20"/>
        <v/>
      </c>
      <c r="C102" s="35" t="str">
        <f t="shared" ca="1" si="13"/>
        <v/>
      </c>
      <c r="D102" s="36" t="str">
        <f t="shared" si="21"/>
        <v/>
      </c>
      <c r="E102" s="37" t="str">
        <f t="shared" ca="1" si="14"/>
        <v/>
      </c>
      <c r="F102" s="18" t="str">
        <f t="shared" si="22"/>
        <v/>
      </c>
      <c r="G102" s="38" t="str">
        <f t="shared" si="15"/>
        <v/>
      </c>
      <c r="H102" s="36" t="str">
        <f t="shared" si="16"/>
        <v/>
      </c>
      <c r="I102" s="36" t="str">
        <f t="shared" si="17"/>
        <v/>
      </c>
      <c r="J102" s="35" t="str">
        <f t="shared" si="18"/>
        <v/>
      </c>
      <c r="K102" s="39" t="str">
        <f t="shared" si="23"/>
        <v/>
      </c>
      <c r="L102" s="2"/>
      <c r="O102"/>
    </row>
    <row r="103" spans="1:15" ht="12.75" x14ac:dyDescent="0.2">
      <c r="A103" s="15" t="str">
        <f t="shared" si="19"/>
        <v/>
      </c>
      <c r="B103" s="34" t="str">
        <f t="shared" si="20"/>
        <v/>
      </c>
      <c r="C103" s="35" t="str">
        <f t="shared" ca="1" si="13"/>
        <v/>
      </c>
      <c r="D103" s="36" t="str">
        <f t="shared" si="21"/>
        <v/>
      </c>
      <c r="E103" s="37" t="str">
        <f t="shared" ca="1" si="14"/>
        <v/>
      </c>
      <c r="F103" s="18" t="str">
        <f t="shared" si="22"/>
        <v/>
      </c>
      <c r="G103" s="38" t="str">
        <f t="shared" si="15"/>
        <v/>
      </c>
      <c r="H103" s="36" t="str">
        <f t="shared" si="16"/>
        <v/>
      </c>
      <c r="I103" s="36" t="str">
        <f t="shared" si="17"/>
        <v/>
      </c>
      <c r="J103" s="35" t="str">
        <f t="shared" si="18"/>
        <v/>
      </c>
      <c r="K103" s="39" t="str">
        <f t="shared" si="23"/>
        <v/>
      </c>
      <c r="L103" s="2"/>
      <c r="O103"/>
    </row>
    <row r="104" spans="1:15" ht="12.75" x14ac:dyDescent="0.2">
      <c r="A104" s="15" t="str">
        <f t="shared" si="19"/>
        <v/>
      </c>
      <c r="B104" s="34" t="str">
        <f t="shared" si="20"/>
        <v/>
      </c>
      <c r="C104" s="35" t="str">
        <f t="shared" ca="1" si="13"/>
        <v/>
      </c>
      <c r="D104" s="36" t="str">
        <f t="shared" si="21"/>
        <v/>
      </c>
      <c r="E104" s="37" t="str">
        <f t="shared" ca="1" si="14"/>
        <v/>
      </c>
      <c r="F104" s="18" t="str">
        <f t="shared" si="22"/>
        <v/>
      </c>
      <c r="G104" s="38" t="str">
        <f t="shared" si="15"/>
        <v/>
      </c>
      <c r="H104" s="36" t="str">
        <f t="shared" si="16"/>
        <v/>
      </c>
      <c r="I104" s="36" t="str">
        <f t="shared" si="17"/>
        <v/>
      </c>
      <c r="J104" s="35" t="str">
        <f t="shared" si="18"/>
        <v/>
      </c>
      <c r="K104" s="39" t="str">
        <f t="shared" si="23"/>
        <v/>
      </c>
      <c r="L104" s="2"/>
      <c r="O104"/>
    </row>
    <row r="105" spans="1:15" ht="12.75" x14ac:dyDescent="0.2">
      <c r="A105" s="15" t="str">
        <f t="shared" si="19"/>
        <v/>
      </c>
      <c r="B105" s="34" t="str">
        <f t="shared" si="20"/>
        <v/>
      </c>
      <c r="C105" s="35" t="str">
        <f t="shared" ca="1" si="13"/>
        <v/>
      </c>
      <c r="D105" s="36" t="str">
        <f t="shared" si="21"/>
        <v/>
      </c>
      <c r="E105" s="37" t="str">
        <f t="shared" ca="1" si="14"/>
        <v/>
      </c>
      <c r="F105" s="18" t="str">
        <f t="shared" si="22"/>
        <v/>
      </c>
      <c r="G105" s="38" t="str">
        <f t="shared" si="15"/>
        <v/>
      </c>
      <c r="H105" s="36" t="str">
        <f t="shared" si="16"/>
        <v/>
      </c>
      <c r="I105" s="36" t="str">
        <f t="shared" si="17"/>
        <v/>
      </c>
      <c r="J105" s="35" t="str">
        <f t="shared" si="18"/>
        <v/>
      </c>
      <c r="K105" s="39" t="str">
        <f t="shared" si="23"/>
        <v/>
      </c>
      <c r="L105" s="2"/>
      <c r="O105"/>
    </row>
    <row r="106" spans="1:15" ht="12.75" x14ac:dyDescent="0.2">
      <c r="A106" s="15" t="str">
        <f t="shared" si="19"/>
        <v/>
      </c>
      <c r="B106" s="34" t="str">
        <f t="shared" si="20"/>
        <v/>
      </c>
      <c r="C106" s="35" t="str">
        <f t="shared" ca="1" si="13"/>
        <v/>
      </c>
      <c r="D106" s="36" t="str">
        <f t="shared" si="21"/>
        <v/>
      </c>
      <c r="E106" s="37" t="str">
        <f t="shared" ca="1" si="14"/>
        <v/>
      </c>
      <c r="F106" s="18" t="str">
        <f t="shared" si="22"/>
        <v/>
      </c>
      <c r="G106" s="38" t="str">
        <f t="shared" si="15"/>
        <v/>
      </c>
      <c r="H106" s="36" t="str">
        <f t="shared" si="16"/>
        <v/>
      </c>
      <c r="I106" s="36" t="str">
        <f t="shared" si="17"/>
        <v/>
      </c>
      <c r="J106" s="35" t="str">
        <f t="shared" si="18"/>
        <v/>
      </c>
      <c r="K106" s="39" t="str">
        <f t="shared" si="23"/>
        <v/>
      </c>
      <c r="L106" s="2"/>
      <c r="O106"/>
    </row>
    <row r="107" spans="1:15" ht="12.75" x14ac:dyDescent="0.2">
      <c r="A107" s="15" t="str">
        <f t="shared" si="19"/>
        <v/>
      </c>
      <c r="B107" s="34" t="str">
        <f t="shared" si="20"/>
        <v/>
      </c>
      <c r="C107" s="35" t="str">
        <f t="shared" ca="1" si="13"/>
        <v/>
      </c>
      <c r="D107" s="36" t="str">
        <f t="shared" si="21"/>
        <v/>
      </c>
      <c r="E107" s="37" t="str">
        <f t="shared" ca="1" si="14"/>
        <v/>
      </c>
      <c r="F107" s="18" t="str">
        <f t="shared" si="22"/>
        <v/>
      </c>
      <c r="G107" s="38" t="str">
        <f t="shared" si="15"/>
        <v/>
      </c>
      <c r="H107" s="36" t="str">
        <f t="shared" si="16"/>
        <v/>
      </c>
      <c r="I107" s="36" t="str">
        <f t="shared" si="17"/>
        <v/>
      </c>
      <c r="J107" s="35" t="str">
        <f t="shared" si="18"/>
        <v/>
      </c>
      <c r="K107" s="39" t="str">
        <f t="shared" si="23"/>
        <v/>
      </c>
      <c r="L107" s="2"/>
      <c r="O107"/>
    </row>
    <row r="108" spans="1:15" ht="12.75" x14ac:dyDescent="0.2">
      <c r="A108" s="15" t="str">
        <f t="shared" si="19"/>
        <v/>
      </c>
      <c r="B108" s="34" t="str">
        <f t="shared" si="20"/>
        <v/>
      </c>
      <c r="C108" s="35" t="str">
        <f t="shared" ca="1" si="13"/>
        <v/>
      </c>
      <c r="D108" s="36" t="str">
        <f t="shared" si="21"/>
        <v/>
      </c>
      <c r="E108" s="37" t="str">
        <f t="shared" ca="1" si="14"/>
        <v/>
      </c>
      <c r="F108" s="18" t="str">
        <f t="shared" si="22"/>
        <v/>
      </c>
      <c r="G108" s="38" t="str">
        <f t="shared" si="15"/>
        <v/>
      </c>
      <c r="H108" s="36" t="str">
        <f t="shared" si="16"/>
        <v/>
      </c>
      <c r="I108" s="36" t="str">
        <f t="shared" si="17"/>
        <v/>
      </c>
      <c r="J108" s="35" t="str">
        <f t="shared" si="18"/>
        <v/>
      </c>
      <c r="K108" s="39" t="str">
        <f t="shared" si="23"/>
        <v/>
      </c>
      <c r="L108" s="2"/>
      <c r="O108"/>
    </row>
    <row r="109" spans="1:15" ht="12.75" x14ac:dyDescent="0.2">
      <c r="A109" s="15" t="str">
        <f t="shared" si="19"/>
        <v/>
      </c>
      <c r="B109" s="34" t="str">
        <f t="shared" si="20"/>
        <v/>
      </c>
      <c r="C109" s="35" t="str">
        <f t="shared" ca="1" si="13"/>
        <v/>
      </c>
      <c r="D109" s="36" t="str">
        <f t="shared" si="21"/>
        <v/>
      </c>
      <c r="E109" s="37" t="str">
        <f t="shared" ca="1" si="14"/>
        <v/>
      </c>
      <c r="F109" s="18" t="str">
        <f t="shared" si="22"/>
        <v/>
      </c>
      <c r="G109" s="38" t="str">
        <f t="shared" si="15"/>
        <v/>
      </c>
      <c r="H109" s="36" t="str">
        <f t="shared" si="16"/>
        <v/>
      </c>
      <c r="I109" s="36" t="str">
        <f t="shared" si="17"/>
        <v/>
      </c>
      <c r="J109" s="35" t="str">
        <f t="shared" si="18"/>
        <v/>
      </c>
      <c r="K109" s="39" t="str">
        <f t="shared" si="23"/>
        <v/>
      </c>
      <c r="L109" s="2"/>
      <c r="O109"/>
    </row>
    <row r="110" spans="1:15" ht="12.75" x14ac:dyDescent="0.2">
      <c r="A110" s="15" t="str">
        <f t="shared" si="19"/>
        <v/>
      </c>
      <c r="B110" s="34" t="str">
        <f t="shared" si="20"/>
        <v/>
      </c>
      <c r="C110" s="35" t="str">
        <f t="shared" ca="1" si="13"/>
        <v/>
      </c>
      <c r="D110" s="36" t="str">
        <f t="shared" si="21"/>
        <v/>
      </c>
      <c r="E110" s="37" t="str">
        <f t="shared" ca="1" si="14"/>
        <v/>
      </c>
      <c r="F110" s="18" t="str">
        <f t="shared" si="22"/>
        <v/>
      </c>
      <c r="G110" s="38" t="str">
        <f t="shared" si="15"/>
        <v/>
      </c>
      <c r="H110" s="36" t="str">
        <f t="shared" si="16"/>
        <v/>
      </c>
      <c r="I110" s="36" t="str">
        <f t="shared" si="17"/>
        <v/>
      </c>
      <c r="J110" s="35" t="str">
        <f t="shared" si="18"/>
        <v/>
      </c>
      <c r="K110" s="39" t="str">
        <f t="shared" si="23"/>
        <v/>
      </c>
      <c r="L110" s="2"/>
      <c r="O110"/>
    </row>
    <row r="111" spans="1:15" ht="12.75" x14ac:dyDescent="0.2">
      <c r="A111" s="15" t="str">
        <f t="shared" si="19"/>
        <v/>
      </c>
      <c r="B111" s="34" t="str">
        <f t="shared" si="20"/>
        <v/>
      </c>
      <c r="C111" s="35" t="str">
        <f t="shared" ca="1" si="13"/>
        <v/>
      </c>
      <c r="D111" s="36" t="str">
        <f t="shared" si="21"/>
        <v/>
      </c>
      <c r="E111" s="37" t="str">
        <f t="shared" ca="1" si="14"/>
        <v/>
      </c>
      <c r="F111" s="18" t="str">
        <f t="shared" si="22"/>
        <v/>
      </c>
      <c r="G111" s="38" t="str">
        <f t="shared" si="15"/>
        <v/>
      </c>
      <c r="H111" s="36" t="str">
        <f t="shared" si="16"/>
        <v/>
      </c>
      <c r="I111" s="36" t="str">
        <f t="shared" si="17"/>
        <v/>
      </c>
      <c r="J111" s="35" t="str">
        <f t="shared" si="18"/>
        <v/>
      </c>
      <c r="K111" s="39" t="str">
        <f t="shared" si="23"/>
        <v/>
      </c>
      <c r="O111"/>
    </row>
    <row r="112" spans="1:15" ht="12.75" x14ac:dyDescent="0.2">
      <c r="A112" s="15" t="str">
        <f t="shared" si="19"/>
        <v/>
      </c>
      <c r="B112" s="34" t="str">
        <f t="shared" si="20"/>
        <v/>
      </c>
      <c r="C112" s="35" t="str">
        <f t="shared" ca="1" si="13"/>
        <v/>
      </c>
      <c r="D112" s="36" t="str">
        <f t="shared" si="21"/>
        <v/>
      </c>
      <c r="E112" s="37" t="str">
        <f t="shared" ca="1" si="14"/>
        <v/>
      </c>
      <c r="F112" s="18" t="str">
        <f t="shared" si="22"/>
        <v/>
      </c>
      <c r="G112" s="38" t="str">
        <f t="shared" si="15"/>
        <v/>
      </c>
      <c r="H112" s="36" t="str">
        <f t="shared" si="16"/>
        <v/>
      </c>
      <c r="I112" s="36" t="str">
        <f t="shared" si="17"/>
        <v/>
      </c>
      <c r="J112" s="35" t="str">
        <f t="shared" si="18"/>
        <v/>
      </c>
      <c r="K112" s="39" t="str">
        <f t="shared" si="23"/>
        <v/>
      </c>
      <c r="O112"/>
    </row>
    <row r="113" spans="1:27" ht="12.75" x14ac:dyDescent="0.2">
      <c r="A113" s="15" t="str">
        <f t="shared" si="19"/>
        <v/>
      </c>
      <c r="B113" s="34" t="str">
        <f t="shared" si="20"/>
        <v/>
      </c>
      <c r="C113" s="35" t="str">
        <f t="shared" ca="1" si="13"/>
        <v/>
      </c>
      <c r="D113" s="36" t="str">
        <f t="shared" si="21"/>
        <v/>
      </c>
      <c r="E113" s="37" t="str">
        <f t="shared" ca="1" si="14"/>
        <v/>
      </c>
      <c r="F113" s="18" t="str">
        <f t="shared" si="22"/>
        <v/>
      </c>
      <c r="G113" s="38" t="str">
        <f t="shared" si="15"/>
        <v/>
      </c>
      <c r="H113" s="36" t="str">
        <f t="shared" si="16"/>
        <v/>
      </c>
      <c r="I113" s="36" t="str">
        <f t="shared" si="17"/>
        <v/>
      </c>
      <c r="J113" s="35" t="str">
        <f t="shared" si="18"/>
        <v/>
      </c>
      <c r="K113" s="39" t="str">
        <f t="shared" si="23"/>
        <v/>
      </c>
      <c r="O113"/>
    </row>
    <row r="114" spans="1:27" ht="12.75" x14ac:dyDescent="0.2">
      <c r="A114" s="15" t="str">
        <f t="shared" si="19"/>
        <v/>
      </c>
      <c r="B114" s="34" t="str">
        <f t="shared" si="20"/>
        <v/>
      </c>
      <c r="C114" s="35" t="str">
        <f t="shared" ca="1" si="13"/>
        <v/>
      </c>
      <c r="D114" s="36" t="str">
        <f t="shared" si="21"/>
        <v/>
      </c>
      <c r="E114" s="37" t="str">
        <f t="shared" ca="1" si="14"/>
        <v/>
      </c>
      <c r="F114" s="18" t="str">
        <f t="shared" si="22"/>
        <v/>
      </c>
      <c r="G114" s="38" t="str">
        <f t="shared" si="15"/>
        <v/>
      </c>
      <c r="H114" s="36" t="str">
        <f t="shared" si="16"/>
        <v/>
      </c>
      <c r="I114" s="36" t="str">
        <f t="shared" si="17"/>
        <v/>
      </c>
      <c r="J114" s="35" t="str">
        <f t="shared" si="18"/>
        <v/>
      </c>
      <c r="K114" s="39" t="str">
        <f t="shared" si="23"/>
        <v/>
      </c>
      <c r="O114"/>
    </row>
    <row r="115" spans="1:27" ht="12.75" x14ac:dyDescent="0.2">
      <c r="A115" s="15" t="str">
        <f t="shared" si="19"/>
        <v/>
      </c>
      <c r="B115" s="34" t="str">
        <f t="shared" si="20"/>
        <v/>
      </c>
      <c r="C115" s="35" t="str">
        <f t="shared" ca="1" si="13"/>
        <v/>
      </c>
      <c r="D115" s="36" t="str">
        <f t="shared" si="21"/>
        <v/>
      </c>
      <c r="E115" s="37" t="str">
        <f t="shared" ca="1" si="14"/>
        <v/>
      </c>
      <c r="F115" s="18" t="str">
        <f t="shared" si="22"/>
        <v/>
      </c>
      <c r="G115" s="38" t="str">
        <f t="shared" si="15"/>
        <v/>
      </c>
      <c r="H115" s="36" t="str">
        <f t="shared" si="16"/>
        <v/>
      </c>
      <c r="I115" s="36" t="str">
        <f t="shared" si="17"/>
        <v/>
      </c>
      <c r="J115" s="35" t="str">
        <f t="shared" si="18"/>
        <v/>
      </c>
      <c r="K115" s="39" t="str">
        <f t="shared" si="23"/>
        <v/>
      </c>
      <c r="O115"/>
    </row>
    <row r="116" spans="1:27" ht="12.75" x14ac:dyDescent="0.2">
      <c r="A116" s="15" t="str">
        <f t="shared" si="19"/>
        <v/>
      </c>
      <c r="B116" s="34" t="str">
        <f t="shared" si="20"/>
        <v/>
      </c>
      <c r="C116" s="35" t="str">
        <f t="shared" ref="C116:C129" ca="1" si="24">IF(B116="","",RANDBETWEEN($C$9,$C$10)/100)</f>
        <v/>
      </c>
      <c r="D116" s="36" t="str">
        <f t="shared" si="21"/>
        <v/>
      </c>
      <c r="E116" s="37" t="str">
        <f t="shared" ref="E116:E129" ca="1" si="25">IF(B116="","",RANDBETWEEN($D$9,$D$10)*12)</f>
        <v/>
      </c>
      <c r="F116" s="18" t="str">
        <f t="shared" si="22"/>
        <v/>
      </c>
      <c r="G116" s="38" t="str">
        <f t="shared" si="15"/>
        <v/>
      </c>
      <c r="H116" s="36" t="str">
        <f t="shared" si="16"/>
        <v/>
      </c>
      <c r="I116" s="36" t="str">
        <f t="shared" si="17"/>
        <v/>
      </c>
      <c r="J116" s="35" t="str">
        <f t="shared" si="18"/>
        <v/>
      </c>
      <c r="K116" s="39" t="str">
        <f t="shared" si="23"/>
        <v/>
      </c>
      <c r="O116"/>
    </row>
    <row r="117" spans="1:27" ht="12.75" x14ac:dyDescent="0.2">
      <c r="A117" s="15" t="str">
        <f t="shared" si="19"/>
        <v/>
      </c>
      <c r="B117" s="34" t="str">
        <f t="shared" si="20"/>
        <v/>
      </c>
      <c r="C117" s="35" t="str">
        <f t="shared" ca="1" si="24"/>
        <v/>
      </c>
      <c r="D117" s="36" t="str">
        <f t="shared" si="21"/>
        <v/>
      </c>
      <c r="E117" s="37" t="str">
        <f t="shared" ca="1" si="25"/>
        <v/>
      </c>
      <c r="F117" s="18" t="str">
        <f t="shared" si="22"/>
        <v/>
      </c>
      <c r="G117" s="38" t="str">
        <f t="shared" si="15"/>
        <v/>
      </c>
      <c r="H117" s="36" t="str">
        <f t="shared" si="16"/>
        <v/>
      </c>
      <c r="I117" s="36" t="str">
        <f t="shared" si="17"/>
        <v/>
      </c>
      <c r="J117" s="35" t="str">
        <f t="shared" si="18"/>
        <v/>
      </c>
      <c r="K117" s="39" t="str">
        <f t="shared" si="23"/>
        <v/>
      </c>
      <c r="O117"/>
    </row>
    <row r="118" spans="1:27" ht="12.75" x14ac:dyDescent="0.2">
      <c r="A118" s="15" t="str">
        <f t="shared" si="19"/>
        <v/>
      </c>
      <c r="B118" s="34" t="str">
        <f t="shared" si="20"/>
        <v/>
      </c>
      <c r="C118" s="35" t="str">
        <f t="shared" ca="1" si="24"/>
        <v/>
      </c>
      <c r="D118" s="36" t="str">
        <f t="shared" si="21"/>
        <v/>
      </c>
      <c r="E118" s="37" t="str">
        <f t="shared" ca="1" si="25"/>
        <v/>
      </c>
      <c r="F118" s="18" t="str">
        <f t="shared" si="22"/>
        <v/>
      </c>
      <c r="G118" s="38" t="str">
        <f t="shared" si="15"/>
        <v/>
      </c>
      <c r="H118" s="36" t="str">
        <f t="shared" si="16"/>
        <v/>
      </c>
      <c r="I118" s="36" t="str">
        <f t="shared" si="17"/>
        <v/>
      </c>
      <c r="J118" s="35" t="str">
        <f t="shared" si="18"/>
        <v/>
      </c>
      <c r="K118" s="39" t="str">
        <f t="shared" si="23"/>
        <v/>
      </c>
      <c r="O118"/>
    </row>
    <row r="119" spans="1:27" ht="12.75" x14ac:dyDescent="0.2">
      <c r="A119" s="15" t="str">
        <f t="shared" si="19"/>
        <v/>
      </c>
      <c r="B119" s="34" t="str">
        <f t="shared" si="20"/>
        <v/>
      </c>
      <c r="C119" s="35" t="str">
        <f t="shared" ca="1" si="24"/>
        <v/>
      </c>
      <c r="D119" s="36" t="str">
        <f t="shared" si="21"/>
        <v/>
      </c>
      <c r="E119" s="37" t="str">
        <f t="shared" ca="1" si="25"/>
        <v/>
      </c>
      <c r="F119" s="18" t="str">
        <f t="shared" si="22"/>
        <v/>
      </c>
      <c r="G119" s="38" t="str">
        <f t="shared" si="15"/>
        <v/>
      </c>
      <c r="H119" s="36" t="str">
        <f t="shared" si="16"/>
        <v/>
      </c>
      <c r="I119" s="36" t="str">
        <f t="shared" si="17"/>
        <v/>
      </c>
      <c r="J119" s="35" t="str">
        <f t="shared" si="18"/>
        <v/>
      </c>
      <c r="K119" s="39" t="str">
        <f t="shared" si="23"/>
        <v/>
      </c>
      <c r="O119"/>
    </row>
    <row r="120" spans="1:27" ht="12.75" x14ac:dyDescent="0.2">
      <c r="A120" s="15" t="str">
        <f t="shared" si="19"/>
        <v/>
      </c>
      <c r="B120" s="34" t="str">
        <f t="shared" si="20"/>
        <v/>
      </c>
      <c r="C120" s="35" t="str">
        <f t="shared" ca="1" si="24"/>
        <v/>
      </c>
      <c r="D120" s="36" t="str">
        <f t="shared" si="21"/>
        <v/>
      </c>
      <c r="E120" s="37" t="str">
        <f t="shared" ca="1" si="25"/>
        <v/>
      </c>
      <c r="F120" s="18" t="str">
        <f t="shared" si="22"/>
        <v/>
      </c>
      <c r="G120" s="38" t="str">
        <f t="shared" si="15"/>
        <v/>
      </c>
      <c r="H120" s="36" t="str">
        <f t="shared" si="16"/>
        <v/>
      </c>
      <c r="I120" s="36" t="str">
        <f t="shared" si="17"/>
        <v/>
      </c>
      <c r="J120" s="35" t="str">
        <f t="shared" si="18"/>
        <v/>
      </c>
      <c r="K120" s="39" t="str">
        <f t="shared" si="23"/>
        <v/>
      </c>
      <c r="O120"/>
    </row>
    <row r="121" spans="1:27" ht="12.75" x14ac:dyDescent="0.2">
      <c r="A121" s="15" t="str">
        <f t="shared" si="19"/>
        <v/>
      </c>
      <c r="B121" s="34" t="str">
        <f t="shared" si="20"/>
        <v/>
      </c>
      <c r="C121" s="35" t="str">
        <f t="shared" ca="1" si="24"/>
        <v/>
      </c>
      <c r="D121" s="36" t="str">
        <f t="shared" si="21"/>
        <v/>
      </c>
      <c r="E121" s="37" t="str">
        <f t="shared" ca="1" si="25"/>
        <v/>
      </c>
      <c r="F121" s="18" t="str">
        <f t="shared" si="22"/>
        <v/>
      </c>
      <c r="G121" s="38" t="str">
        <f t="shared" si="15"/>
        <v/>
      </c>
      <c r="H121" s="36" t="str">
        <f t="shared" si="16"/>
        <v/>
      </c>
      <c r="I121" s="36" t="str">
        <f t="shared" si="17"/>
        <v/>
      </c>
      <c r="J121" s="35" t="str">
        <f t="shared" si="18"/>
        <v/>
      </c>
      <c r="K121" s="39" t="str">
        <f t="shared" si="23"/>
        <v/>
      </c>
      <c r="O121"/>
      <c r="AA121" s="3"/>
    </row>
    <row r="122" spans="1:27" ht="12.75" x14ac:dyDescent="0.2">
      <c r="A122" s="15" t="str">
        <f t="shared" si="19"/>
        <v/>
      </c>
      <c r="B122" s="34" t="str">
        <f t="shared" si="20"/>
        <v/>
      </c>
      <c r="C122" s="35" t="str">
        <f t="shared" ca="1" si="24"/>
        <v/>
      </c>
      <c r="D122" s="36" t="str">
        <f t="shared" si="21"/>
        <v/>
      </c>
      <c r="E122" s="37" t="str">
        <f t="shared" ca="1" si="25"/>
        <v/>
      </c>
      <c r="F122" s="18" t="str">
        <f t="shared" si="22"/>
        <v/>
      </c>
      <c r="G122" s="38" t="str">
        <f t="shared" si="15"/>
        <v/>
      </c>
      <c r="H122" s="36" t="str">
        <f t="shared" si="16"/>
        <v/>
      </c>
      <c r="I122" s="36" t="str">
        <f t="shared" si="17"/>
        <v/>
      </c>
      <c r="J122" s="35" t="str">
        <f t="shared" si="18"/>
        <v/>
      </c>
      <c r="K122" s="39" t="str">
        <f t="shared" si="23"/>
        <v/>
      </c>
      <c r="O122"/>
      <c r="AA122" s="3"/>
    </row>
    <row r="123" spans="1:27" ht="12.75" x14ac:dyDescent="0.2">
      <c r="A123" s="15" t="str">
        <f t="shared" si="19"/>
        <v/>
      </c>
      <c r="B123" s="34" t="str">
        <f t="shared" si="20"/>
        <v/>
      </c>
      <c r="C123" s="35" t="str">
        <f t="shared" ca="1" si="24"/>
        <v/>
      </c>
      <c r="D123" s="36" t="str">
        <f t="shared" si="21"/>
        <v/>
      </c>
      <c r="E123" s="37" t="str">
        <f t="shared" ca="1" si="25"/>
        <v/>
      </c>
      <c r="F123" s="18" t="str">
        <f t="shared" si="22"/>
        <v/>
      </c>
      <c r="G123" s="38" t="str">
        <f t="shared" si="15"/>
        <v/>
      </c>
      <c r="H123" s="36" t="str">
        <f t="shared" si="16"/>
        <v/>
      </c>
      <c r="I123" s="36" t="str">
        <f t="shared" si="17"/>
        <v/>
      </c>
      <c r="J123" s="35" t="str">
        <f t="shared" si="18"/>
        <v/>
      </c>
      <c r="K123" s="39" t="str">
        <f t="shared" si="23"/>
        <v/>
      </c>
      <c r="O123"/>
      <c r="AA123" s="3"/>
    </row>
    <row r="124" spans="1:27" ht="12.75" x14ac:dyDescent="0.2">
      <c r="A124" s="15" t="str">
        <f t="shared" si="19"/>
        <v/>
      </c>
      <c r="B124" s="34" t="str">
        <f t="shared" si="20"/>
        <v/>
      </c>
      <c r="C124" s="35" t="str">
        <f t="shared" ca="1" si="24"/>
        <v/>
      </c>
      <c r="D124" s="36" t="str">
        <f t="shared" si="21"/>
        <v/>
      </c>
      <c r="E124" s="37" t="str">
        <f t="shared" ca="1" si="25"/>
        <v/>
      </c>
      <c r="F124" s="18" t="str">
        <f t="shared" si="22"/>
        <v/>
      </c>
      <c r="G124" s="38" t="str">
        <f t="shared" si="15"/>
        <v/>
      </c>
      <c r="H124" s="36" t="str">
        <f t="shared" si="16"/>
        <v/>
      </c>
      <c r="I124" s="36" t="str">
        <f t="shared" si="17"/>
        <v/>
      </c>
      <c r="J124" s="35" t="str">
        <f t="shared" si="18"/>
        <v/>
      </c>
      <c r="K124" s="39" t="str">
        <f t="shared" si="23"/>
        <v/>
      </c>
      <c r="O124"/>
      <c r="AA124" s="3"/>
    </row>
    <row r="125" spans="1:27" ht="12.75" x14ac:dyDescent="0.2">
      <c r="A125" s="15" t="str">
        <f t="shared" si="19"/>
        <v/>
      </c>
      <c r="B125" s="34" t="str">
        <f t="shared" si="20"/>
        <v/>
      </c>
      <c r="C125" s="35" t="str">
        <f t="shared" ca="1" si="24"/>
        <v/>
      </c>
      <c r="D125" s="36" t="str">
        <f t="shared" si="21"/>
        <v/>
      </c>
      <c r="E125" s="37" t="str">
        <f t="shared" ca="1" si="25"/>
        <v/>
      </c>
      <c r="F125" s="18" t="str">
        <f t="shared" si="22"/>
        <v/>
      </c>
      <c r="G125" s="38" t="str">
        <f t="shared" si="15"/>
        <v/>
      </c>
      <c r="H125" s="36" t="str">
        <f t="shared" si="16"/>
        <v/>
      </c>
      <c r="I125" s="36" t="str">
        <f t="shared" si="17"/>
        <v/>
      </c>
      <c r="J125" s="35" t="str">
        <f t="shared" si="18"/>
        <v/>
      </c>
      <c r="K125" s="39" t="str">
        <f t="shared" si="23"/>
        <v/>
      </c>
      <c r="O125"/>
      <c r="AA125" s="3"/>
    </row>
    <row r="126" spans="1:27" ht="12.75" x14ac:dyDescent="0.2">
      <c r="A126" s="15" t="str">
        <f t="shared" si="19"/>
        <v/>
      </c>
      <c r="B126" s="34" t="str">
        <f t="shared" si="20"/>
        <v/>
      </c>
      <c r="C126" s="35" t="str">
        <f t="shared" ca="1" si="24"/>
        <v/>
      </c>
      <c r="D126" s="36" t="str">
        <f t="shared" si="21"/>
        <v/>
      </c>
      <c r="E126" s="37" t="str">
        <f t="shared" ca="1" si="25"/>
        <v/>
      </c>
      <c r="F126" s="18" t="str">
        <f t="shared" si="22"/>
        <v/>
      </c>
      <c r="G126" s="38" t="str">
        <f t="shared" si="15"/>
        <v/>
      </c>
      <c r="H126" s="36" t="str">
        <f t="shared" si="16"/>
        <v/>
      </c>
      <c r="I126" s="36" t="str">
        <f t="shared" si="17"/>
        <v/>
      </c>
      <c r="J126" s="35" t="str">
        <f t="shared" si="18"/>
        <v/>
      </c>
      <c r="K126" s="39" t="str">
        <f t="shared" si="23"/>
        <v/>
      </c>
      <c r="O126"/>
      <c r="AA126" s="3"/>
    </row>
    <row r="127" spans="1:27" ht="12.75" x14ac:dyDescent="0.2">
      <c r="A127" s="15" t="str">
        <f t="shared" si="19"/>
        <v/>
      </c>
      <c r="B127" s="34" t="str">
        <f t="shared" si="20"/>
        <v/>
      </c>
      <c r="C127" s="35" t="str">
        <f t="shared" ca="1" si="24"/>
        <v/>
      </c>
      <c r="D127" s="36" t="str">
        <f t="shared" si="21"/>
        <v/>
      </c>
      <c r="E127" s="37" t="str">
        <f t="shared" ca="1" si="25"/>
        <v/>
      </c>
      <c r="F127" s="18" t="str">
        <f t="shared" si="22"/>
        <v/>
      </c>
      <c r="G127" s="38" t="str">
        <f t="shared" si="15"/>
        <v/>
      </c>
      <c r="H127" s="36" t="str">
        <f t="shared" si="16"/>
        <v/>
      </c>
      <c r="I127" s="36" t="str">
        <f t="shared" si="17"/>
        <v/>
      </c>
      <c r="J127" s="35" t="str">
        <f t="shared" si="18"/>
        <v/>
      </c>
      <c r="K127" s="39" t="str">
        <f t="shared" si="23"/>
        <v/>
      </c>
      <c r="O127"/>
      <c r="AA127" s="3"/>
    </row>
    <row r="128" spans="1:27" ht="12.75" x14ac:dyDescent="0.2">
      <c r="A128" s="15" t="str">
        <f t="shared" si="19"/>
        <v/>
      </c>
      <c r="B128" s="34" t="str">
        <f t="shared" si="20"/>
        <v/>
      </c>
      <c r="C128" s="35" t="str">
        <f t="shared" ca="1" si="24"/>
        <v/>
      </c>
      <c r="D128" s="36" t="str">
        <f t="shared" si="21"/>
        <v/>
      </c>
      <c r="E128" s="37" t="str">
        <f t="shared" ca="1" si="25"/>
        <v/>
      </c>
      <c r="F128" s="18" t="str">
        <f t="shared" si="22"/>
        <v/>
      </c>
      <c r="G128" s="38" t="str">
        <f t="shared" si="15"/>
        <v/>
      </c>
      <c r="H128" s="36" t="str">
        <f t="shared" si="16"/>
        <v/>
      </c>
      <c r="I128" s="36" t="str">
        <f t="shared" si="17"/>
        <v/>
      </c>
      <c r="J128" s="35" t="str">
        <f t="shared" si="18"/>
        <v/>
      </c>
      <c r="K128" s="39" t="str">
        <f t="shared" si="23"/>
        <v/>
      </c>
      <c r="O128"/>
      <c r="AA128" s="3"/>
    </row>
    <row r="129" spans="1:27" ht="13.5" thickBot="1" x14ac:dyDescent="0.25">
      <c r="A129" s="15" t="str">
        <f t="shared" si="19"/>
        <v/>
      </c>
      <c r="B129" s="40" t="str">
        <f t="shared" si="20"/>
        <v/>
      </c>
      <c r="C129" s="41" t="str">
        <f t="shared" ca="1" si="24"/>
        <v/>
      </c>
      <c r="D129" s="42" t="str">
        <f t="shared" si="21"/>
        <v/>
      </c>
      <c r="E129" s="43" t="str">
        <f t="shared" ca="1" si="25"/>
        <v/>
      </c>
      <c r="F129" s="18" t="str">
        <f t="shared" si="22"/>
        <v/>
      </c>
      <c r="G129" s="44" t="str">
        <f t="shared" si="15"/>
        <v/>
      </c>
      <c r="H129" s="42" t="str">
        <f t="shared" si="16"/>
        <v/>
      </c>
      <c r="I129" s="42" t="str">
        <f t="shared" si="17"/>
        <v/>
      </c>
      <c r="J129" s="41" t="str">
        <f t="shared" si="18"/>
        <v/>
      </c>
      <c r="K129" s="45" t="str">
        <f t="shared" si="23"/>
        <v/>
      </c>
      <c r="O129"/>
      <c r="AA129" s="3"/>
    </row>
    <row r="130" spans="1:27" ht="12.75" x14ac:dyDescent="0.2">
      <c r="O130"/>
      <c r="AA130" s="3"/>
    </row>
    <row r="131" spans="1:27" ht="12.75" x14ac:dyDescent="0.2">
      <c r="O131"/>
      <c r="AA131" s="3"/>
    </row>
    <row r="132" spans="1:27" ht="12.75" x14ac:dyDescent="0.2">
      <c r="O132"/>
      <c r="AA132" s="3"/>
    </row>
    <row r="133" spans="1:27" ht="12.75" x14ac:dyDescent="0.2">
      <c r="O133"/>
      <c r="AA133" s="3"/>
    </row>
    <row r="134" spans="1:27" ht="12.75" x14ac:dyDescent="0.2">
      <c r="O134"/>
      <c r="AA134" s="3"/>
    </row>
    <row r="135" spans="1:27" ht="12.75" x14ac:dyDescent="0.2">
      <c r="O135"/>
      <c r="AA135" s="3"/>
    </row>
    <row r="136" spans="1:27" ht="12.75" x14ac:dyDescent="0.2">
      <c r="O136"/>
      <c r="AA136" s="3"/>
    </row>
    <row r="137" spans="1:27" ht="12.75" x14ac:dyDescent="0.2">
      <c r="O137"/>
      <c r="AA137" s="3"/>
    </row>
    <row r="138" spans="1:27" ht="12.75" x14ac:dyDescent="0.2">
      <c r="O138"/>
      <c r="AA138" s="3"/>
    </row>
    <row r="139" spans="1:27" ht="12.75" x14ac:dyDescent="0.2">
      <c r="O139"/>
      <c r="AA139" s="3"/>
    </row>
    <row r="140" spans="1:27" ht="12.75" x14ac:dyDescent="0.2">
      <c r="O140"/>
      <c r="AA140" s="3"/>
    </row>
    <row r="141" spans="1:27" ht="12.75" x14ac:dyDescent="0.2">
      <c r="O141"/>
      <c r="AA141" s="3"/>
    </row>
    <row r="142" spans="1:27" ht="12.75" x14ac:dyDescent="0.2">
      <c r="O142"/>
      <c r="AA142" s="3"/>
    </row>
    <row r="143" spans="1:27" ht="12.75" x14ac:dyDescent="0.2">
      <c r="O143"/>
      <c r="AA143" s="3"/>
    </row>
    <row r="144" spans="1:27" ht="12.75" x14ac:dyDescent="0.2">
      <c r="O144"/>
      <c r="AA144" s="3"/>
    </row>
    <row r="145" spans="15:27" ht="12.75" x14ac:dyDescent="0.2">
      <c r="O145"/>
      <c r="AA145" s="3"/>
    </row>
    <row r="146" spans="15:27" ht="12.75" x14ac:dyDescent="0.2">
      <c r="O146"/>
      <c r="AA146" s="3"/>
    </row>
    <row r="147" spans="15:27" ht="12.75" x14ac:dyDescent="0.2">
      <c r="O147"/>
      <c r="AA147" s="3"/>
    </row>
    <row r="148" spans="15:27" ht="12.75" x14ac:dyDescent="0.2">
      <c r="O148"/>
      <c r="AA148" s="3"/>
    </row>
    <row r="149" spans="15:27" ht="12.75" x14ac:dyDescent="0.2">
      <c r="O149"/>
      <c r="AA149" s="3"/>
    </row>
    <row r="150" spans="15:27" ht="12.75" x14ac:dyDescent="0.2">
      <c r="O150"/>
      <c r="AA150" s="3"/>
    </row>
    <row r="151" spans="15:27" ht="12.75" x14ac:dyDescent="0.2">
      <c r="O151"/>
      <c r="AA151" s="3"/>
    </row>
    <row r="152" spans="15:27" ht="12.75" x14ac:dyDescent="0.2">
      <c r="O152"/>
      <c r="AA152" s="3"/>
    </row>
    <row r="153" spans="15:27" ht="12.75" x14ac:dyDescent="0.2">
      <c r="O153"/>
      <c r="AA153" s="3"/>
    </row>
    <row r="154" spans="15:27" ht="12.75" x14ac:dyDescent="0.2">
      <c r="O154"/>
      <c r="AA154" s="3"/>
    </row>
    <row r="155" spans="15:27" ht="12.75" x14ac:dyDescent="0.2">
      <c r="O155"/>
      <c r="AA155" s="3"/>
    </row>
    <row r="156" spans="15:27" ht="12.75" x14ac:dyDescent="0.2">
      <c r="O156"/>
      <c r="AA156" s="3"/>
    </row>
    <row r="157" spans="15:27" ht="12.75" x14ac:dyDescent="0.2">
      <c r="O157"/>
      <c r="AA157" s="3"/>
    </row>
    <row r="158" spans="15:27" ht="12.75" x14ac:dyDescent="0.2">
      <c r="O158"/>
      <c r="AA158" s="3"/>
    </row>
    <row r="159" spans="15:27" ht="12.75" x14ac:dyDescent="0.2">
      <c r="O159"/>
      <c r="AA159" s="3"/>
    </row>
    <row r="160" spans="15:27" ht="12.75" x14ac:dyDescent="0.2">
      <c r="O160"/>
      <c r="AA160" s="3"/>
    </row>
    <row r="161" spans="15:27" ht="12.75" x14ac:dyDescent="0.2">
      <c r="O161"/>
      <c r="AA161" s="3"/>
    </row>
    <row r="162" spans="15:27" ht="12.75" x14ac:dyDescent="0.2">
      <c r="O162"/>
      <c r="AA162" s="3"/>
    </row>
    <row r="163" spans="15:27" ht="12.75" x14ac:dyDescent="0.2">
      <c r="O163"/>
      <c r="AA163" s="3"/>
    </row>
    <row r="164" spans="15:27" ht="12.75" x14ac:dyDescent="0.2">
      <c r="O164"/>
      <c r="AA164" s="3"/>
    </row>
    <row r="165" spans="15:27" ht="12.75" x14ac:dyDescent="0.2">
      <c r="O165"/>
      <c r="AA165" s="3"/>
    </row>
    <row r="166" spans="15:27" ht="12.75" x14ac:dyDescent="0.2">
      <c r="O166"/>
      <c r="AA166" s="3"/>
    </row>
    <row r="167" spans="15:27" ht="12.75" x14ac:dyDescent="0.2">
      <c r="O167"/>
      <c r="AA167" s="3"/>
    </row>
    <row r="168" spans="15:27" ht="12.75" x14ac:dyDescent="0.2">
      <c r="O168"/>
      <c r="AA168" s="3"/>
    </row>
    <row r="169" spans="15:27" ht="12.75" x14ac:dyDescent="0.2">
      <c r="O169"/>
      <c r="AA169" s="3"/>
    </row>
    <row r="170" spans="15:27" ht="12.75" x14ac:dyDescent="0.2">
      <c r="O170"/>
      <c r="AA170" s="3"/>
    </row>
    <row r="171" spans="15:27" ht="12.75" x14ac:dyDescent="0.2">
      <c r="O171"/>
      <c r="AA171" s="3"/>
    </row>
    <row r="172" spans="15:27" ht="12.75" x14ac:dyDescent="0.2">
      <c r="O172"/>
      <c r="AA172" s="3"/>
    </row>
    <row r="173" spans="15:27" ht="12.75" x14ac:dyDescent="0.2">
      <c r="O173"/>
      <c r="AA173" s="3"/>
    </row>
    <row r="174" spans="15:27" ht="12.75" x14ac:dyDescent="0.2">
      <c r="O174"/>
      <c r="AA174" s="3"/>
    </row>
    <row r="175" spans="15:27" ht="12.75" x14ac:dyDescent="0.2">
      <c r="O175"/>
      <c r="AA175" s="3"/>
    </row>
    <row r="176" spans="15:27" ht="12.75" x14ac:dyDescent="0.2">
      <c r="O176"/>
      <c r="AA176" s="3"/>
    </row>
    <row r="177" spans="15:27" ht="12.75" x14ac:dyDescent="0.2">
      <c r="O177"/>
      <c r="AA177" s="3"/>
    </row>
    <row r="178" spans="15:27" ht="12.75" x14ac:dyDescent="0.2">
      <c r="O178"/>
      <c r="AA178" s="3"/>
    </row>
    <row r="179" spans="15:27" ht="12.75" x14ac:dyDescent="0.2">
      <c r="O179"/>
      <c r="AA179" s="3"/>
    </row>
    <row r="180" spans="15:27" ht="12.75" x14ac:dyDescent="0.2">
      <c r="O180"/>
      <c r="AA180" s="3"/>
    </row>
    <row r="181" spans="15:27" ht="12.75" x14ac:dyDescent="0.2">
      <c r="O181"/>
      <c r="AA181" s="3"/>
    </row>
    <row r="182" spans="15:27" ht="12.75" x14ac:dyDescent="0.2">
      <c r="O182"/>
      <c r="AA182" s="3"/>
    </row>
    <row r="183" spans="15:27" ht="12.75" x14ac:dyDescent="0.2">
      <c r="O183"/>
      <c r="AA183" s="3"/>
    </row>
    <row r="184" spans="15:27" ht="12.75" x14ac:dyDescent="0.2">
      <c r="O184"/>
      <c r="AA184" s="3"/>
    </row>
    <row r="185" spans="15:27" ht="12.75" x14ac:dyDescent="0.2">
      <c r="O185"/>
      <c r="AA185" s="3"/>
    </row>
    <row r="186" spans="15:27" ht="12.75" x14ac:dyDescent="0.2">
      <c r="O186"/>
      <c r="AA186" s="3"/>
    </row>
    <row r="187" spans="15:27" ht="12.75" x14ac:dyDescent="0.2">
      <c r="O187"/>
      <c r="AA187" s="3"/>
    </row>
    <row r="188" spans="15:27" ht="12.75" x14ac:dyDescent="0.2">
      <c r="O188"/>
      <c r="AA188" s="3"/>
    </row>
    <row r="189" spans="15:27" ht="12.75" x14ac:dyDescent="0.2">
      <c r="O189"/>
      <c r="AA189" s="3"/>
    </row>
    <row r="190" spans="15:27" ht="12.75" x14ac:dyDescent="0.2">
      <c r="O190"/>
      <c r="AA190" s="3"/>
    </row>
    <row r="191" spans="15:27" ht="12.75" x14ac:dyDescent="0.2">
      <c r="O191"/>
      <c r="AA191" s="3"/>
    </row>
    <row r="192" spans="15:27" ht="12.75" x14ac:dyDescent="0.2">
      <c r="O192"/>
      <c r="AA192" s="3"/>
    </row>
    <row r="193" spans="15:27" ht="12.75" x14ac:dyDescent="0.2">
      <c r="O193"/>
      <c r="AA193" s="3"/>
    </row>
    <row r="194" spans="15:27" ht="12.75" x14ac:dyDescent="0.2">
      <c r="O194"/>
      <c r="AA194" s="3"/>
    </row>
    <row r="195" spans="15:27" ht="12.75" x14ac:dyDescent="0.2">
      <c r="O195"/>
      <c r="AA195" s="3"/>
    </row>
    <row r="196" spans="15:27" ht="12.75" x14ac:dyDescent="0.2">
      <c r="O196"/>
      <c r="AA196" s="3"/>
    </row>
    <row r="197" spans="15:27" ht="12.75" x14ac:dyDescent="0.2">
      <c r="AA197" s="3"/>
    </row>
    <row r="198" spans="15:27" ht="12.75" x14ac:dyDescent="0.2">
      <c r="AA198" s="3"/>
    </row>
    <row r="199" spans="15:27" ht="12.75" x14ac:dyDescent="0.2">
      <c r="AA199" s="3"/>
    </row>
    <row r="200" spans="15:27" ht="12.75" x14ac:dyDescent="0.2">
      <c r="AA200" s="3"/>
    </row>
    <row r="201" spans="15:27" ht="12.75" x14ac:dyDescent="0.2">
      <c r="AA201" s="3"/>
    </row>
    <row r="202" spans="15:27" ht="12.75" x14ac:dyDescent="0.2">
      <c r="AA202" s="3"/>
    </row>
    <row r="203" spans="15:27" ht="12.75" x14ac:dyDescent="0.2">
      <c r="AA203" s="3"/>
    </row>
    <row r="204" spans="15:27" ht="12.75" x14ac:dyDescent="0.2">
      <c r="AA204" s="3"/>
    </row>
    <row r="205" spans="15:27" ht="12.75" x14ac:dyDescent="0.2">
      <c r="AA205" s="3"/>
    </row>
    <row r="206" spans="15:27" ht="12.75" x14ac:dyDescent="0.2">
      <c r="AA206" s="3"/>
    </row>
    <row r="207" spans="15:27" ht="12.75" x14ac:dyDescent="0.2">
      <c r="AA207" s="3"/>
    </row>
    <row r="208" spans="15:27" ht="12.75" x14ac:dyDescent="0.2">
      <c r="AA208" s="3"/>
    </row>
    <row r="209" spans="27:27" ht="12.75" x14ac:dyDescent="0.2">
      <c r="AA209" s="3"/>
    </row>
    <row r="210" spans="27:27" ht="12.75" x14ac:dyDescent="0.2">
      <c r="AA210" s="3"/>
    </row>
    <row r="211" spans="27:27" ht="12.75" x14ac:dyDescent="0.2">
      <c r="AA211" s="3"/>
    </row>
    <row r="212" spans="27:27" ht="12.75" x14ac:dyDescent="0.2">
      <c r="AA212" s="3"/>
    </row>
    <row r="213" spans="27:27" ht="12.75" x14ac:dyDescent="0.2">
      <c r="AA213" s="3"/>
    </row>
    <row r="214" spans="27:27" ht="12.75" x14ac:dyDescent="0.2">
      <c r="AA214" s="3"/>
    </row>
    <row r="215" spans="27:27" ht="12.75" x14ac:dyDescent="0.2">
      <c r="AA215" s="3"/>
    </row>
    <row r="216" spans="27:27" ht="12.75" x14ac:dyDescent="0.2">
      <c r="AA216" s="3"/>
    </row>
    <row r="217" spans="27:27" ht="12.75" x14ac:dyDescent="0.2">
      <c r="AA217" s="3"/>
    </row>
    <row r="218" spans="27:27" ht="12.75" x14ac:dyDescent="0.2">
      <c r="AA218" s="3"/>
    </row>
    <row r="219" spans="27:27" ht="12.75" x14ac:dyDescent="0.2">
      <c r="AA219" s="3"/>
    </row>
    <row r="220" spans="27:27" ht="12.75" x14ac:dyDescent="0.2">
      <c r="AA220" s="3"/>
    </row>
    <row r="221" spans="27:27" ht="12.75" x14ac:dyDescent="0.2">
      <c r="AA221" s="3"/>
    </row>
    <row r="222" spans="27:27" ht="12.75" x14ac:dyDescent="0.2">
      <c r="AA222" s="3"/>
    </row>
    <row r="223" spans="27:27" ht="12.75" x14ac:dyDescent="0.2">
      <c r="AA223" s="3"/>
    </row>
    <row r="224" spans="27:27" ht="12.75" x14ac:dyDescent="0.2">
      <c r="AA224" s="3"/>
    </row>
    <row r="225" spans="27:27" ht="12.75" x14ac:dyDescent="0.2">
      <c r="AA225" s="3"/>
    </row>
    <row r="226" spans="27:27" ht="12.75" x14ac:dyDescent="0.2">
      <c r="AA226" s="3"/>
    </row>
    <row r="227" spans="27:27" ht="12.75" x14ac:dyDescent="0.2">
      <c r="AA227" s="3"/>
    </row>
    <row r="228" spans="27:27" ht="12.75" x14ac:dyDescent="0.2">
      <c r="AA228" s="3"/>
    </row>
    <row r="229" spans="27:27" ht="12.75" x14ac:dyDescent="0.2">
      <c r="AA229" s="3"/>
    </row>
    <row r="230" spans="27:27" ht="12.75" x14ac:dyDescent="0.2">
      <c r="AA230" s="3"/>
    </row>
    <row r="231" spans="27:27" ht="12.75" x14ac:dyDescent="0.2">
      <c r="AA231" s="3"/>
    </row>
    <row r="232" spans="27:27" ht="12.75" x14ac:dyDescent="0.2">
      <c r="AA232" s="3"/>
    </row>
    <row r="233" spans="27:27" ht="12.75" x14ac:dyDescent="0.2">
      <c r="AA233" s="3"/>
    </row>
    <row r="234" spans="27:27" ht="12.75" x14ac:dyDescent="0.2">
      <c r="AA234" s="3"/>
    </row>
    <row r="235" spans="27:27" ht="12.75" x14ac:dyDescent="0.2">
      <c r="AA235" s="3"/>
    </row>
    <row r="236" spans="27:27" ht="12.75" x14ac:dyDescent="0.2">
      <c r="AA236" s="3"/>
    </row>
    <row r="237" spans="27:27" ht="12.75" x14ac:dyDescent="0.2">
      <c r="AA237" s="3"/>
    </row>
    <row r="238" spans="27:27" ht="12.75" x14ac:dyDescent="0.2">
      <c r="AA238" s="3"/>
    </row>
    <row r="239" spans="27:27" ht="12.75" x14ac:dyDescent="0.2">
      <c r="AA239" s="3"/>
    </row>
    <row r="240" spans="27:27" ht="12.75" x14ac:dyDescent="0.2">
      <c r="AA240" s="3"/>
    </row>
    <row r="241" spans="27:27" ht="12.75" x14ac:dyDescent="0.2">
      <c r="AA241" s="3"/>
    </row>
    <row r="242" spans="27:27" ht="12.75" x14ac:dyDescent="0.2">
      <c r="AA242" s="3"/>
    </row>
    <row r="243" spans="27:27" ht="12.75" x14ac:dyDescent="0.2">
      <c r="AA243" s="3"/>
    </row>
    <row r="244" spans="27:27" ht="12.75" x14ac:dyDescent="0.2">
      <c r="AA244" s="3"/>
    </row>
    <row r="245" spans="27:27" ht="12.75" x14ac:dyDescent="0.2">
      <c r="AA245" s="3"/>
    </row>
    <row r="246" spans="27:27" ht="12.75" x14ac:dyDescent="0.2">
      <c r="AA246" s="3"/>
    </row>
    <row r="247" spans="27:27" ht="12.75" x14ac:dyDescent="0.2">
      <c r="AA247" s="3"/>
    </row>
    <row r="248" spans="27:27" ht="12.75" x14ac:dyDescent="0.2">
      <c r="AA248" s="3"/>
    </row>
    <row r="249" spans="27:27" ht="12.75" x14ac:dyDescent="0.2">
      <c r="AA249" s="3"/>
    </row>
    <row r="250" spans="27:27" ht="12.75" x14ac:dyDescent="0.2">
      <c r="AA250" s="3"/>
    </row>
    <row r="251" spans="27:27" ht="12.75" x14ac:dyDescent="0.2">
      <c r="AA251" s="3"/>
    </row>
    <row r="252" spans="27:27" ht="12.75" x14ac:dyDescent="0.2">
      <c r="AA252" s="3"/>
    </row>
    <row r="253" spans="27:27" ht="12.75" x14ac:dyDescent="0.2">
      <c r="AA253" s="3"/>
    </row>
    <row r="254" spans="27:27" ht="12.75" x14ac:dyDescent="0.2">
      <c r="AA254" s="3"/>
    </row>
    <row r="255" spans="27:27" ht="12.75" x14ac:dyDescent="0.2">
      <c r="AA255" s="3"/>
    </row>
    <row r="256" spans="27:27" ht="12.75" x14ac:dyDescent="0.2">
      <c r="AA256" s="3"/>
    </row>
    <row r="257" spans="27:27" ht="12.75" x14ac:dyDescent="0.2">
      <c r="AA257" s="3"/>
    </row>
    <row r="258" spans="27:27" ht="12.75" x14ac:dyDescent="0.2">
      <c r="AA258" s="3"/>
    </row>
    <row r="259" spans="27:27" ht="12.75" x14ac:dyDescent="0.2">
      <c r="AA259" s="3"/>
    </row>
    <row r="260" spans="27:27" ht="12.75" x14ac:dyDescent="0.2">
      <c r="AA260" s="3"/>
    </row>
    <row r="261" spans="27:27" ht="12.75" x14ac:dyDescent="0.2">
      <c r="AA261" s="3"/>
    </row>
    <row r="262" spans="27:27" ht="12.75" x14ac:dyDescent="0.2">
      <c r="AA262" s="3"/>
    </row>
    <row r="263" spans="27:27" ht="12.75" x14ac:dyDescent="0.2">
      <c r="AA263" s="3"/>
    </row>
    <row r="264" spans="27:27" ht="12.75" x14ac:dyDescent="0.2">
      <c r="AA264" s="3"/>
    </row>
    <row r="265" spans="27:27" ht="12.75" x14ac:dyDescent="0.2">
      <c r="AA265" s="3"/>
    </row>
    <row r="266" spans="27:27" ht="12.75" x14ac:dyDescent="0.2">
      <c r="AA266" s="3"/>
    </row>
    <row r="267" spans="27:27" ht="12.75" x14ac:dyDescent="0.2">
      <c r="AA267" s="3"/>
    </row>
    <row r="268" spans="27:27" ht="12.75" x14ac:dyDescent="0.2">
      <c r="AA268" s="3"/>
    </row>
    <row r="269" spans="27:27" ht="12.75" x14ac:dyDescent="0.2">
      <c r="AA269" s="3"/>
    </row>
    <row r="270" spans="27:27" ht="12.75" x14ac:dyDescent="0.2">
      <c r="AA270" s="3"/>
    </row>
    <row r="271" spans="27:27" ht="12.75" x14ac:dyDescent="0.2">
      <c r="AA271" s="3"/>
    </row>
    <row r="272" spans="27:27" ht="12.75" x14ac:dyDescent="0.2">
      <c r="AA272" s="3"/>
    </row>
    <row r="273" spans="27:27" ht="12.75" x14ac:dyDescent="0.2">
      <c r="AA273" s="3"/>
    </row>
    <row r="274" spans="27:27" ht="12.75" x14ac:dyDescent="0.2">
      <c r="AA274" s="3"/>
    </row>
    <row r="275" spans="27:27" ht="12.75" x14ac:dyDescent="0.2">
      <c r="AA275" s="3"/>
    </row>
    <row r="276" spans="27:27" ht="12.75" x14ac:dyDescent="0.2">
      <c r="AA276" s="3"/>
    </row>
    <row r="277" spans="27:27" ht="12.75" x14ac:dyDescent="0.2">
      <c r="AA277" s="3"/>
    </row>
    <row r="278" spans="27:27" ht="12.75" x14ac:dyDescent="0.2">
      <c r="AA278" s="3"/>
    </row>
    <row r="279" spans="27:27" ht="12.75" x14ac:dyDescent="0.2">
      <c r="AA279" s="3"/>
    </row>
    <row r="280" spans="27:27" ht="12.75" x14ac:dyDescent="0.2">
      <c r="AA280" s="3"/>
    </row>
    <row r="281" spans="27:27" ht="12.75" x14ac:dyDescent="0.2">
      <c r="AA281" s="3"/>
    </row>
    <row r="282" spans="27:27" ht="12.75" x14ac:dyDescent="0.2">
      <c r="AA282" s="3"/>
    </row>
    <row r="283" spans="27:27" ht="12.75" x14ac:dyDescent="0.2">
      <c r="AA283" s="3"/>
    </row>
    <row r="284" spans="27:27" ht="12.75" x14ac:dyDescent="0.2">
      <c r="AA284" s="3"/>
    </row>
    <row r="285" spans="27:27" ht="12.75" x14ac:dyDescent="0.2">
      <c r="AA285" s="3"/>
    </row>
    <row r="286" spans="27:27" ht="12.75" x14ac:dyDescent="0.2">
      <c r="AA286" s="3"/>
    </row>
    <row r="287" spans="27:27" ht="12.75" x14ac:dyDescent="0.2">
      <c r="AA287" s="3"/>
    </row>
    <row r="288" spans="27:27" ht="12.75" x14ac:dyDescent="0.2">
      <c r="AA288" s="3"/>
    </row>
    <row r="289" spans="27:27" ht="12.75" x14ac:dyDescent="0.2">
      <c r="AA289" s="3"/>
    </row>
    <row r="290" spans="27:27" ht="12.75" x14ac:dyDescent="0.2">
      <c r="AA290" s="3"/>
    </row>
    <row r="291" spans="27:27" ht="12.75" x14ac:dyDescent="0.2">
      <c r="AA291" s="3"/>
    </row>
    <row r="292" spans="27:27" ht="12.75" x14ac:dyDescent="0.2">
      <c r="AA292" s="3"/>
    </row>
    <row r="293" spans="27:27" ht="12.75" x14ac:dyDescent="0.2">
      <c r="AA293" s="3"/>
    </row>
    <row r="294" spans="27:27" ht="12.75" x14ac:dyDescent="0.2">
      <c r="AA294" s="3"/>
    </row>
    <row r="295" spans="27:27" ht="12.75" x14ac:dyDescent="0.2">
      <c r="AA295" s="3"/>
    </row>
    <row r="296" spans="27:27" ht="12.75" x14ac:dyDescent="0.2">
      <c r="AA296" s="3"/>
    </row>
    <row r="297" spans="27:27" ht="12.75" x14ac:dyDescent="0.2">
      <c r="AA297" s="3"/>
    </row>
    <row r="298" spans="27:27" ht="12.75" x14ac:dyDescent="0.2">
      <c r="AA298" s="3"/>
    </row>
    <row r="299" spans="27:27" ht="12.75" x14ac:dyDescent="0.2">
      <c r="AA299" s="3"/>
    </row>
    <row r="300" spans="27:27" ht="12.75" x14ac:dyDescent="0.2">
      <c r="AA300" s="3"/>
    </row>
    <row r="301" spans="27:27" ht="12.75" x14ac:dyDescent="0.2">
      <c r="AA301" s="3"/>
    </row>
    <row r="302" spans="27:27" ht="12.75" x14ac:dyDescent="0.2">
      <c r="AA302" s="3"/>
    </row>
    <row r="303" spans="27:27" ht="12.75" x14ac:dyDescent="0.2">
      <c r="AA303" s="3"/>
    </row>
    <row r="304" spans="27:27" ht="12.75" x14ac:dyDescent="0.2">
      <c r="AA304" s="3"/>
    </row>
    <row r="305" spans="27:27" ht="12.75" x14ac:dyDescent="0.2">
      <c r="AA305" s="3"/>
    </row>
    <row r="306" spans="27:27" ht="12.75" x14ac:dyDescent="0.2">
      <c r="AA306" s="3"/>
    </row>
    <row r="307" spans="27:27" ht="12.75" x14ac:dyDescent="0.2">
      <c r="AA307" s="3"/>
    </row>
    <row r="308" spans="27:27" ht="12.75" x14ac:dyDescent="0.2">
      <c r="AA308" s="3"/>
    </row>
    <row r="309" spans="27:27" ht="12.75" x14ac:dyDescent="0.2">
      <c r="AA309" s="3"/>
    </row>
    <row r="310" spans="27:27" ht="12.75" x14ac:dyDescent="0.2">
      <c r="AA310" s="3"/>
    </row>
    <row r="311" spans="27:27" ht="12.75" x14ac:dyDescent="0.2">
      <c r="AA311" s="3"/>
    </row>
    <row r="312" spans="27:27" ht="12.75" x14ac:dyDescent="0.2">
      <c r="AA312" s="3"/>
    </row>
    <row r="313" spans="27:27" ht="12.75" x14ac:dyDescent="0.2">
      <c r="AA313" s="3"/>
    </row>
    <row r="314" spans="27:27" ht="12.75" x14ac:dyDescent="0.2">
      <c r="AA314" s="3"/>
    </row>
    <row r="315" spans="27:27" ht="12.75" x14ac:dyDescent="0.2">
      <c r="AA315" s="3"/>
    </row>
    <row r="316" spans="27:27" ht="12.75" x14ac:dyDescent="0.2">
      <c r="AA316" s="3"/>
    </row>
    <row r="317" spans="27:27" ht="12.75" x14ac:dyDescent="0.2">
      <c r="AA317" s="3"/>
    </row>
    <row r="318" spans="27:27" ht="12.75" x14ac:dyDescent="0.2">
      <c r="AA318" s="3"/>
    </row>
    <row r="319" spans="27:27" ht="12.75" x14ac:dyDescent="0.2">
      <c r="AA319" s="3"/>
    </row>
    <row r="320" spans="27:27" ht="12.75" x14ac:dyDescent="0.2">
      <c r="AA320" s="3"/>
    </row>
    <row r="321" spans="27:27" ht="12.75" x14ac:dyDescent="0.2">
      <c r="AA321" s="3"/>
    </row>
    <row r="322" spans="27:27" ht="12.75" x14ac:dyDescent="0.2">
      <c r="AA322" s="3"/>
    </row>
    <row r="323" spans="27:27" ht="12.75" x14ac:dyDescent="0.2">
      <c r="AA323" s="3"/>
    </row>
    <row r="324" spans="27:27" ht="12.75" x14ac:dyDescent="0.2">
      <c r="AA324" s="3"/>
    </row>
    <row r="325" spans="27:27" ht="12.75" x14ac:dyDescent="0.2">
      <c r="AA325" s="3"/>
    </row>
    <row r="326" spans="27:27" ht="12.75" x14ac:dyDescent="0.2">
      <c r="AA326" s="3"/>
    </row>
    <row r="327" spans="27:27" ht="12.75" x14ac:dyDescent="0.2">
      <c r="AA327" s="3"/>
    </row>
    <row r="328" spans="27:27" ht="12.75" x14ac:dyDescent="0.2">
      <c r="AA328" s="3"/>
    </row>
    <row r="329" spans="27:27" ht="12.75" x14ac:dyDescent="0.2">
      <c r="AA329" s="3"/>
    </row>
    <row r="330" spans="27:27" ht="12.75" x14ac:dyDescent="0.2">
      <c r="AA330" s="3"/>
    </row>
    <row r="331" spans="27:27" ht="12.75" x14ac:dyDescent="0.2">
      <c r="AA331" s="3"/>
    </row>
    <row r="332" spans="27:27" ht="12.75" x14ac:dyDescent="0.2">
      <c r="AA332" s="3"/>
    </row>
    <row r="333" spans="27:27" ht="12.75" x14ac:dyDescent="0.2">
      <c r="AA333" s="3"/>
    </row>
    <row r="334" spans="27:27" ht="12.75" x14ac:dyDescent="0.2">
      <c r="AA334" s="3"/>
    </row>
    <row r="335" spans="27:27" ht="12.75" x14ac:dyDescent="0.2">
      <c r="AA335" s="3"/>
    </row>
    <row r="336" spans="27:27" ht="12.75" x14ac:dyDescent="0.2">
      <c r="AA336" s="3"/>
    </row>
    <row r="337" spans="27:27" ht="12.75" x14ac:dyDescent="0.2">
      <c r="AA337" s="3"/>
    </row>
    <row r="338" spans="27:27" ht="12.75" x14ac:dyDescent="0.2">
      <c r="AA338" s="3"/>
    </row>
    <row r="339" spans="27:27" ht="12.75" x14ac:dyDescent="0.2">
      <c r="AA339" s="3"/>
    </row>
    <row r="340" spans="27:27" ht="12.75" x14ac:dyDescent="0.2">
      <c r="AA340" s="3"/>
    </row>
    <row r="341" spans="27:27" ht="12.75" x14ac:dyDescent="0.2">
      <c r="AA341" s="3"/>
    </row>
    <row r="342" spans="27:27" ht="12.75" x14ac:dyDescent="0.2">
      <c r="AA342" s="3"/>
    </row>
    <row r="343" spans="27:27" ht="12.75" x14ac:dyDescent="0.2">
      <c r="AA343" s="3"/>
    </row>
    <row r="344" spans="27:27" ht="12.75" x14ac:dyDescent="0.2">
      <c r="AA344" s="3"/>
    </row>
    <row r="345" spans="27:27" ht="12.75" x14ac:dyDescent="0.2">
      <c r="AA345" s="3"/>
    </row>
    <row r="346" spans="27:27" ht="12.75" x14ac:dyDescent="0.2">
      <c r="AA346" s="3"/>
    </row>
    <row r="347" spans="27:27" ht="12.75" x14ac:dyDescent="0.2">
      <c r="AA347" s="3"/>
    </row>
    <row r="348" spans="27:27" ht="12.75" x14ac:dyDescent="0.2">
      <c r="AA348" s="3"/>
    </row>
    <row r="349" spans="27:27" ht="12.75" x14ac:dyDescent="0.2">
      <c r="AA349" s="3"/>
    </row>
    <row r="350" spans="27:27" ht="12.75" x14ac:dyDescent="0.2">
      <c r="AA350" s="3"/>
    </row>
  </sheetData>
  <mergeCells count="2">
    <mergeCell ref="F2:G2"/>
    <mergeCell ref="F11:J11"/>
  </mergeCells>
  <conditionalFormatting sqref="C20:C129">
    <cfRule type="cellIs" dxfId="5" priority="3" operator="lessThan">
      <formula>0</formula>
    </cfRule>
  </conditionalFormatting>
  <conditionalFormatting sqref="J20:J129">
    <cfRule type="cellIs" dxfId="4" priority="4" operator="lessThan">
      <formula>0</formula>
    </cfRule>
  </conditionalFormatting>
  <conditionalFormatting sqref="H20:I129">
    <cfRule type="cellIs" dxfId="3" priority="5" operator="lessThan">
      <formula>0</formula>
    </cfRule>
  </conditionalFormatting>
  <conditionalFormatting sqref="K20:K129">
    <cfRule type="cellIs" dxfId="2" priority="6" operator="lessThan">
      <formula>0</formula>
    </cfRule>
  </conditionalFormatting>
  <conditionalFormatting sqref="E20:E129">
    <cfRule type="notContainsBlanks" dxfId="1" priority="2">
      <formula>LEN(TRIM(E20))&gt;0</formula>
    </cfRule>
  </conditionalFormatting>
  <conditionalFormatting sqref="G20:G129">
    <cfRule type="notContainsBlanks" dxfId="0" priority="7">
      <formula>LEN(TRIM(G20))&gt;0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E69C-30C9-491C-BDC4-1CF3C1C58A69}">
  <dimension ref="A1:E1500"/>
  <sheetViews>
    <sheetView workbookViewId="0"/>
  </sheetViews>
  <sheetFormatPr defaultRowHeight="12.75" x14ac:dyDescent="0.2"/>
  <cols>
    <col min="1" max="1" width="9.140625" style="10"/>
    <col min="2" max="2" width="18.28515625" style="20" customWidth="1"/>
    <col min="3" max="3" width="9.140625" style="9"/>
    <col min="4" max="4" width="12" style="9" bestFit="1" customWidth="1"/>
    <col min="5" max="5" width="14" style="6" bestFit="1" customWidth="1"/>
    <col min="6" max="6" width="13.85546875" bestFit="1" customWidth="1"/>
    <col min="7" max="7" width="21.7109375" bestFit="1" customWidth="1"/>
    <col min="8" max="9" width="10.140625" bestFit="1" customWidth="1"/>
    <col min="10" max="33" width="11.140625" bestFit="1" customWidth="1"/>
    <col min="34" max="70" width="12.7109375" bestFit="1" customWidth="1"/>
    <col min="71" max="116" width="13.85546875" bestFit="1" customWidth="1"/>
    <col min="117" max="117" width="11.7109375" bestFit="1" customWidth="1"/>
  </cols>
  <sheetData>
    <row r="1" spans="1:5" x14ac:dyDescent="0.2">
      <c r="A1" s="10">
        <v>1</v>
      </c>
      <c r="B1" s="20">
        <f ca="1">Data!G18</f>
        <v>1052098.4190591923</v>
      </c>
      <c r="C1" s="9">
        <f ca="1">Data!G4</f>
        <v>4.7999999999999994E-2</v>
      </c>
      <c r="D1" s="9">
        <f ca="1">Data!G5</f>
        <v>1.2867926582981775</v>
      </c>
      <c r="E1" s="6">
        <f ca="1">Data!G8</f>
        <v>460076</v>
      </c>
    </row>
    <row r="2" spans="1:5" x14ac:dyDescent="0.2">
      <c r="A2" s="10">
        <v>2</v>
      </c>
      <c r="B2" s="20">
        <f t="dataTable" ref="B2:E1500" dt2D="0" dtr="0" r1="G1" ca="1"/>
        <v>5836914.1828521658</v>
      </c>
      <c r="C2" s="9">
        <v>9.8750000000000018E-2</v>
      </c>
      <c r="D2" s="9">
        <v>9.9812208069672899</v>
      </c>
      <c r="E2" s="6">
        <v>531536</v>
      </c>
    </row>
    <row r="3" spans="1:5" x14ac:dyDescent="0.2">
      <c r="A3" s="10">
        <v>3</v>
      </c>
      <c r="B3" s="20">
        <v>4355997.7449811092</v>
      </c>
      <c r="C3" s="9">
        <v>8.3999999999999964E-2</v>
      </c>
      <c r="D3" s="9">
        <v>6.2145924067553349</v>
      </c>
      <c r="E3" s="6">
        <v>603776</v>
      </c>
    </row>
    <row r="4" spans="1:5" x14ac:dyDescent="0.2">
      <c r="A4" s="10">
        <v>4</v>
      </c>
      <c r="B4" s="20">
        <v>1924746.1817603661</v>
      </c>
      <c r="C4" s="9">
        <v>5.4749999999999986E-2</v>
      </c>
      <c r="D4" s="9">
        <v>2.5956132996584484</v>
      </c>
      <c r="E4" s="6">
        <v>535304</v>
      </c>
    </row>
    <row r="5" spans="1:5" x14ac:dyDescent="0.2">
      <c r="A5" s="10">
        <v>5</v>
      </c>
      <c r="B5" s="20">
        <v>2024839.2104631122</v>
      </c>
      <c r="C5" s="9">
        <v>6.9250000000000006E-2</v>
      </c>
      <c r="D5" s="9">
        <v>3.487118643216073</v>
      </c>
      <c r="E5" s="6">
        <v>451256</v>
      </c>
    </row>
    <row r="6" spans="1:5" x14ac:dyDescent="0.2">
      <c r="A6" s="10">
        <v>6</v>
      </c>
      <c r="B6" s="20">
        <v>1085566.7307712627</v>
      </c>
      <c r="C6" s="9">
        <v>5.3500000000000006E-2</v>
      </c>
      <c r="D6" s="9">
        <v>1.174107640795133</v>
      </c>
      <c r="E6" s="6">
        <v>499316</v>
      </c>
    </row>
    <row r="7" spans="1:5" x14ac:dyDescent="0.2">
      <c r="A7" s="10">
        <v>7</v>
      </c>
      <c r="B7" s="20">
        <v>1275907.862927706</v>
      </c>
      <c r="C7" s="9">
        <v>5.1749999999999984E-2</v>
      </c>
      <c r="D7" s="9">
        <v>1.7867011962881474</v>
      </c>
      <c r="E7" s="6">
        <v>457856</v>
      </c>
    </row>
    <row r="8" spans="1:5" x14ac:dyDescent="0.2">
      <c r="A8" s="10">
        <v>8</v>
      </c>
      <c r="B8" s="20">
        <v>1314278.4720814144</v>
      </c>
      <c r="C8" s="9">
        <v>3.8999999999999993E-2</v>
      </c>
      <c r="D8" s="9">
        <v>1.1989667917303815</v>
      </c>
      <c r="E8" s="6">
        <v>597680</v>
      </c>
    </row>
    <row r="9" spans="1:5" x14ac:dyDescent="0.2">
      <c r="A9" s="10">
        <v>9</v>
      </c>
      <c r="B9" s="20">
        <v>3197029.6541313408</v>
      </c>
      <c r="C9" s="9">
        <v>6.4000000000000001E-2</v>
      </c>
      <c r="D9" s="9">
        <v>4.7249295432478702</v>
      </c>
      <c r="E9" s="6">
        <v>558440</v>
      </c>
    </row>
    <row r="10" spans="1:5" x14ac:dyDescent="0.2">
      <c r="A10" s="10">
        <v>10</v>
      </c>
      <c r="B10" s="20">
        <v>3712572.9326249715</v>
      </c>
      <c r="C10" s="9">
        <v>8.5999999999999993E-2</v>
      </c>
      <c r="D10" s="9">
        <v>6.0836028693036006</v>
      </c>
      <c r="E10" s="6">
        <v>524108</v>
      </c>
    </row>
    <row r="11" spans="1:5" x14ac:dyDescent="0.2">
      <c r="A11" s="10">
        <v>11</v>
      </c>
      <c r="B11" s="20">
        <v>4049029.9940044074</v>
      </c>
      <c r="C11" s="9">
        <v>9.4500000000000001E-2</v>
      </c>
      <c r="D11" s="9">
        <v>6.4449858309204711</v>
      </c>
      <c r="E11" s="6">
        <v>543860</v>
      </c>
    </row>
    <row r="12" spans="1:5" x14ac:dyDescent="0.2">
      <c r="A12" s="10">
        <v>12</v>
      </c>
      <c r="B12" s="20">
        <v>1468898.2873686326</v>
      </c>
      <c r="C12" s="9">
        <v>5.0749999999999997E-2</v>
      </c>
      <c r="D12" s="9">
        <v>1.6020674270319013</v>
      </c>
      <c r="E12" s="6">
        <v>564512</v>
      </c>
    </row>
    <row r="13" spans="1:5" x14ac:dyDescent="0.2">
      <c r="A13" s="10">
        <v>13</v>
      </c>
      <c r="B13" s="20">
        <v>5258851.259919757</v>
      </c>
      <c r="C13" s="9">
        <v>8.9750000000000024E-2</v>
      </c>
      <c r="D13" s="9">
        <v>7.6446491082555648</v>
      </c>
      <c r="E13" s="6">
        <v>608336</v>
      </c>
    </row>
    <row r="14" spans="1:5" x14ac:dyDescent="0.2">
      <c r="A14" s="10">
        <v>14</v>
      </c>
      <c r="B14" s="20">
        <v>2566133.9014898534</v>
      </c>
      <c r="C14" s="9">
        <v>6.8249999999999991E-2</v>
      </c>
      <c r="D14" s="9">
        <v>3.4179399313582537</v>
      </c>
      <c r="E14" s="6">
        <v>580844</v>
      </c>
    </row>
    <row r="15" spans="1:5" x14ac:dyDescent="0.2">
      <c r="A15" s="10">
        <v>15</v>
      </c>
      <c r="B15" s="20">
        <v>2928258.6732754302</v>
      </c>
      <c r="C15" s="9">
        <v>8.0249999999999988E-2</v>
      </c>
      <c r="D15" s="9">
        <v>4.3733066280991588</v>
      </c>
      <c r="E15" s="6">
        <v>544964</v>
      </c>
    </row>
    <row r="16" spans="1:5" x14ac:dyDescent="0.2">
      <c r="A16" s="10">
        <v>16</v>
      </c>
      <c r="B16" s="20">
        <v>9504576.8604489993</v>
      </c>
      <c r="C16" s="9">
        <v>0.10600000000000002</v>
      </c>
      <c r="D16" s="9">
        <v>16.575421164021758</v>
      </c>
      <c r="E16" s="6">
        <v>540788</v>
      </c>
    </row>
    <row r="17" spans="1:5" x14ac:dyDescent="0.2">
      <c r="A17" s="10">
        <v>17</v>
      </c>
      <c r="B17" s="20">
        <v>2376120.9810812701</v>
      </c>
      <c r="C17" s="9">
        <v>8.0750000000000002E-2</v>
      </c>
      <c r="D17" s="9">
        <v>3.6052426178022912</v>
      </c>
      <c r="E17" s="6">
        <v>515960</v>
      </c>
    </row>
    <row r="18" spans="1:5" x14ac:dyDescent="0.2">
      <c r="A18" s="10">
        <v>18</v>
      </c>
      <c r="B18" s="20">
        <v>2633625.851722741</v>
      </c>
      <c r="C18" s="9">
        <v>5.8499999999999996E-2</v>
      </c>
      <c r="D18" s="9">
        <v>3.6484172162769628</v>
      </c>
      <c r="E18" s="6">
        <v>566564</v>
      </c>
    </row>
    <row r="19" spans="1:5" x14ac:dyDescent="0.2">
      <c r="A19" s="10">
        <v>19</v>
      </c>
      <c r="B19" s="20">
        <v>5176010.8403415065</v>
      </c>
      <c r="C19" s="9">
        <v>0.10025000000000003</v>
      </c>
      <c r="D19" s="9">
        <v>9.7603109181617427</v>
      </c>
      <c r="E19" s="6">
        <v>481028</v>
      </c>
    </row>
    <row r="20" spans="1:5" x14ac:dyDescent="0.2">
      <c r="A20" s="10">
        <v>20</v>
      </c>
      <c r="B20" s="20">
        <v>1399346.3167095063</v>
      </c>
      <c r="C20" s="9">
        <v>4.7500000000000007E-2</v>
      </c>
      <c r="D20" s="9">
        <v>1.9730817144625266</v>
      </c>
      <c r="E20" s="6">
        <v>470672</v>
      </c>
    </row>
    <row r="21" spans="1:5" x14ac:dyDescent="0.2">
      <c r="A21" s="10">
        <v>21</v>
      </c>
      <c r="B21" s="20">
        <v>2998742.4555502045</v>
      </c>
      <c r="C21" s="9">
        <v>5.9749999999999991E-2</v>
      </c>
      <c r="D21" s="9">
        <v>5.2354288770485828</v>
      </c>
      <c r="E21" s="6">
        <v>480920</v>
      </c>
    </row>
    <row r="22" spans="1:5" x14ac:dyDescent="0.2">
      <c r="A22" s="10">
        <v>22</v>
      </c>
      <c r="B22" s="20">
        <v>1093704.7016960515</v>
      </c>
      <c r="C22" s="9">
        <v>3.100000000000001E-2</v>
      </c>
      <c r="D22" s="9">
        <v>0.97500903204938405</v>
      </c>
      <c r="E22" s="6">
        <v>553772</v>
      </c>
    </row>
    <row r="23" spans="1:5" x14ac:dyDescent="0.2">
      <c r="A23" s="10">
        <v>23</v>
      </c>
      <c r="B23" s="20">
        <v>4242674.5503366422</v>
      </c>
      <c r="C23" s="9">
        <v>9.8250000000000018E-2</v>
      </c>
      <c r="D23" s="9">
        <v>7.478024087861372</v>
      </c>
      <c r="E23" s="6">
        <v>500432</v>
      </c>
    </row>
    <row r="24" spans="1:5" x14ac:dyDescent="0.2">
      <c r="A24" s="10">
        <v>24</v>
      </c>
      <c r="B24" s="20">
        <v>3819599.8441464291</v>
      </c>
      <c r="C24" s="9">
        <v>6.9250000000000006E-2</v>
      </c>
      <c r="D24" s="9">
        <v>5.9490733188511165</v>
      </c>
      <c r="E24" s="6">
        <v>549656</v>
      </c>
    </row>
    <row r="25" spans="1:5" x14ac:dyDescent="0.2">
      <c r="A25" s="10">
        <v>25</v>
      </c>
      <c r="B25" s="20">
        <v>1693166.1599452612</v>
      </c>
      <c r="C25" s="9">
        <v>4.9749999999999996E-2</v>
      </c>
      <c r="D25" s="9">
        <v>2.2779247911960856</v>
      </c>
      <c r="E25" s="6">
        <v>516536</v>
      </c>
    </row>
    <row r="26" spans="1:5" x14ac:dyDescent="0.2">
      <c r="A26" s="10">
        <v>26</v>
      </c>
      <c r="B26" s="20">
        <v>3701360.0964424666</v>
      </c>
      <c r="C26" s="9">
        <v>7.8749999999999987E-2</v>
      </c>
      <c r="D26" s="9">
        <v>6.0956760968231993</v>
      </c>
      <c r="E26" s="6">
        <v>521636</v>
      </c>
    </row>
    <row r="27" spans="1:5" x14ac:dyDescent="0.2">
      <c r="A27" s="10">
        <v>27</v>
      </c>
      <c r="B27" s="20">
        <v>2868087.2251834269</v>
      </c>
      <c r="C27" s="9">
        <v>7.9750000000000015E-2</v>
      </c>
      <c r="D27" s="9">
        <v>4.5432686996200751</v>
      </c>
      <c r="E27" s="6">
        <v>517400</v>
      </c>
    </row>
    <row r="28" spans="1:5" x14ac:dyDescent="0.2">
      <c r="A28" s="10">
        <v>28</v>
      </c>
      <c r="B28" s="20">
        <v>1971761.5864076014</v>
      </c>
      <c r="C28" s="9">
        <v>5.5750000000000001E-2</v>
      </c>
      <c r="D28" s="9">
        <v>2.452568002814921</v>
      </c>
      <c r="E28" s="6">
        <v>571100</v>
      </c>
    </row>
    <row r="29" spans="1:5" x14ac:dyDescent="0.2">
      <c r="A29" s="10">
        <v>29</v>
      </c>
      <c r="B29" s="20">
        <v>2466298.9805228957</v>
      </c>
      <c r="C29" s="9">
        <v>7.8249999999999986E-2</v>
      </c>
      <c r="D29" s="9">
        <v>3.6678735180879856</v>
      </c>
      <c r="E29" s="6">
        <v>528356</v>
      </c>
    </row>
    <row r="30" spans="1:5" x14ac:dyDescent="0.2">
      <c r="A30" s="10">
        <v>30</v>
      </c>
      <c r="B30" s="20">
        <v>8950398.1139204688</v>
      </c>
      <c r="C30" s="9">
        <v>0.10974999999999997</v>
      </c>
      <c r="D30" s="9">
        <v>16.195108956275394</v>
      </c>
      <c r="E30" s="6">
        <v>520520</v>
      </c>
    </row>
    <row r="31" spans="1:5" x14ac:dyDescent="0.2">
      <c r="A31" s="10">
        <v>31</v>
      </c>
      <c r="B31" s="20">
        <v>695630.57190425321</v>
      </c>
      <c r="C31" s="9">
        <v>2.35E-2</v>
      </c>
      <c r="D31" s="9">
        <v>0.56848770677209948</v>
      </c>
      <c r="E31" s="6">
        <v>443504</v>
      </c>
    </row>
    <row r="32" spans="1:5" x14ac:dyDescent="0.2">
      <c r="A32" s="10">
        <v>32</v>
      </c>
      <c r="B32" s="20">
        <v>1478538.3742926251</v>
      </c>
      <c r="C32" s="9">
        <v>6.3750000000000001E-2</v>
      </c>
      <c r="D32" s="9">
        <v>1.9968509544527471</v>
      </c>
      <c r="E32" s="6">
        <v>493364</v>
      </c>
    </row>
    <row r="33" spans="1:5" x14ac:dyDescent="0.2">
      <c r="A33" s="10">
        <v>33</v>
      </c>
      <c r="B33" s="20">
        <v>3741796.6544304127</v>
      </c>
      <c r="C33" s="9">
        <v>9.0499999999999997E-2</v>
      </c>
      <c r="D33" s="9">
        <v>5.6629331576939741</v>
      </c>
      <c r="E33" s="6">
        <v>561584</v>
      </c>
    </row>
    <row r="34" spans="1:5" x14ac:dyDescent="0.2">
      <c r="A34" s="10">
        <v>34</v>
      </c>
      <c r="B34" s="20">
        <v>2933032.6588251065</v>
      </c>
      <c r="C34" s="9">
        <v>7.2000000000000008E-2</v>
      </c>
      <c r="D34" s="9">
        <v>4.3461617771462908</v>
      </c>
      <c r="E34" s="6">
        <v>548624</v>
      </c>
    </row>
    <row r="35" spans="1:5" x14ac:dyDescent="0.2">
      <c r="A35" s="10">
        <v>35</v>
      </c>
      <c r="B35" s="20">
        <v>1585397.5133125025</v>
      </c>
      <c r="C35" s="9">
        <v>5.7749999999999968E-2</v>
      </c>
      <c r="D35" s="9">
        <v>1.896867258647315</v>
      </c>
      <c r="E35" s="6">
        <v>547280</v>
      </c>
    </row>
    <row r="36" spans="1:5" x14ac:dyDescent="0.2">
      <c r="A36" s="10">
        <v>36</v>
      </c>
      <c r="B36" s="20">
        <v>1649766.3174075137</v>
      </c>
      <c r="C36" s="9">
        <v>5.7750000000000003E-2</v>
      </c>
      <c r="D36" s="9">
        <v>1.9385808694577884</v>
      </c>
      <c r="E36" s="6">
        <v>561416</v>
      </c>
    </row>
    <row r="37" spans="1:5" x14ac:dyDescent="0.2">
      <c r="A37" s="10">
        <v>37</v>
      </c>
      <c r="B37" s="20">
        <v>1516268.2131911658</v>
      </c>
      <c r="C37" s="9">
        <v>5.5250000000000007E-2</v>
      </c>
      <c r="D37" s="9">
        <v>1.9325936352915942</v>
      </c>
      <c r="E37" s="6">
        <v>517040</v>
      </c>
    </row>
    <row r="38" spans="1:5" x14ac:dyDescent="0.2">
      <c r="A38" s="10">
        <v>38</v>
      </c>
      <c r="B38" s="20">
        <v>4599576.1460212609</v>
      </c>
      <c r="C38" s="9">
        <v>8.3250000000000018E-2</v>
      </c>
      <c r="D38" s="9">
        <v>6.6657047198781054</v>
      </c>
      <c r="E38" s="6">
        <v>600020</v>
      </c>
    </row>
    <row r="39" spans="1:5" x14ac:dyDescent="0.2">
      <c r="A39" s="10">
        <v>39</v>
      </c>
      <c r="B39" s="20">
        <v>2185403.1522244606</v>
      </c>
      <c r="C39" s="9">
        <v>6.4749999999999988E-2</v>
      </c>
      <c r="D39" s="9">
        <v>3.7031091871781827</v>
      </c>
      <c r="E39" s="6">
        <v>464672</v>
      </c>
    </row>
    <row r="40" spans="1:5" x14ac:dyDescent="0.2">
      <c r="A40" s="10">
        <v>40</v>
      </c>
      <c r="B40" s="20">
        <v>6213873.6391353197</v>
      </c>
      <c r="C40" s="9">
        <v>9.6749999999999989E-2</v>
      </c>
      <c r="D40" s="9">
        <v>9.8993145941094784</v>
      </c>
      <c r="E40" s="6">
        <v>570116</v>
      </c>
    </row>
    <row r="41" spans="1:5" x14ac:dyDescent="0.2">
      <c r="A41" s="10">
        <v>41</v>
      </c>
      <c r="B41" s="20">
        <v>2413708.4396296111</v>
      </c>
      <c r="C41" s="9">
        <v>6.3250000000000028E-2</v>
      </c>
      <c r="D41" s="9">
        <v>3.7824238358119038</v>
      </c>
      <c r="E41" s="6">
        <v>504704</v>
      </c>
    </row>
    <row r="42" spans="1:5" x14ac:dyDescent="0.2">
      <c r="A42" s="10">
        <v>42</v>
      </c>
      <c r="B42" s="20">
        <v>2133874.2858252721</v>
      </c>
      <c r="C42" s="9">
        <v>7.4500000000000011E-2</v>
      </c>
      <c r="D42" s="9">
        <v>4.0265577259617267</v>
      </c>
      <c r="E42" s="6">
        <v>424520</v>
      </c>
    </row>
    <row r="43" spans="1:5" x14ac:dyDescent="0.2">
      <c r="A43" s="10">
        <v>43</v>
      </c>
      <c r="B43" s="20">
        <v>1943640.2881722224</v>
      </c>
      <c r="C43" s="9">
        <v>5.5749999999999987E-2</v>
      </c>
      <c r="D43" s="9">
        <v>2.2884866239606905</v>
      </c>
      <c r="E43" s="6">
        <v>591044</v>
      </c>
    </row>
    <row r="44" spans="1:5" x14ac:dyDescent="0.2">
      <c r="A44" s="10">
        <v>44</v>
      </c>
      <c r="B44" s="20">
        <v>4770380.0428931303</v>
      </c>
      <c r="C44" s="9">
        <v>8.7500000000000008E-2</v>
      </c>
      <c r="D44" s="9">
        <v>6.6969918661913255</v>
      </c>
      <c r="E44" s="6">
        <v>619772</v>
      </c>
    </row>
    <row r="45" spans="1:5" x14ac:dyDescent="0.2">
      <c r="A45" s="10">
        <v>45</v>
      </c>
      <c r="B45" s="20">
        <v>1545280.2170442648</v>
      </c>
      <c r="C45" s="9">
        <v>6.4499999999999988E-2</v>
      </c>
      <c r="D45" s="9">
        <v>1.860443477232157</v>
      </c>
      <c r="E45" s="6">
        <v>540224</v>
      </c>
    </row>
    <row r="46" spans="1:5" x14ac:dyDescent="0.2">
      <c r="A46" s="10">
        <v>46</v>
      </c>
      <c r="B46" s="20">
        <v>994641.4006664129</v>
      </c>
      <c r="C46" s="9">
        <v>4.2749999999999982E-2</v>
      </c>
      <c r="D46" s="9">
        <v>0.91966796234629955</v>
      </c>
      <c r="E46" s="6">
        <v>518132</v>
      </c>
    </row>
    <row r="47" spans="1:5" x14ac:dyDescent="0.2">
      <c r="A47" s="10">
        <v>47</v>
      </c>
      <c r="B47" s="20">
        <v>2471213.2136926069</v>
      </c>
      <c r="C47" s="9">
        <v>7.8999999999999987E-2</v>
      </c>
      <c r="D47" s="9">
        <v>3.9159980220188406</v>
      </c>
      <c r="E47" s="6">
        <v>502688</v>
      </c>
    </row>
    <row r="48" spans="1:5" x14ac:dyDescent="0.2">
      <c r="A48" s="10">
        <v>48</v>
      </c>
      <c r="B48" s="20">
        <v>8000756.3991923016</v>
      </c>
      <c r="C48" s="9">
        <v>0.10499999999999998</v>
      </c>
      <c r="D48" s="9">
        <v>14.814771970951606</v>
      </c>
      <c r="E48" s="6">
        <v>505904</v>
      </c>
    </row>
    <row r="49" spans="1:5" x14ac:dyDescent="0.2">
      <c r="A49" s="10">
        <v>49</v>
      </c>
      <c r="B49" s="20">
        <v>2415866.5451546814</v>
      </c>
      <c r="C49" s="9">
        <v>5.425E-2</v>
      </c>
      <c r="D49" s="9">
        <v>3.1524574850714369</v>
      </c>
      <c r="E49" s="6">
        <v>581792</v>
      </c>
    </row>
    <row r="50" spans="1:5" x14ac:dyDescent="0.2">
      <c r="A50" s="10">
        <v>50</v>
      </c>
      <c r="B50" s="20">
        <v>2970210.1263399026</v>
      </c>
      <c r="C50" s="9">
        <v>8.0000000000000029E-2</v>
      </c>
      <c r="D50" s="9">
        <v>4.3906983933223636</v>
      </c>
      <c r="E50" s="6">
        <v>550988</v>
      </c>
    </row>
    <row r="51" spans="1:5" x14ac:dyDescent="0.2">
      <c r="A51" s="10">
        <v>51</v>
      </c>
      <c r="B51" s="20">
        <v>3424117.2205368485</v>
      </c>
      <c r="C51" s="9">
        <v>7.9749999999999988E-2</v>
      </c>
      <c r="D51" s="9">
        <v>6.042958147948168</v>
      </c>
      <c r="E51" s="6">
        <v>486176</v>
      </c>
    </row>
    <row r="52" spans="1:5" x14ac:dyDescent="0.2">
      <c r="A52" s="10">
        <v>52</v>
      </c>
      <c r="B52" s="20">
        <v>1956241.766560823</v>
      </c>
      <c r="C52" s="9">
        <v>6.7749999999999991E-2</v>
      </c>
      <c r="D52" s="9">
        <v>3.4185287994670026</v>
      </c>
      <c r="E52" s="6">
        <v>442736</v>
      </c>
    </row>
    <row r="53" spans="1:5" x14ac:dyDescent="0.2">
      <c r="A53" s="10">
        <v>53</v>
      </c>
      <c r="B53" s="20">
        <v>5667150.7307017343</v>
      </c>
      <c r="C53" s="9">
        <v>0.10025000000000002</v>
      </c>
      <c r="D53" s="9">
        <v>10.213198913141539</v>
      </c>
      <c r="E53" s="6">
        <v>505400</v>
      </c>
    </row>
    <row r="54" spans="1:5" x14ac:dyDescent="0.2">
      <c r="A54" s="10">
        <v>54</v>
      </c>
      <c r="B54" s="20">
        <v>1616628.0716406954</v>
      </c>
      <c r="C54" s="9">
        <v>5.7249999999999988E-2</v>
      </c>
      <c r="D54" s="9">
        <v>2.063489792917097</v>
      </c>
      <c r="E54" s="6">
        <v>527708</v>
      </c>
    </row>
    <row r="55" spans="1:5" x14ac:dyDescent="0.2">
      <c r="A55" s="10">
        <v>55</v>
      </c>
      <c r="B55" s="20">
        <v>2846070.4482239471</v>
      </c>
      <c r="C55" s="9">
        <v>5.775000000000001E-2</v>
      </c>
      <c r="D55" s="9">
        <v>3.9740823660805114</v>
      </c>
      <c r="E55" s="6">
        <v>572180</v>
      </c>
    </row>
    <row r="56" spans="1:5" x14ac:dyDescent="0.2">
      <c r="A56" s="10">
        <v>56</v>
      </c>
      <c r="B56" s="20">
        <v>1247244.3976628275</v>
      </c>
      <c r="C56" s="9">
        <v>3.8999999999999993E-2</v>
      </c>
      <c r="D56" s="9">
        <v>1.4180025390116389</v>
      </c>
      <c r="E56" s="6">
        <v>515816</v>
      </c>
    </row>
    <row r="57" spans="1:5" x14ac:dyDescent="0.2">
      <c r="A57" s="10">
        <v>57</v>
      </c>
      <c r="B57" s="20">
        <v>1813981.9153710483</v>
      </c>
      <c r="C57" s="9">
        <v>6.8500000000000005E-2</v>
      </c>
      <c r="D57" s="9">
        <v>2.6988033117690984</v>
      </c>
      <c r="E57" s="6">
        <v>490424</v>
      </c>
    </row>
    <row r="58" spans="1:5" x14ac:dyDescent="0.2">
      <c r="A58" s="10">
        <v>58</v>
      </c>
      <c r="B58" s="20">
        <v>7391300.7773406487</v>
      </c>
      <c r="C58" s="9">
        <v>0.10475000000000004</v>
      </c>
      <c r="D58" s="9">
        <v>13.76559159316597</v>
      </c>
      <c r="E58" s="6">
        <v>500576</v>
      </c>
    </row>
    <row r="59" spans="1:5" x14ac:dyDescent="0.2">
      <c r="A59" s="10">
        <v>59</v>
      </c>
      <c r="B59" s="20">
        <v>2910605.8007749147</v>
      </c>
      <c r="C59" s="9">
        <v>8.3000000000000004E-2</v>
      </c>
      <c r="D59" s="9">
        <v>4.1668414638377111</v>
      </c>
      <c r="E59" s="6">
        <v>563324</v>
      </c>
    </row>
    <row r="60" spans="1:5" x14ac:dyDescent="0.2">
      <c r="A60" s="10">
        <v>60</v>
      </c>
      <c r="B60" s="20">
        <v>5142356.2306551309</v>
      </c>
      <c r="C60" s="9">
        <v>0.10125000000000003</v>
      </c>
      <c r="D60" s="9">
        <v>9.494261882581652</v>
      </c>
      <c r="E60" s="6">
        <v>490016</v>
      </c>
    </row>
    <row r="61" spans="1:5" x14ac:dyDescent="0.2">
      <c r="A61" s="10">
        <v>61</v>
      </c>
      <c r="B61" s="20">
        <v>1132133.8434859789</v>
      </c>
      <c r="C61" s="9">
        <v>3.875E-2</v>
      </c>
      <c r="D61" s="9">
        <v>0.9529515813000754</v>
      </c>
      <c r="E61" s="6">
        <v>579704</v>
      </c>
    </row>
    <row r="62" spans="1:5" x14ac:dyDescent="0.2">
      <c r="A62" s="10">
        <v>62</v>
      </c>
      <c r="B62" s="20">
        <v>4682649.0576969981</v>
      </c>
      <c r="C62" s="9">
        <v>9.1249999999999984E-2</v>
      </c>
      <c r="D62" s="9">
        <v>7.8220038314386766</v>
      </c>
      <c r="E62" s="6">
        <v>530792</v>
      </c>
    </row>
    <row r="63" spans="1:5" x14ac:dyDescent="0.2">
      <c r="A63" s="10">
        <v>63</v>
      </c>
      <c r="B63" s="20">
        <v>1987940.4648005627</v>
      </c>
      <c r="C63" s="9">
        <v>5.6499999999999995E-2</v>
      </c>
      <c r="D63" s="9">
        <v>2.8619683122626269</v>
      </c>
      <c r="E63" s="6">
        <v>514748</v>
      </c>
    </row>
    <row r="64" spans="1:5" x14ac:dyDescent="0.2">
      <c r="A64" s="10">
        <v>64</v>
      </c>
      <c r="B64" s="20">
        <v>933393.77619655686</v>
      </c>
      <c r="C64" s="9">
        <v>1.7749999999999998E-2</v>
      </c>
      <c r="D64" s="9">
        <v>0.98214860096954104</v>
      </c>
      <c r="E64" s="6">
        <v>470900</v>
      </c>
    </row>
    <row r="65" spans="1:5" x14ac:dyDescent="0.2">
      <c r="A65" s="10">
        <v>65</v>
      </c>
      <c r="B65" s="20">
        <v>1511075.8524823969</v>
      </c>
      <c r="C65" s="9">
        <v>5.2000000000000011E-2</v>
      </c>
      <c r="D65" s="9">
        <v>1.8817527127973088</v>
      </c>
      <c r="E65" s="6">
        <v>524360</v>
      </c>
    </row>
    <row r="66" spans="1:5" x14ac:dyDescent="0.2">
      <c r="A66" s="10">
        <v>66</v>
      </c>
      <c r="B66" s="20">
        <v>3394026.6084492928</v>
      </c>
      <c r="C66" s="9">
        <v>8.5249999999999979E-2</v>
      </c>
      <c r="D66" s="9">
        <v>5.781868153142919</v>
      </c>
      <c r="E66" s="6">
        <v>500456</v>
      </c>
    </row>
    <row r="67" spans="1:5" x14ac:dyDescent="0.2">
      <c r="A67" s="10">
        <v>67</v>
      </c>
      <c r="B67" s="20">
        <v>3501554.1517890748</v>
      </c>
      <c r="C67" s="9">
        <v>7.0250000000000007E-2</v>
      </c>
      <c r="D67" s="9">
        <v>4.9302541625270546</v>
      </c>
      <c r="E67" s="6">
        <v>590456</v>
      </c>
    </row>
    <row r="68" spans="1:5" x14ac:dyDescent="0.2">
      <c r="A68" s="10">
        <v>68</v>
      </c>
      <c r="B68" s="20">
        <v>3049059.7203221261</v>
      </c>
      <c r="C68" s="9">
        <v>7.9750000000000029E-2</v>
      </c>
      <c r="D68" s="9">
        <v>4.6553717009224362</v>
      </c>
      <c r="E68" s="6">
        <v>539144</v>
      </c>
    </row>
    <row r="69" spans="1:5" x14ac:dyDescent="0.2">
      <c r="A69" s="10">
        <v>69</v>
      </c>
      <c r="B69" s="20">
        <v>6433245.7148714699</v>
      </c>
      <c r="C69" s="9">
        <v>9.1500000000000012E-2</v>
      </c>
      <c r="D69" s="9">
        <v>10.744385830001296</v>
      </c>
      <c r="E69" s="6">
        <v>547772</v>
      </c>
    </row>
    <row r="70" spans="1:5" x14ac:dyDescent="0.2">
      <c r="A70" s="10">
        <v>70</v>
      </c>
      <c r="B70" s="20">
        <v>9354819.5255085416</v>
      </c>
      <c r="C70" s="9">
        <v>0.11000000000000003</v>
      </c>
      <c r="D70" s="9">
        <v>16.593242269559891</v>
      </c>
      <c r="E70" s="6">
        <v>531728</v>
      </c>
    </row>
    <row r="71" spans="1:5" x14ac:dyDescent="0.2">
      <c r="A71" s="10">
        <v>71</v>
      </c>
      <c r="B71" s="20">
        <v>3215010.1113628498</v>
      </c>
      <c r="C71" s="9">
        <v>8.450000000000002E-2</v>
      </c>
      <c r="D71" s="9">
        <v>4.8463233040494069</v>
      </c>
      <c r="E71" s="6">
        <v>549920</v>
      </c>
    </row>
    <row r="72" spans="1:5" x14ac:dyDescent="0.2">
      <c r="A72" s="10">
        <v>72</v>
      </c>
      <c r="B72" s="20">
        <v>5931458.8367682835</v>
      </c>
      <c r="C72" s="9">
        <v>0.10400000000000002</v>
      </c>
      <c r="D72" s="9">
        <v>8.9341107335169223</v>
      </c>
      <c r="E72" s="6">
        <v>597080</v>
      </c>
    </row>
    <row r="73" spans="1:5" x14ac:dyDescent="0.2">
      <c r="A73" s="10">
        <v>73</v>
      </c>
      <c r="B73" s="20">
        <v>1052880.5639276875</v>
      </c>
      <c r="C73" s="9">
        <v>4.8749999999999995E-2</v>
      </c>
      <c r="D73" s="9">
        <v>1.5053075808492065</v>
      </c>
      <c r="E73" s="6">
        <v>420260</v>
      </c>
    </row>
    <row r="74" spans="1:5" x14ac:dyDescent="0.2">
      <c r="A74" s="10">
        <v>74</v>
      </c>
      <c r="B74" s="20">
        <v>3141768.1657727291</v>
      </c>
      <c r="C74" s="9">
        <v>8.9749999999999996E-2</v>
      </c>
      <c r="D74" s="9">
        <v>5.3292588978233342</v>
      </c>
      <c r="E74" s="6">
        <v>496388</v>
      </c>
    </row>
    <row r="75" spans="1:5" x14ac:dyDescent="0.2">
      <c r="A75" s="10">
        <v>75</v>
      </c>
      <c r="B75" s="20">
        <v>11912369.262727043</v>
      </c>
      <c r="C75" s="9">
        <v>0.11799999999999999</v>
      </c>
      <c r="D75" s="9">
        <v>22.649354909445638</v>
      </c>
      <c r="E75" s="6">
        <v>503708</v>
      </c>
    </row>
    <row r="76" spans="1:5" x14ac:dyDescent="0.2">
      <c r="A76" s="10">
        <v>76</v>
      </c>
      <c r="B76" s="20">
        <v>2899403.9754543155</v>
      </c>
      <c r="C76" s="9">
        <v>8.049999999999996E-2</v>
      </c>
      <c r="D76" s="9">
        <v>5.0439505867054022</v>
      </c>
      <c r="E76" s="6">
        <v>479720</v>
      </c>
    </row>
    <row r="77" spans="1:5" x14ac:dyDescent="0.2">
      <c r="A77" s="10">
        <v>77</v>
      </c>
      <c r="B77" s="20">
        <v>1762414.4908255618</v>
      </c>
      <c r="C77" s="9">
        <v>5.6499999999999995E-2</v>
      </c>
      <c r="D77" s="9">
        <v>2.4673268334452674</v>
      </c>
      <c r="E77" s="6">
        <v>508292</v>
      </c>
    </row>
    <row r="78" spans="1:5" x14ac:dyDescent="0.2">
      <c r="A78" s="10">
        <v>78</v>
      </c>
      <c r="B78" s="20">
        <v>2268007.2520763995</v>
      </c>
      <c r="C78" s="9">
        <v>6.6999999999999976E-2</v>
      </c>
      <c r="D78" s="9">
        <v>3.0346237424331468</v>
      </c>
      <c r="E78" s="6">
        <v>562136</v>
      </c>
    </row>
    <row r="79" spans="1:5" x14ac:dyDescent="0.2">
      <c r="A79" s="10">
        <v>79</v>
      </c>
      <c r="B79" s="20">
        <v>6559679.3519312423</v>
      </c>
      <c r="C79" s="9">
        <v>0.10725000000000003</v>
      </c>
      <c r="D79" s="9">
        <v>12.300673484807378</v>
      </c>
      <c r="E79" s="6">
        <v>493184</v>
      </c>
    </row>
    <row r="80" spans="1:5" x14ac:dyDescent="0.2">
      <c r="A80" s="10">
        <v>80</v>
      </c>
      <c r="B80" s="20">
        <v>11061104.706055939</v>
      </c>
      <c r="C80" s="9">
        <v>0.12249999999999998</v>
      </c>
      <c r="D80" s="9">
        <v>21.309610137264904</v>
      </c>
      <c r="E80" s="6">
        <v>495800</v>
      </c>
    </row>
    <row r="81" spans="1:5" x14ac:dyDescent="0.2">
      <c r="A81" s="10">
        <v>81</v>
      </c>
      <c r="B81" s="20">
        <v>5478440.2429955024</v>
      </c>
      <c r="C81" s="9">
        <v>9.7250000000000003E-2</v>
      </c>
      <c r="D81" s="9">
        <v>9.7611142947410752</v>
      </c>
      <c r="E81" s="6">
        <v>509096</v>
      </c>
    </row>
    <row r="82" spans="1:5" x14ac:dyDescent="0.2">
      <c r="A82" s="10">
        <v>82</v>
      </c>
      <c r="B82" s="20">
        <v>3122875.5229409025</v>
      </c>
      <c r="C82" s="9">
        <v>8.5249999999999992E-2</v>
      </c>
      <c r="D82" s="9">
        <v>5.2050952617269699</v>
      </c>
      <c r="E82" s="6">
        <v>503276</v>
      </c>
    </row>
    <row r="83" spans="1:5" x14ac:dyDescent="0.2">
      <c r="A83" s="10">
        <v>83</v>
      </c>
      <c r="B83" s="20">
        <v>4085548.0633070036</v>
      </c>
      <c r="C83" s="9">
        <v>8.8999999999999982E-2</v>
      </c>
      <c r="D83" s="9">
        <v>7.198446142946878</v>
      </c>
      <c r="E83" s="6">
        <v>498332</v>
      </c>
    </row>
    <row r="84" spans="1:5" x14ac:dyDescent="0.2">
      <c r="A84" s="10">
        <v>84</v>
      </c>
      <c r="B84" s="20">
        <v>3631348.6446194886</v>
      </c>
      <c r="C84" s="9">
        <v>8.4749999999999992E-2</v>
      </c>
      <c r="D84" s="9">
        <v>5.6373039608334103</v>
      </c>
      <c r="E84" s="6">
        <v>547112</v>
      </c>
    </row>
    <row r="85" spans="1:5" x14ac:dyDescent="0.2">
      <c r="A85" s="10">
        <v>85</v>
      </c>
      <c r="B85" s="20">
        <v>1718310.3256378453</v>
      </c>
      <c r="C85" s="9">
        <v>6.5499999999999989E-2</v>
      </c>
      <c r="D85" s="9">
        <v>2.3277628722002754</v>
      </c>
      <c r="E85" s="6">
        <v>516356</v>
      </c>
    </row>
    <row r="86" spans="1:5" x14ac:dyDescent="0.2">
      <c r="A86" s="10">
        <v>86</v>
      </c>
      <c r="B86" s="20">
        <v>1710672.8182614893</v>
      </c>
      <c r="C86" s="9">
        <v>6.3750000000000001E-2</v>
      </c>
      <c r="D86" s="9">
        <v>2.3940574149071252</v>
      </c>
      <c r="E86" s="6">
        <v>504020</v>
      </c>
    </row>
    <row r="87" spans="1:5" x14ac:dyDescent="0.2">
      <c r="A87" s="10">
        <v>87</v>
      </c>
      <c r="B87" s="20">
        <v>3501987.1968627921</v>
      </c>
      <c r="C87" s="9">
        <v>8.699999999999998E-2</v>
      </c>
      <c r="D87" s="9">
        <v>5.8605612219421062</v>
      </c>
      <c r="E87" s="6">
        <v>510452</v>
      </c>
    </row>
    <row r="88" spans="1:5" x14ac:dyDescent="0.2">
      <c r="A88" s="10">
        <v>88</v>
      </c>
      <c r="B88" s="20">
        <v>2393888.2821782809</v>
      </c>
      <c r="C88" s="9">
        <v>7.6249999999999971E-2</v>
      </c>
      <c r="D88" s="9">
        <v>4.1818904223162461</v>
      </c>
      <c r="E88" s="6">
        <v>461972</v>
      </c>
    </row>
    <row r="89" spans="1:5" x14ac:dyDescent="0.2">
      <c r="A89" s="10">
        <v>89</v>
      </c>
      <c r="B89" s="20">
        <v>4037304.9974492998</v>
      </c>
      <c r="C89" s="9">
        <v>7.8749999999999987E-2</v>
      </c>
      <c r="D89" s="9">
        <v>6.1799329143120092</v>
      </c>
      <c r="E89" s="6">
        <v>562304</v>
      </c>
    </row>
    <row r="90" spans="1:5" x14ac:dyDescent="0.2">
      <c r="A90" s="10">
        <v>90</v>
      </c>
      <c r="B90" s="20">
        <v>1419497.6800054975</v>
      </c>
      <c r="C90" s="9">
        <v>4.3999999999999991E-2</v>
      </c>
      <c r="D90" s="9">
        <v>1.4399217573747767</v>
      </c>
      <c r="E90" s="6">
        <v>581780</v>
      </c>
    </row>
    <row r="91" spans="1:5" x14ac:dyDescent="0.2">
      <c r="A91" s="10">
        <v>91</v>
      </c>
      <c r="B91" s="20">
        <v>4783452.9609984141</v>
      </c>
      <c r="C91" s="9">
        <v>9.4E-2</v>
      </c>
      <c r="D91" s="9">
        <v>7.5941820238135191</v>
      </c>
      <c r="E91" s="6">
        <v>556592</v>
      </c>
    </row>
    <row r="92" spans="1:5" x14ac:dyDescent="0.2">
      <c r="A92" s="10">
        <v>92</v>
      </c>
      <c r="B92" s="20">
        <v>1870617.2221825682</v>
      </c>
      <c r="C92" s="9">
        <v>6.0249999999999991E-2</v>
      </c>
      <c r="D92" s="9">
        <v>2.4884736011222244</v>
      </c>
      <c r="E92" s="6">
        <v>536228</v>
      </c>
    </row>
    <row r="93" spans="1:5" x14ac:dyDescent="0.2">
      <c r="A93" s="10">
        <v>93</v>
      </c>
      <c r="B93" s="20">
        <v>6312574.9610560434</v>
      </c>
      <c r="C93" s="9">
        <v>9.6999999999999989E-2</v>
      </c>
      <c r="D93" s="9">
        <v>12.862092126767834</v>
      </c>
      <c r="E93" s="6">
        <v>455384</v>
      </c>
    </row>
    <row r="94" spans="1:5" x14ac:dyDescent="0.2">
      <c r="A94" s="10">
        <v>94</v>
      </c>
      <c r="B94" s="20">
        <v>3747833.9783486775</v>
      </c>
      <c r="C94" s="9">
        <v>8.0499999999999988E-2</v>
      </c>
      <c r="D94" s="9">
        <v>6.2883862516990341</v>
      </c>
      <c r="E94" s="6">
        <v>514220</v>
      </c>
    </row>
    <row r="95" spans="1:5" x14ac:dyDescent="0.2">
      <c r="A95" s="10">
        <v>95</v>
      </c>
      <c r="B95" s="20">
        <v>7795362.2248416981</v>
      </c>
      <c r="C95" s="9">
        <v>0.10250000000000001</v>
      </c>
      <c r="D95" s="9">
        <v>13.83689165830808</v>
      </c>
      <c r="E95" s="6">
        <v>525404</v>
      </c>
    </row>
    <row r="96" spans="1:5" x14ac:dyDescent="0.2">
      <c r="A96" s="10">
        <v>96</v>
      </c>
      <c r="B96" s="20">
        <v>4229720.8017890798</v>
      </c>
      <c r="C96" s="9">
        <v>8.5499999999999993E-2</v>
      </c>
      <c r="D96" s="9">
        <v>7.089400086042243</v>
      </c>
      <c r="E96" s="6">
        <v>522872</v>
      </c>
    </row>
    <row r="97" spans="1:5" x14ac:dyDescent="0.2">
      <c r="A97" s="10">
        <v>97</v>
      </c>
      <c r="B97" s="20">
        <v>1347904.6517048979</v>
      </c>
      <c r="C97" s="9">
        <v>5.0999999999999976E-2</v>
      </c>
      <c r="D97" s="9">
        <v>1.8047222789458197</v>
      </c>
      <c r="E97" s="6">
        <v>480584</v>
      </c>
    </row>
    <row r="98" spans="1:5" x14ac:dyDescent="0.2">
      <c r="A98" s="10">
        <v>98</v>
      </c>
      <c r="B98" s="20">
        <v>4166472.5812343499</v>
      </c>
      <c r="C98" s="9">
        <v>8.900000000000001E-2</v>
      </c>
      <c r="D98" s="9">
        <v>6.4250144014583705</v>
      </c>
      <c r="E98" s="6">
        <v>561140</v>
      </c>
    </row>
    <row r="99" spans="1:5" x14ac:dyDescent="0.2">
      <c r="A99" s="10">
        <v>99</v>
      </c>
      <c r="B99" s="20">
        <v>3358010.2251811987</v>
      </c>
      <c r="C99" s="9">
        <v>7.4499999999999997E-2</v>
      </c>
      <c r="D99" s="9">
        <v>5.1328591404183017</v>
      </c>
      <c r="E99" s="6">
        <v>547544</v>
      </c>
    </row>
    <row r="100" spans="1:5" x14ac:dyDescent="0.2">
      <c r="A100" s="10">
        <v>100</v>
      </c>
      <c r="B100" s="20">
        <v>2707784.6253012647</v>
      </c>
      <c r="C100" s="9">
        <v>8.4500000000000033E-2</v>
      </c>
      <c r="D100" s="9">
        <v>4.5187477586991687</v>
      </c>
      <c r="E100" s="6">
        <v>490652</v>
      </c>
    </row>
    <row r="101" spans="1:5" x14ac:dyDescent="0.2">
      <c r="A101" s="10">
        <v>101</v>
      </c>
      <c r="B101" s="20">
        <v>4308675.3020359352</v>
      </c>
      <c r="C101" s="9">
        <v>9.2499999999999999E-2</v>
      </c>
      <c r="D101" s="9">
        <v>6.6498034621758668</v>
      </c>
      <c r="E101" s="6">
        <v>563240</v>
      </c>
    </row>
    <row r="102" spans="1:5" x14ac:dyDescent="0.2">
      <c r="A102" s="10">
        <v>102</v>
      </c>
      <c r="B102" s="20">
        <v>4044519.1289670421</v>
      </c>
      <c r="C102" s="9">
        <v>8.2750000000000018E-2</v>
      </c>
      <c r="D102" s="9">
        <v>5.8077628310313383</v>
      </c>
      <c r="E102" s="6">
        <v>594104</v>
      </c>
    </row>
    <row r="103" spans="1:5" x14ac:dyDescent="0.2">
      <c r="A103" s="10">
        <v>103</v>
      </c>
      <c r="B103" s="20">
        <v>3788236.3127961201</v>
      </c>
      <c r="C103" s="9">
        <v>8.4749999999999992E-2</v>
      </c>
      <c r="D103" s="9">
        <v>5.7420256010068274</v>
      </c>
      <c r="E103" s="6">
        <v>561884</v>
      </c>
    </row>
    <row r="104" spans="1:5" x14ac:dyDescent="0.2">
      <c r="A104" s="10">
        <v>104</v>
      </c>
      <c r="B104" s="20">
        <v>4296022.0702976575</v>
      </c>
      <c r="C104" s="9">
        <v>8.7000000000000022E-2</v>
      </c>
      <c r="D104" s="9">
        <v>6.5592136598259732</v>
      </c>
      <c r="E104" s="6">
        <v>568316</v>
      </c>
    </row>
    <row r="105" spans="1:5" x14ac:dyDescent="0.2">
      <c r="A105" s="10">
        <v>105</v>
      </c>
      <c r="B105" s="20">
        <v>1383418.4420845446</v>
      </c>
      <c r="C105" s="9">
        <v>6.0500000000000012E-2</v>
      </c>
      <c r="D105" s="9">
        <v>2.0161388575813315</v>
      </c>
      <c r="E105" s="6">
        <v>458672</v>
      </c>
    </row>
    <row r="106" spans="1:5" x14ac:dyDescent="0.2">
      <c r="A106" s="10">
        <v>106</v>
      </c>
      <c r="B106" s="20">
        <v>2466163.8484507268</v>
      </c>
      <c r="C106" s="9">
        <v>6.1749999999999992E-2</v>
      </c>
      <c r="D106" s="9">
        <v>3.4045246937946527</v>
      </c>
      <c r="E106" s="6">
        <v>559916</v>
      </c>
    </row>
    <row r="107" spans="1:5" x14ac:dyDescent="0.2">
      <c r="A107" s="10">
        <v>107</v>
      </c>
      <c r="B107" s="20">
        <v>3997974.3565236926</v>
      </c>
      <c r="C107" s="9">
        <v>8.950000000000001E-2</v>
      </c>
      <c r="D107" s="9">
        <v>7.6934408601379749</v>
      </c>
      <c r="E107" s="6">
        <v>459884</v>
      </c>
    </row>
    <row r="108" spans="1:5" x14ac:dyDescent="0.2">
      <c r="A108" s="10">
        <v>108</v>
      </c>
      <c r="B108" s="20">
        <v>2586608.0905451439</v>
      </c>
      <c r="C108" s="9">
        <v>6.2749999999999986E-2</v>
      </c>
      <c r="D108" s="9">
        <v>4.0978495730030113</v>
      </c>
      <c r="E108" s="6">
        <v>507392</v>
      </c>
    </row>
    <row r="109" spans="1:5" x14ac:dyDescent="0.2">
      <c r="A109" s="10">
        <v>109</v>
      </c>
      <c r="B109" s="20">
        <v>3324487.6614922015</v>
      </c>
      <c r="C109" s="9">
        <v>8.3000000000000018E-2</v>
      </c>
      <c r="D109" s="9">
        <v>5.2804391534594055</v>
      </c>
      <c r="E109" s="6">
        <v>529340</v>
      </c>
    </row>
    <row r="110" spans="1:5" x14ac:dyDescent="0.2">
      <c r="A110" s="10">
        <v>110</v>
      </c>
      <c r="B110" s="20">
        <v>1834617.2014354225</v>
      </c>
      <c r="C110" s="9">
        <v>6.1499999999999999E-2</v>
      </c>
      <c r="D110" s="9">
        <v>2.9711704332518498</v>
      </c>
      <c r="E110" s="6">
        <v>461984</v>
      </c>
    </row>
    <row r="111" spans="1:5" x14ac:dyDescent="0.2">
      <c r="A111" s="10">
        <v>111</v>
      </c>
      <c r="B111" s="20">
        <v>2861561.5084980088</v>
      </c>
      <c r="C111" s="9">
        <v>8.7499999999999994E-2</v>
      </c>
      <c r="D111" s="9">
        <v>5.2535217147546476</v>
      </c>
      <c r="E111" s="6">
        <v>457592</v>
      </c>
    </row>
    <row r="112" spans="1:5" x14ac:dyDescent="0.2">
      <c r="A112" s="10">
        <v>112</v>
      </c>
      <c r="B112" s="20">
        <v>2190605.7435729848</v>
      </c>
      <c r="C112" s="9">
        <v>4.7E-2</v>
      </c>
      <c r="D112" s="9">
        <v>2.6380822536802309</v>
      </c>
      <c r="E112" s="6">
        <v>602132</v>
      </c>
    </row>
    <row r="113" spans="1:5" x14ac:dyDescent="0.2">
      <c r="A113" s="10">
        <v>113</v>
      </c>
      <c r="B113" s="20">
        <v>2062207.4411066044</v>
      </c>
      <c r="C113" s="9">
        <v>0.06</v>
      </c>
      <c r="D113" s="9">
        <v>2.7551759421713813</v>
      </c>
      <c r="E113" s="6">
        <v>549164</v>
      </c>
    </row>
    <row r="114" spans="1:5" x14ac:dyDescent="0.2">
      <c r="A114" s="10">
        <v>114</v>
      </c>
      <c r="B114" s="20">
        <v>1920442.2422209403</v>
      </c>
      <c r="C114" s="9">
        <v>6.0750000000000005E-2</v>
      </c>
      <c r="D114" s="9">
        <v>2.3421315142998806</v>
      </c>
      <c r="E114" s="6">
        <v>574616</v>
      </c>
    </row>
    <row r="115" spans="1:5" x14ac:dyDescent="0.2">
      <c r="A115" s="10">
        <v>115</v>
      </c>
      <c r="B115" s="20">
        <v>1802385.7105194733</v>
      </c>
      <c r="C115" s="9">
        <v>4.3500000000000004E-2</v>
      </c>
      <c r="D115" s="9">
        <v>2.4454272993008797</v>
      </c>
      <c r="E115" s="6">
        <v>523124</v>
      </c>
    </row>
    <row r="116" spans="1:5" x14ac:dyDescent="0.2">
      <c r="A116" s="10">
        <v>116</v>
      </c>
      <c r="B116" s="20">
        <v>3744020.2377649811</v>
      </c>
      <c r="C116" s="9">
        <v>8.5000000000000006E-2</v>
      </c>
      <c r="D116" s="9">
        <v>6.7694177072144406</v>
      </c>
      <c r="E116" s="6">
        <v>481892</v>
      </c>
    </row>
    <row r="117" spans="1:5" x14ac:dyDescent="0.2">
      <c r="A117" s="10">
        <v>117</v>
      </c>
      <c r="B117" s="20">
        <v>4136547.0867876047</v>
      </c>
      <c r="C117" s="9">
        <v>8.7250000000000008E-2</v>
      </c>
      <c r="D117" s="9">
        <v>7.24203817373657</v>
      </c>
      <c r="E117" s="6">
        <v>501884</v>
      </c>
    </row>
    <row r="118" spans="1:5" x14ac:dyDescent="0.2">
      <c r="A118" s="10">
        <v>118</v>
      </c>
      <c r="B118" s="20">
        <v>1251051.97977708</v>
      </c>
      <c r="C118" s="9">
        <v>3.8999999999999993E-2</v>
      </c>
      <c r="D118" s="9">
        <v>1.3805257485254674</v>
      </c>
      <c r="E118" s="6">
        <v>525536</v>
      </c>
    </row>
    <row r="119" spans="1:5" x14ac:dyDescent="0.2">
      <c r="A119" s="10">
        <v>119</v>
      </c>
      <c r="B119" s="20">
        <v>6279026.5781612219</v>
      </c>
      <c r="C119" s="9">
        <v>0.10225000000000002</v>
      </c>
      <c r="D119" s="9">
        <v>10.346763463108667</v>
      </c>
      <c r="E119" s="6">
        <v>553376</v>
      </c>
    </row>
    <row r="120" spans="1:5" x14ac:dyDescent="0.2">
      <c r="A120" s="10">
        <v>120</v>
      </c>
      <c r="B120" s="20">
        <v>4691937.4773582667</v>
      </c>
      <c r="C120" s="9">
        <v>8.6999999999999994E-2</v>
      </c>
      <c r="D120" s="9">
        <v>7.0672927739997711</v>
      </c>
      <c r="E120" s="6">
        <v>581600</v>
      </c>
    </row>
    <row r="121" spans="1:5" x14ac:dyDescent="0.2">
      <c r="A121" s="10">
        <v>121</v>
      </c>
      <c r="B121" s="20">
        <v>1696832.0610569583</v>
      </c>
      <c r="C121" s="9">
        <v>5.6250000000000008E-2</v>
      </c>
      <c r="D121" s="9">
        <v>1.9709148260292573</v>
      </c>
      <c r="E121" s="6">
        <v>571148</v>
      </c>
    </row>
    <row r="122" spans="1:5" x14ac:dyDescent="0.2">
      <c r="A122" s="10">
        <v>122</v>
      </c>
      <c r="B122" s="20">
        <v>6682950.4558276925</v>
      </c>
      <c r="C122" s="9">
        <v>0.10525</v>
      </c>
      <c r="D122" s="9">
        <v>11.981745110349911</v>
      </c>
      <c r="E122" s="6">
        <v>514796</v>
      </c>
    </row>
    <row r="123" spans="1:5" x14ac:dyDescent="0.2">
      <c r="A123" s="10">
        <v>123</v>
      </c>
      <c r="B123" s="20">
        <v>3554856.8136367006</v>
      </c>
      <c r="C123" s="9">
        <v>8.550000000000002E-2</v>
      </c>
      <c r="D123" s="9">
        <v>5.5165032989622684</v>
      </c>
      <c r="E123" s="6">
        <v>545516</v>
      </c>
    </row>
    <row r="124" spans="1:5" x14ac:dyDescent="0.2">
      <c r="A124" s="10">
        <v>124</v>
      </c>
      <c r="B124" s="20">
        <v>7686608.8874849938</v>
      </c>
      <c r="C124" s="9">
        <v>9.9249999999999991E-2</v>
      </c>
      <c r="D124" s="9">
        <v>12.279057319461613</v>
      </c>
      <c r="E124" s="6">
        <v>578852</v>
      </c>
    </row>
    <row r="125" spans="1:5" x14ac:dyDescent="0.2">
      <c r="A125" s="10">
        <v>125</v>
      </c>
      <c r="B125" s="20">
        <v>1874853.1214766221</v>
      </c>
      <c r="C125" s="9">
        <v>5.8999999999999983E-2</v>
      </c>
      <c r="D125" s="9">
        <v>2.561488688731179</v>
      </c>
      <c r="E125" s="6">
        <v>526424</v>
      </c>
    </row>
    <row r="126" spans="1:5" x14ac:dyDescent="0.2">
      <c r="A126" s="10">
        <v>126</v>
      </c>
      <c r="B126" s="20">
        <v>3043965.7092310721</v>
      </c>
      <c r="C126" s="9">
        <v>7.3249999999999982E-2</v>
      </c>
      <c r="D126" s="9">
        <v>4.2800792874780091</v>
      </c>
      <c r="E126" s="6">
        <v>576500</v>
      </c>
    </row>
    <row r="127" spans="1:5" x14ac:dyDescent="0.2">
      <c r="A127" s="10">
        <v>127</v>
      </c>
      <c r="B127" s="20">
        <v>2652674.8502979847</v>
      </c>
      <c r="C127" s="9">
        <v>7.5500000000000012E-2</v>
      </c>
      <c r="D127" s="9">
        <v>4.2323892646891439</v>
      </c>
      <c r="E127" s="6">
        <v>506972</v>
      </c>
    </row>
    <row r="128" spans="1:5" x14ac:dyDescent="0.2">
      <c r="A128" s="10">
        <v>128</v>
      </c>
      <c r="B128" s="20">
        <v>1241382.8648149932</v>
      </c>
      <c r="C128" s="9">
        <v>4.8000000000000001E-2</v>
      </c>
      <c r="D128" s="9">
        <v>1.5317397024338673</v>
      </c>
      <c r="E128" s="6">
        <v>490328</v>
      </c>
    </row>
    <row r="129" spans="1:5" x14ac:dyDescent="0.2">
      <c r="A129" s="10">
        <v>129</v>
      </c>
      <c r="B129" s="20">
        <v>2187613.225789153</v>
      </c>
      <c r="C129" s="9">
        <v>5.4999999999999993E-2</v>
      </c>
      <c r="D129" s="9">
        <v>3.1559896837795662</v>
      </c>
      <c r="E129" s="6">
        <v>526376</v>
      </c>
    </row>
    <row r="130" spans="1:5" x14ac:dyDescent="0.2">
      <c r="A130" s="10">
        <v>130</v>
      </c>
      <c r="B130" s="20">
        <v>2382412.3666279311</v>
      </c>
      <c r="C130" s="9">
        <v>7.5999999999999984E-2</v>
      </c>
      <c r="D130" s="9">
        <v>3.9734718231819932</v>
      </c>
      <c r="E130" s="6">
        <v>479024</v>
      </c>
    </row>
    <row r="131" spans="1:5" x14ac:dyDescent="0.2">
      <c r="A131" s="10">
        <v>131</v>
      </c>
      <c r="B131" s="20">
        <v>1576715.5135851679</v>
      </c>
      <c r="C131" s="9">
        <v>5.8750000000000024E-2</v>
      </c>
      <c r="D131" s="9">
        <v>2.1106533226768835</v>
      </c>
      <c r="E131" s="6">
        <v>506876</v>
      </c>
    </row>
    <row r="132" spans="1:5" x14ac:dyDescent="0.2">
      <c r="A132" s="10">
        <v>132</v>
      </c>
      <c r="B132" s="20">
        <v>2935755.5721376366</v>
      </c>
      <c r="C132" s="9">
        <v>7.9000000000000001E-2</v>
      </c>
      <c r="D132" s="9">
        <v>4.923113307409424</v>
      </c>
      <c r="E132" s="6">
        <v>495644</v>
      </c>
    </row>
    <row r="133" spans="1:5" x14ac:dyDescent="0.2">
      <c r="A133" s="10">
        <v>133</v>
      </c>
      <c r="B133" s="20">
        <v>1635186.5194689489</v>
      </c>
      <c r="C133" s="9">
        <v>5.1749999999999997E-2</v>
      </c>
      <c r="D133" s="9">
        <v>2.1013377274414302</v>
      </c>
      <c r="E133" s="6">
        <v>527252</v>
      </c>
    </row>
    <row r="134" spans="1:5" x14ac:dyDescent="0.2">
      <c r="A134" s="10">
        <v>134</v>
      </c>
      <c r="B134" s="20">
        <v>3426207.7048239284</v>
      </c>
      <c r="C134" s="9">
        <v>9.3000000000000027E-2</v>
      </c>
      <c r="D134" s="9">
        <v>5.7535435323344801</v>
      </c>
      <c r="E134" s="6">
        <v>507320</v>
      </c>
    </row>
    <row r="135" spans="1:5" x14ac:dyDescent="0.2">
      <c r="A135" s="10">
        <v>135</v>
      </c>
      <c r="B135" s="20">
        <v>9845869.5314956103</v>
      </c>
      <c r="C135" s="9">
        <v>0.11074999999999999</v>
      </c>
      <c r="D135" s="9">
        <v>17.551070820387249</v>
      </c>
      <c r="E135" s="6">
        <v>530744</v>
      </c>
    </row>
    <row r="136" spans="1:5" x14ac:dyDescent="0.2">
      <c r="A136" s="10">
        <v>136</v>
      </c>
      <c r="B136" s="20">
        <v>870572.87656392145</v>
      </c>
      <c r="C136" s="9">
        <v>3.4749999999999996E-2</v>
      </c>
      <c r="D136" s="9">
        <v>0.82838149081773882</v>
      </c>
      <c r="E136" s="6">
        <v>476144</v>
      </c>
    </row>
    <row r="137" spans="1:5" x14ac:dyDescent="0.2">
      <c r="A137" s="10">
        <v>137</v>
      </c>
      <c r="B137" s="20">
        <v>8366585.7296513468</v>
      </c>
      <c r="C137" s="9">
        <v>0.10725</v>
      </c>
      <c r="D137" s="9">
        <v>15.389772936732278</v>
      </c>
      <c r="E137" s="6">
        <v>510476</v>
      </c>
    </row>
    <row r="138" spans="1:5" x14ac:dyDescent="0.2">
      <c r="A138" s="10">
        <v>138</v>
      </c>
      <c r="B138" s="20">
        <v>1525237.0156225909</v>
      </c>
      <c r="C138" s="9">
        <v>4.7499999999999994E-2</v>
      </c>
      <c r="D138" s="9">
        <v>1.731833026978419</v>
      </c>
      <c r="E138" s="6">
        <v>558320</v>
      </c>
    </row>
    <row r="139" spans="1:5" x14ac:dyDescent="0.2">
      <c r="A139" s="10">
        <v>139</v>
      </c>
      <c r="B139" s="20">
        <v>3007024.1702660555</v>
      </c>
      <c r="C139" s="9">
        <v>7.4249999999999997E-2</v>
      </c>
      <c r="D139" s="9">
        <v>4.8060074804911519</v>
      </c>
      <c r="E139" s="6">
        <v>517916</v>
      </c>
    </row>
    <row r="140" spans="1:5" x14ac:dyDescent="0.2">
      <c r="A140" s="10">
        <v>140</v>
      </c>
      <c r="B140" s="20">
        <v>2517575.221561484</v>
      </c>
      <c r="C140" s="9">
        <v>7.1249999999999994E-2</v>
      </c>
      <c r="D140" s="9">
        <v>3.6236799197082883</v>
      </c>
      <c r="E140" s="6">
        <v>544496</v>
      </c>
    </row>
    <row r="141" spans="1:5" x14ac:dyDescent="0.2">
      <c r="A141" s="10">
        <v>141</v>
      </c>
      <c r="B141" s="20">
        <v>3395471.5814829986</v>
      </c>
      <c r="C141" s="9">
        <v>8.0499999999999988E-2</v>
      </c>
      <c r="D141" s="9">
        <v>4.8281752389013972</v>
      </c>
      <c r="E141" s="6">
        <v>582596</v>
      </c>
    </row>
    <row r="142" spans="1:5" x14ac:dyDescent="0.2">
      <c r="A142" s="10">
        <v>142</v>
      </c>
      <c r="B142" s="20">
        <v>3057548.3519614544</v>
      </c>
      <c r="C142" s="9">
        <v>7.5750000000000012E-2</v>
      </c>
      <c r="D142" s="9">
        <v>4.9777986251015758</v>
      </c>
      <c r="E142" s="6">
        <v>511484</v>
      </c>
    </row>
    <row r="143" spans="1:5" x14ac:dyDescent="0.2">
      <c r="A143" s="10">
        <v>143</v>
      </c>
      <c r="B143" s="20">
        <v>6899055.4796911292</v>
      </c>
      <c r="C143" s="9">
        <v>9.375E-2</v>
      </c>
      <c r="D143" s="9">
        <v>10.035875472193991</v>
      </c>
      <c r="E143" s="6">
        <v>625148</v>
      </c>
    </row>
    <row r="144" spans="1:5" x14ac:dyDescent="0.2">
      <c r="A144" s="10">
        <v>144</v>
      </c>
      <c r="B144" s="20">
        <v>2133414.5269079227</v>
      </c>
      <c r="C144" s="9">
        <v>6.4749999999999988E-2</v>
      </c>
      <c r="D144" s="9">
        <v>3.3065179229941597</v>
      </c>
      <c r="E144" s="6">
        <v>495392</v>
      </c>
    </row>
    <row r="145" spans="1:5" x14ac:dyDescent="0.2">
      <c r="A145" s="10">
        <v>145</v>
      </c>
      <c r="B145" s="20">
        <v>5359544.1676488994</v>
      </c>
      <c r="C145" s="9">
        <v>0.10125000000000002</v>
      </c>
      <c r="D145" s="9">
        <v>9.1808086218436795</v>
      </c>
      <c r="E145" s="6">
        <v>526436</v>
      </c>
    </row>
    <row r="146" spans="1:5" x14ac:dyDescent="0.2">
      <c r="A146" s="10">
        <v>146</v>
      </c>
      <c r="B146" s="20">
        <v>3862420.7005932634</v>
      </c>
      <c r="C146" s="9">
        <v>7.6249999999999998E-2</v>
      </c>
      <c r="D146" s="9">
        <v>6.0272849844864629</v>
      </c>
      <c r="E146" s="6">
        <v>549632</v>
      </c>
    </row>
    <row r="147" spans="1:5" x14ac:dyDescent="0.2">
      <c r="A147" s="10">
        <v>147</v>
      </c>
      <c r="B147" s="20">
        <v>3046788.7456412134</v>
      </c>
      <c r="C147" s="9">
        <v>7.825E-2</v>
      </c>
      <c r="D147" s="9">
        <v>4.6899123495555575</v>
      </c>
      <c r="E147" s="6">
        <v>535472</v>
      </c>
    </row>
    <row r="148" spans="1:5" x14ac:dyDescent="0.2">
      <c r="A148" s="10">
        <v>148</v>
      </c>
      <c r="B148" s="20">
        <v>3278315.6299063656</v>
      </c>
      <c r="C148" s="9">
        <v>6.7500000000000018E-2</v>
      </c>
      <c r="D148" s="9">
        <v>5.4088182751154683</v>
      </c>
      <c r="E148" s="6">
        <v>511532</v>
      </c>
    </row>
    <row r="149" spans="1:5" x14ac:dyDescent="0.2">
      <c r="A149" s="10">
        <v>149</v>
      </c>
      <c r="B149" s="20">
        <v>2838249.6344696111</v>
      </c>
      <c r="C149" s="9">
        <v>7.6499999999999999E-2</v>
      </c>
      <c r="D149" s="9">
        <v>3.8435947207577241</v>
      </c>
      <c r="E149" s="6">
        <v>585980</v>
      </c>
    </row>
    <row r="150" spans="1:5" x14ac:dyDescent="0.2">
      <c r="A150" s="10">
        <v>150</v>
      </c>
      <c r="B150" s="20">
        <v>3056738.3936733305</v>
      </c>
      <c r="C150" s="9">
        <v>7.8000000000000014E-2</v>
      </c>
      <c r="D150" s="9">
        <v>5.0465774543912758</v>
      </c>
      <c r="E150" s="6">
        <v>505532</v>
      </c>
    </row>
    <row r="151" spans="1:5" x14ac:dyDescent="0.2">
      <c r="A151" s="10">
        <v>151</v>
      </c>
      <c r="B151" s="20">
        <v>2471361.3335722601</v>
      </c>
      <c r="C151" s="9">
        <v>6.4750000000000002E-2</v>
      </c>
      <c r="D151" s="9">
        <v>3.2912134728435247</v>
      </c>
      <c r="E151" s="6">
        <v>575912</v>
      </c>
    </row>
    <row r="152" spans="1:5" x14ac:dyDescent="0.2">
      <c r="A152" s="10">
        <v>152</v>
      </c>
      <c r="B152" s="20">
        <v>1213638.4920412533</v>
      </c>
      <c r="C152" s="9">
        <v>4.6249999999999999E-2</v>
      </c>
      <c r="D152" s="9">
        <v>1.4950628516357465</v>
      </c>
      <c r="E152" s="6">
        <v>486416</v>
      </c>
    </row>
    <row r="153" spans="1:5" x14ac:dyDescent="0.2">
      <c r="A153" s="10">
        <v>153</v>
      </c>
      <c r="B153" s="20">
        <v>4545107.2739237985</v>
      </c>
      <c r="C153" s="9">
        <v>8.1750000000000003E-2</v>
      </c>
      <c r="D153" s="9">
        <v>8.1834448802721198</v>
      </c>
      <c r="E153" s="6">
        <v>494924</v>
      </c>
    </row>
    <row r="154" spans="1:5" x14ac:dyDescent="0.2">
      <c r="A154" s="10">
        <v>154</v>
      </c>
      <c r="B154" s="20">
        <v>4593801.5374851627</v>
      </c>
      <c r="C154" s="9">
        <v>9.6749999999999989E-2</v>
      </c>
      <c r="D154" s="9">
        <v>7.7276224607965061</v>
      </c>
      <c r="E154" s="6">
        <v>526352</v>
      </c>
    </row>
    <row r="155" spans="1:5" x14ac:dyDescent="0.2">
      <c r="A155" s="10">
        <v>155</v>
      </c>
      <c r="B155" s="20">
        <v>2978807.4759838167</v>
      </c>
      <c r="C155" s="9">
        <v>7.1250000000000008E-2</v>
      </c>
      <c r="D155" s="9">
        <v>4.2813862557778393</v>
      </c>
      <c r="E155" s="6">
        <v>564020</v>
      </c>
    </row>
    <row r="156" spans="1:5" x14ac:dyDescent="0.2">
      <c r="A156" s="10">
        <v>156</v>
      </c>
      <c r="B156" s="20">
        <v>2020421.8891566356</v>
      </c>
      <c r="C156" s="9">
        <v>6.2749999999999986E-2</v>
      </c>
      <c r="D156" s="9">
        <v>2.7893804890592961</v>
      </c>
      <c r="E156" s="6">
        <v>533180</v>
      </c>
    </row>
    <row r="157" spans="1:5" x14ac:dyDescent="0.2">
      <c r="A157" s="10">
        <v>157</v>
      </c>
      <c r="B157" s="20">
        <v>5558386.7892351253</v>
      </c>
      <c r="C157" s="9">
        <v>9.4999999999999987E-2</v>
      </c>
      <c r="D157" s="9">
        <v>8.5541042820913837</v>
      </c>
      <c r="E157" s="6">
        <v>581780</v>
      </c>
    </row>
    <row r="158" spans="1:5" x14ac:dyDescent="0.2">
      <c r="A158" s="10">
        <v>158</v>
      </c>
      <c r="B158" s="20">
        <v>1158893.0057412758</v>
      </c>
      <c r="C158" s="9">
        <v>3.8249999999999992E-2</v>
      </c>
      <c r="D158" s="9">
        <v>1.2150773069154941</v>
      </c>
      <c r="E158" s="6">
        <v>523184</v>
      </c>
    </row>
    <row r="159" spans="1:5" x14ac:dyDescent="0.2">
      <c r="A159" s="10">
        <v>159</v>
      </c>
      <c r="B159" s="20">
        <v>4530698.3281040881</v>
      </c>
      <c r="C159" s="9">
        <v>8.7999999999999995E-2</v>
      </c>
      <c r="D159" s="9">
        <v>7.0715070336066557</v>
      </c>
      <c r="E159" s="6">
        <v>561320</v>
      </c>
    </row>
    <row r="160" spans="1:5" x14ac:dyDescent="0.2">
      <c r="A160" s="10">
        <v>160</v>
      </c>
      <c r="B160" s="20">
        <v>1471672.4465018271</v>
      </c>
      <c r="C160" s="9">
        <v>4.4499999999999991E-2</v>
      </c>
      <c r="D160" s="9">
        <v>1.7776209185210163</v>
      </c>
      <c r="E160" s="6">
        <v>529832</v>
      </c>
    </row>
    <row r="161" spans="1:5" x14ac:dyDescent="0.2">
      <c r="A161" s="10">
        <v>161</v>
      </c>
      <c r="B161" s="20">
        <v>6956093.1829784419</v>
      </c>
      <c r="C161" s="9">
        <v>0.10199999999999998</v>
      </c>
      <c r="D161" s="9">
        <v>14.94936713084552</v>
      </c>
      <c r="E161" s="6">
        <v>436136</v>
      </c>
    </row>
    <row r="162" spans="1:5" x14ac:dyDescent="0.2">
      <c r="A162" s="10">
        <v>162</v>
      </c>
      <c r="B162" s="20">
        <v>2366295.5648798924</v>
      </c>
      <c r="C162" s="9">
        <v>7.4749999999999997E-2</v>
      </c>
      <c r="D162" s="9">
        <v>4.2949106396954404</v>
      </c>
      <c r="E162" s="6">
        <v>446900</v>
      </c>
    </row>
    <row r="163" spans="1:5" x14ac:dyDescent="0.2">
      <c r="A163" s="10">
        <v>163</v>
      </c>
      <c r="B163" s="20">
        <v>1874455.3523690184</v>
      </c>
      <c r="C163" s="9">
        <v>5.4750000000000007E-2</v>
      </c>
      <c r="D163" s="9">
        <v>2.3171034464880131</v>
      </c>
      <c r="E163" s="6">
        <v>565088</v>
      </c>
    </row>
    <row r="164" spans="1:5" x14ac:dyDescent="0.2">
      <c r="A164" s="10">
        <v>164</v>
      </c>
      <c r="B164" s="20">
        <v>5174708.5697835805</v>
      </c>
      <c r="C164" s="9">
        <v>9.0499999999999997E-2</v>
      </c>
      <c r="D164" s="9">
        <v>8.4451739648666848</v>
      </c>
      <c r="E164" s="6">
        <v>547868</v>
      </c>
    </row>
    <row r="165" spans="1:5" x14ac:dyDescent="0.2">
      <c r="A165" s="10">
        <v>165</v>
      </c>
      <c r="B165" s="20">
        <v>8240422.4030291708</v>
      </c>
      <c r="C165" s="9">
        <v>0.10525</v>
      </c>
      <c r="D165" s="9">
        <v>15.345114971336365</v>
      </c>
      <c r="E165" s="6">
        <v>504152</v>
      </c>
    </row>
    <row r="166" spans="1:5" x14ac:dyDescent="0.2">
      <c r="A166" s="10">
        <v>166</v>
      </c>
      <c r="B166" s="20">
        <v>6782418.2352616591</v>
      </c>
      <c r="C166" s="9">
        <v>0.10124999999999999</v>
      </c>
      <c r="D166" s="9">
        <v>13.203303363310868</v>
      </c>
      <c r="E166" s="6">
        <v>477524</v>
      </c>
    </row>
    <row r="167" spans="1:5" x14ac:dyDescent="0.2">
      <c r="A167" s="10">
        <v>167</v>
      </c>
      <c r="B167" s="20">
        <v>2730252.5315292645</v>
      </c>
      <c r="C167" s="9">
        <v>7.5749999999999998E-2</v>
      </c>
      <c r="D167" s="9">
        <v>4.444433096557491</v>
      </c>
      <c r="E167" s="6">
        <v>501476</v>
      </c>
    </row>
    <row r="168" spans="1:5" x14ac:dyDescent="0.2">
      <c r="A168" s="10">
        <v>168</v>
      </c>
      <c r="B168" s="20">
        <v>1147312.5676830225</v>
      </c>
      <c r="C168" s="9">
        <v>3.5999999999999997E-2</v>
      </c>
      <c r="D168" s="9">
        <v>1.5795985459322752</v>
      </c>
      <c r="E168" s="6">
        <v>444764</v>
      </c>
    </row>
    <row r="169" spans="1:5" x14ac:dyDescent="0.2">
      <c r="A169" s="10">
        <v>169</v>
      </c>
      <c r="B169" s="20">
        <v>1799987.4185494056</v>
      </c>
      <c r="C169" s="9">
        <v>5.1250000000000004E-2</v>
      </c>
      <c r="D169" s="9">
        <v>2.7573318969427745</v>
      </c>
      <c r="E169" s="6">
        <v>479060</v>
      </c>
    </row>
    <row r="170" spans="1:5" x14ac:dyDescent="0.2">
      <c r="A170" s="10">
        <v>170</v>
      </c>
      <c r="B170" s="20">
        <v>8801648.2008902915</v>
      </c>
      <c r="C170" s="9">
        <v>0.11899999999999999</v>
      </c>
      <c r="D170" s="9">
        <v>13.05232905811193</v>
      </c>
      <c r="E170" s="6">
        <v>626348</v>
      </c>
    </row>
    <row r="171" spans="1:5" x14ac:dyDescent="0.2">
      <c r="A171" s="10">
        <v>171</v>
      </c>
      <c r="B171" s="20">
        <v>6269129.8206261322</v>
      </c>
      <c r="C171" s="9">
        <v>0.10200000000000001</v>
      </c>
      <c r="D171" s="9">
        <v>11.777453572122395</v>
      </c>
      <c r="E171" s="6">
        <v>490640</v>
      </c>
    </row>
    <row r="172" spans="1:5" x14ac:dyDescent="0.2">
      <c r="A172" s="10">
        <v>172</v>
      </c>
      <c r="B172" s="20">
        <v>2178410.9305143789</v>
      </c>
      <c r="C172" s="9">
        <v>7.0250000000000007E-2</v>
      </c>
      <c r="D172" s="9">
        <v>3.0236625979209069</v>
      </c>
      <c r="E172" s="6">
        <v>541400</v>
      </c>
    </row>
    <row r="173" spans="1:5" x14ac:dyDescent="0.2">
      <c r="A173" s="10">
        <v>173</v>
      </c>
      <c r="B173" s="20">
        <v>4120394.7741236831</v>
      </c>
      <c r="C173" s="9">
        <v>7.6749999999999999E-2</v>
      </c>
      <c r="D173" s="9">
        <v>7.1933989288429387</v>
      </c>
      <c r="E173" s="6">
        <v>502892</v>
      </c>
    </row>
    <row r="174" spans="1:5" x14ac:dyDescent="0.2">
      <c r="A174" s="10">
        <v>174</v>
      </c>
      <c r="B174" s="20">
        <v>2395751.3429583679</v>
      </c>
      <c r="C174" s="9">
        <v>6.7499999999999991E-2</v>
      </c>
      <c r="D174" s="9">
        <v>3.3166068650512566</v>
      </c>
      <c r="E174" s="6">
        <v>555008</v>
      </c>
    </row>
    <row r="175" spans="1:5" x14ac:dyDescent="0.2">
      <c r="A175" s="10">
        <v>175</v>
      </c>
      <c r="B175" s="20">
        <v>3651991.5729625174</v>
      </c>
      <c r="C175" s="9">
        <v>8.4250000000000019E-2</v>
      </c>
      <c r="D175" s="9">
        <v>6.6873675398736117</v>
      </c>
      <c r="E175" s="6">
        <v>475064</v>
      </c>
    </row>
    <row r="176" spans="1:5" x14ac:dyDescent="0.2">
      <c r="A176" s="10">
        <v>176</v>
      </c>
      <c r="B176" s="20">
        <v>1151177.6249127598</v>
      </c>
      <c r="C176" s="9">
        <v>4.7500000000000001E-2</v>
      </c>
      <c r="D176" s="9">
        <v>1.5800050760945059</v>
      </c>
      <c r="E176" s="6">
        <v>446192</v>
      </c>
    </row>
    <row r="177" spans="1:5" x14ac:dyDescent="0.2">
      <c r="A177" s="10">
        <v>177</v>
      </c>
      <c r="B177" s="20">
        <v>1279397.0710747025</v>
      </c>
      <c r="C177" s="9">
        <v>4.2249999999999996E-2</v>
      </c>
      <c r="D177" s="9">
        <v>1.1871530892278148</v>
      </c>
      <c r="E177" s="6">
        <v>584960</v>
      </c>
    </row>
    <row r="178" spans="1:5" x14ac:dyDescent="0.2">
      <c r="A178" s="10">
        <v>178</v>
      </c>
      <c r="B178" s="20">
        <v>2413112.2831706689</v>
      </c>
      <c r="C178" s="9">
        <v>7.5000000000000011E-2</v>
      </c>
      <c r="D178" s="9">
        <v>3.2682453838070145</v>
      </c>
      <c r="E178" s="6">
        <v>565364</v>
      </c>
    </row>
    <row r="179" spans="1:5" x14ac:dyDescent="0.2">
      <c r="A179" s="10">
        <v>179</v>
      </c>
      <c r="B179" s="20">
        <v>2700740.3013722668</v>
      </c>
      <c r="C179" s="9">
        <v>6.6750000000000004E-2</v>
      </c>
      <c r="D179" s="9">
        <v>3.8602438478481624</v>
      </c>
      <c r="E179" s="6">
        <v>555680</v>
      </c>
    </row>
    <row r="180" spans="1:5" x14ac:dyDescent="0.2">
      <c r="A180" s="10">
        <v>180</v>
      </c>
      <c r="B180" s="20">
        <v>3609579.168063717</v>
      </c>
      <c r="C180" s="9">
        <v>7.5249999999999997E-2</v>
      </c>
      <c r="D180" s="9">
        <v>5.2734703253959472</v>
      </c>
      <c r="E180" s="6">
        <v>575372</v>
      </c>
    </row>
    <row r="181" spans="1:5" x14ac:dyDescent="0.2">
      <c r="A181" s="10">
        <v>181</v>
      </c>
      <c r="B181" s="20">
        <v>3641089.8437339719</v>
      </c>
      <c r="C181" s="9">
        <v>7.3999999999999996E-2</v>
      </c>
      <c r="D181" s="9">
        <v>5.3986985774783527</v>
      </c>
      <c r="E181" s="6">
        <v>569036</v>
      </c>
    </row>
    <row r="182" spans="1:5" x14ac:dyDescent="0.2">
      <c r="A182" s="10">
        <v>182</v>
      </c>
      <c r="B182" s="20">
        <v>6281690.9516146332</v>
      </c>
      <c r="C182" s="9">
        <v>9.5999999999999988E-2</v>
      </c>
      <c r="D182" s="9">
        <v>11.109143704582952</v>
      </c>
      <c r="E182" s="6">
        <v>518756</v>
      </c>
    </row>
    <row r="183" spans="1:5" x14ac:dyDescent="0.2">
      <c r="A183" s="10">
        <v>183</v>
      </c>
      <c r="B183" s="20">
        <v>4014049.9529911075</v>
      </c>
      <c r="C183" s="9">
        <v>8.4249999999999992E-2</v>
      </c>
      <c r="D183" s="9">
        <v>6.2076398469268392</v>
      </c>
      <c r="E183" s="6">
        <v>556916</v>
      </c>
    </row>
    <row r="184" spans="1:5" x14ac:dyDescent="0.2">
      <c r="A184" s="10">
        <v>184</v>
      </c>
      <c r="B184" s="20">
        <v>3974303.2356801326</v>
      </c>
      <c r="C184" s="9">
        <v>9.4E-2</v>
      </c>
      <c r="D184" s="9">
        <v>7.0612053882229633</v>
      </c>
      <c r="E184" s="6">
        <v>493016</v>
      </c>
    </row>
    <row r="185" spans="1:5" x14ac:dyDescent="0.2">
      <c r="A185" s="10">
        <v>185</v>
      </c>
      <c r="B185" s="20">
        <v>1582968.5619566257</v>
      </c>
      <c r="C185" s="9">
        <v>5.149999999999999E-2</v>
      </c>
      <c r="D185" s="9">
        <v>1.6605944554272258</v>
      </c>
      <c r="E185" s="6">
        <v>594968</v>
      </c>
    </row>
    <row r="186" spans="1:5" x14ac:dyDescent="0.2">
      <c r="A186" s="10">
        <v>186</v>
      </c>
      <c r="B186" s="20">
        <v>5841377.5553579722</v>
      </c>
      <c r="C186" s="9">
        <v>0.10250000000000006</v>
      </c>
      <c r="D186" s="9">
        <v>10.341159389892386</v>
      </c>
      <c r="E186" s="6">
        <v>515060</v>
      </c>
    </row>
    <row r="187" spans="1:5" x14ac:dyDescent="0.2">
      <c r="A187" s="10">
        <v>187</v>
      </c>
      <c r="B187" s="20">
        <v>5750990.0144144669</v>
      </c>
      <c r="C187" s="9">
        <v>9.6249999999999974E-2</v>
      </c>
      <c r="D187" s="9">
        <v>9.2062007780479647</v>
      </c>
      <c r="E187" s="6">
        <v>563480</v>
      </c>
    </row>
    <row r="188" spans="1:5" x14ac:dyDescent="0.2">
      <c r="A188" s="10">
        <v>188</v>
      </c>
      <c r="B188" s="20">
        <v>2196446.3775655185</v>
      </c>
      <c r="C188" s="9">
        <v>6.1000000000000013E-2</v>
      </c>
      <c r="D188" s="9">
        <v>3.9250326868834162</v>
      </c>
      <c r="E188" s="6">
        <v>445976</v>
      </c>
    </row>
    <row r="189" spans="1:5" x14ac:dyDescent="0.2">
      <c r="A189" s="10">
        <v>189</v>
      </c>
      <c r="B189" s="20">
        <v>12588473.069613384</v>
      </c>
      <c r="C189" s="9">
        <v>0.10800000000000001</v>
      </c>
      <c r="D189" s="9">
        <v>19.271815488987453</v>
      </c>
      <c r="E189" s="6">
        <v>620984</v>
      </c>
    </row>
    <row r="190" spans="1:5" x14ac:dyDescent="0.2">
      <c r="A190" s="10">
        <v>190</v>
      </c>
      <c r="B190" s="20">
        <v>1564137.7866231527</v>
      </c>
      <c r="C190" s="9">
        <v>5.4000000000000006E-2</v>
      </c>
      <c r="D190" s="9">
        <v>2.0033598311491501</v>
      </c>
      <c r="E190" s="6">
        <v>520796</v>
      </c>
    </row>
    <row r="191" spans="1:5" x14ac:dyDescent="0.2">
      <c r="A191" s="10">
        <v>191</v>
      </c>
      <c r="B191" s="20">
        <v>3984355.0410671658</v>
      </c>
      <c r="C191" s="9">
        <v>8.299999999999999E-2</v>
      </c>
      <c r="D191" s="9">
        <v>6.6159397527853159</v>
      </c>
      <c r="E191" s="6">
        <v>523160</v>
      </c>
    </row>
    <row r="192" spans="1:5" x14ac:dyDescent="0.2">
      <c r="A192" s="10">
        <v>192</v>
      </c>
      <c r="B192" s="20">
        <v>2175591.9036331153</v>
      </c>
      <c r="C192" s="9">
        <v>5.1000000000000004E-2</v>
      </c>
      <c r="D192" s="9">
        <v>2.5575627164749899</v>
      </c>
      <c r="E192" s="6">
        <v>611540</v>
      </c>
    </row>
    <row r="193" spans="1:5" x14ac:dyDescent="0.2">
      <c r="A193" s="10">
        <v>193</v>
      </c>
      <c r="B193" s="20">
        <v>3938354.344719829</v>
      </c>
      <c r="C193" s="9">
        <v>7.1499999999999994E-2</v>
      </c>
      <c r="D193" s="9">
        <v>6.0902062864917061</v>
      </c>
      <c r="E193" s="6">
        <v>555464</v>
      </c>
    </row>
    <row r="194" spans="1:5" x14ac:dyDescent="0.2">
      <c r="A194" s="10">
        <v>194</v>
      </c>
      <c r="B194" s="20">
        <v>1427747.9210155047</v>
      </c>
      <c r="C194" s="9">
        <v>5.3749999999999985E-2</v>
      </c>
      <c r="D194" s="9">
        <v>1.7382547276135094</v>
      </c>
      <c r="E194" s="6">
        <v>521408</v>
      </c>
    </row>
    <row r="195" spans="1:5" x14ac:dyDescent="0.2">
      <c r="A195" s="10">
        <v>195</v>
      </c>
      <c r="B195" s="20">
        <v>2685610.1252710745</v>
      </c>
      <c r="C195" s="9">
        <v>7.9999999999999988E-2</v>
      </c>
      <c r="D195" s="9">
        <v>4.4595336671418355</v>
      </c>
      <c r="E195" s="6">
        <v>491912</v>
      </c>
    </row>
    <row r="196" spans="1:5" x14ac:dyDescent="0.2">
      <c r="A196" s="10">
        <v>196</v>
      </c>
      <c r="B196" s="20">
        <v>6034964.5839322964</v>
      </c>
      <c r="C196" s="9">
        <v>0.10200000000000002</v>
      </c>
      <c r="D196" s="9">
        <v>14.509741727058545</v>
      </c>
      <c r="E196" s="6">
        <v>389108</v>
      </c>
    </row>
    <row r="197" spans="1:5" x14ac:dyDescent="0.2">
      <c r="A197" s="10">
        <v>197</v>
      </c>
      <c r="B197" s="20">
        <v>2383395.7035744102</v>
      </c>
      <c r="C197" s="9">
        <v>7.1250000000000008E-2</v>
      </c>
      <c r="D197" s="9">
        <v>3.7457204085349254</v>
      </c>
      <c r="E197" s="6">
        <v>502220</v>
      </c>
    </row>
    <row r="198" spans="1:5" x14ac:dyDescent="0.2">
      <c r="A198" s="10">
        <v>198</v>
      </c>
      <c r="B198" s="20">
        <v>3043744.6627977616</v>
      </c>
      <c r="C198" s="9">
        <v>7.9000000000000029E-2</v>
      </c>
      <c r="D198" s="9">
        <v>4.2214403443244866</v>
      </c>
      <c r="E198" s="6">
        <v>582932</v>
      </c>
    </row>
    <row r="199" spans="1:5" x14ac:dyDescent="0.2">
      <c r="A199" s="10">
        <v>199</v>
      </c>
      <c r="B199" s="20">
        <v>2425896.1598650888</v>
      </c>
      <c r="C199" s="9">
        <v>7.9500000000000015E-2</v>
      </c>
      <c r="D199" s="9">
        <v>4.1725747131402855</v>
      </c>
      <c r="E199" s="6">
        <v>468992</v>
      </c>
    </row>
    <row r="200" spans="1:5" x14ac:dyDescent="0.2">
      <c r="A200" s="10">
        <v>200</v>
      </c>
      <c r="B200" s="20">
        <v>4040072.4926874344</v>
      </c>
      <c r="C200" s="9">
        <v>7.5999999999999998E-2</v>
      </c>
      <c r="D200" s="9">
        <v>6.255460341157538</v>
      </c>
      <c r="E200" s="6">
        <v>556832</v>
      </c>
    </row>
    <row r="201" spans="1:5" x14ac:dyDescent="0.2">
      <c r="A201" s="10">
        <v>201</v>
      </c>
      <c r="B201" s="20">
        <v>2975799.0813328703</v>
      </c>
      <c r="C201" s="9">
        <v>6.6000000000000003E-2</v>
      </c>
      <c r="D201" s="9">
        <v>4.3628823858740331</v>
      </c>
      <c r="E201" s="6">
        <v>554888</v>
      </c>
    </row>
    <row r="202" spans="1:5" x14ac:dyDescent="0.2">
      <c r="A202" s="10">
        <v>202</v>
      </c>
      <c r="B202" s="20">
        <v>2149147.3009279883</v>
      </c>
      <c r="C202" s="9">
        <v>8.0000000000000029E-2</v>
      </c>
      <c r="D202" s="9">
        <v>2.8522916802798917</v>
      </c>
      <c r="E202" s="6">
        <v>557888</v>
      </c>
    </row>
    <row r="203" spans="1:5" x14ac:dyDescent="0.2">
      <c r="A203" s="10">
        <v>203</v>
      </c>
      <c r="B203" s="20">
        <v>2115934.6931299586</v>
      </c>
      <c r="C203" s="9">
        <v>6.2500000000000028E-2</v>
      </c>
      <c r="D203" s="9">
        <v>3.473321381127664</v>
      </c>
      <c r="E203" s="6">
        <v>473012</v>
      </c>
    </row>
    <row r="204" spans="1:5" x14ac:dyDescent="0.2">
      <c r="A204" s="10">
        <v>204</v>
      </c>
      <c r="B204" s="20">
        <v>1730881.4257799967</v>
      </c>
      <c r="C204" s="9">
        <v>5.9749999999999991E-2</v>
      </c>
      <c r="D204" s="9">
        <v>2.0789178859494899</v>
      </c>
      <c r="E204" s="6">
        <v>562172</v>
      </c>
    </row>
    <row r="205" spans="1:5" x14ac:dyDescent="0.2">
      <c r="A205" s="10">
        <v>205</v>
      </c>
      <c r="B205" s="20">
        <v>1842343.2601593698</v>
      </c>
      <c r="C205" s="9">
        <v>5.149999999999999E-2</v>
      </c>
      <c r="D205" s="9">
        <v>2.0637909097187719</v>
      </c>
      <c r="E205" s="6">
        <v>601328</v>
      </c>
    </row>
    <row r="206" spans="1:5" x14ac:dyDescent="0.2">
      <c r="A206" s="10">
        <v>206</v>
      </c>
      <c r="B206" s="20">
        <v>6342862.2917996598</v>
      </c>
      <c r="C206" s="9">
        <v>9.7500000000000031E-2</v>
      </c>
      <c r="D206" s="9">
        <v>12.158810125221274</v>
      </c>
      <c r="E206" s="6">
        <v>482024</v>
      </c>
    </row>
    <row r="207" spans="1:5" x14ac:dyDescent="0.2">
      <c r="A207" s="10">
        <v>207</v>
      </c>
      <c r="B207" s="20">
        <v>3741452.8205270576</v>
      </c>
      <c r="C207" s="9">
        <v>8.3000000000000032E-2</v>
      </c>
      <c r="D207" s="9">
        <v>5.7462185728940813</v>
      </c>
      <c r="E207" s="6">
        <v>554600</v>
      </c>
    </row>
    <row r="208" spans="1:5" x14ac:dyDescent="0.2">
      <c r="A208" s="10">
        <v>208</v>
      </c>
      <c r="B208" s="20">
        <v>2992076.2472080258</v>
      </c>
      <c r="C208" s="9">
        <v>6.674999999999999E-2</v>
      </c>
      <c r="D208" s="9">
        <v>4.6660813516593045</v>
      </c>
      <c r="E208" s="6">
        <v>528068</v>
      </c>
    </row>
    <row r="209" spans="1:5" x14ac:dyDescent="0.2">
      <c r="A209" s="10">
        <v>209</v>
      </c>
      <c r="B209" s="20">
        <v>614035.80474011984</v>
      </c>
      <c r="C209" s="9">
        <v>2.2000000000000006E-2</v>
      </c>
      <c r="D209" s="9">
        <v>6.431226685314706E-2</v>
      </c>
      <c r="E209" s="6">
        <v>576932</v>
      </c>
    </row>
    <row r="210" spans="1:5" x14ac:dyDescent="0.2">
      <c r="A210" s="10">
        <v>210</v>
      </c>
      <c r="B210" s="20">
        <v>408003.52675164805</v>
      </c>
      <c r="C210" s="9">
        <v>3.000000000000004E-3</v>
      </c>
      <c r="D210" s="9">
        <v>-0.21636039667254126</v>
      </c>
      <c r="E210" s="6">
        <v>520652</v>
      </c>
    </row>
    <row r="211" spans="1:5" x14ac:dyDescent="0.2">
      <c r="A211" s="10">
        <v>211</v>
      </c>
      <c r="B211" s="20">
        <v>3040934.992056415</v>
      </c>
      <c r="C211" s="9">
        <v>6.7999999999999977E-2</v>
      </c>
      <c r="D211" s="9">
        <v>4.4925024962547138</v>
      </c>
      <c r="E211" s="6">
        <v>553652</v>
      </c>
    </row>
    <row r="212" spans="1:5" x14ac:dyDescent="0.2">
      <c r="A212" s="10">
        <v>212</v>
      </c>
      <c r="B212" s="20">
        <v>13420488.449650202</v>
      </c>
      <c r="C212" s="9">
        <v>0.12024999999999994</v>
      </c>
      <c r="D212" s="9">
        <v>21.817130331142721</v>
      </c>
      <c r="E212" s="6">
        <v>588176</v>
      </c>
    </row>
    <row r="213" spans="1:5" x14ac:dyDescent="0.2">
      <c r="A213" s="10">
        <v>213</v>
      </c>
      <c r="B213" s="20">
        <v>3684234.3054227307</v>
      </c>
      <c r="C213" s="9">
        <v>8.0249999999999974E-2</v>
      </c>
      <c r="D213" s="9">
        <v>7.1449062321432093</v>
      </c>
      <c r="E213" s="6">
        <v>452336</v>
      </c>
    </row>
    <row r="214" spans="1:5" x14ac:dyDescent="0.2">
      <c r="A214" s="10">
        <v>214</v>
      </c>
      <c r="B214" s="20">
        <v>2401174.6350123491</v>
      </c>
      <c r="C214" s="9">
        <v>5.7250000000000009E-2</v>
      </c>
      <c r="D214" s="9">
        <v>3.0113710758118204</v>
      </c>
      <c r="E214" s="6">
        <v>598592</v>
      </c>
    </row>
    <row r="215" spans="1:5" x14ac:dyDescent="0.2">
      <c r="A215" s="10">
        <v>215</v>
      </c>
      <c r="B215" s="20">
        <v>3121775.5968554285</v>
      </c>
      <c r="C215" s="9">
        <v>8.4250000000000005E-2</v>
      </c>
      <c r="D215" s="9">
        <v>6.1235033106714845</v>
      </c>
      <c r="E215" s="6">
        <v>438236</v>
      </c>
    </row>
    <row r="216" spans="1:5" x14ac:dyDescent="0.2">
      <c r="A216" s="10">
        <v>216</v>
      </c>
      <c r="B216" s="20">
        <v>2903944.7848232887</v>
      </c>
      <c r="C216" s="9">
        <v>7.4750000000000011E-2</v>
      </c>
      <c r="D216" s="9">
        <v>4.2955745093171949</v>
      </c>
      <c r="E216" s="6">
        <v>548372</v>
      </c>
    </row>
    <row r="217" spans="1:5" x14ac:dyDescent="0.2">
      <c r="A217" s="10">
        <v>217</v>
      </c>
      <c r="B217" s="20">
        <v>2510847.6263535572</v>
      </c>
      <c r="C217" s="9">
        <v>7.3999999999999969E-2</v>
      </c>
      <c r="D217" s="9">
        <v>3.9753646570209353</v>
      </c>
      <c r="E217" s="6">
        <v>504656</v>
      </c>
    </row>
    <row r="218" spans="1:5" x14ac:dyDescent="0.2">
      <c r="A218" s="10">
        <v>218</v>
      </c>
      <c r="B218" s="20">
        <v>7340312.3695706008</v>
      </c>
      <c r="C218" s="9">
        <v>9.4750000000000029E-2</v>
      </c>
      <c r="D218" s="9">
        <v>13.86904528094129</v>
      </c>
      <c r="E218" s="6">
        <v>493664</v>
      </c>
    </row>
    <row r="219" spans="1:5" x14ac:dyDescent="0.2">
      <c r="A219" s="10">
        <v>219</v>
      </c>
      <c r="B219" s="20">
        <v>1506463.7728563391</v>
      </c>
      <c r="C219" s="9">
        <v>4.5999999999999999E-2</v>
      </c>
      <c r="D219" s="9">
        <v>1.9912469875469381</v>
      </c>
      <c r="E219" s="6">
        <v>503624</v>
      </c>
    </row>
    <row r="220" spans="1:5" x14ac:dyDescent="0.2">
      <c r="A220" s="10">
        <v>220</v>
      </c>
      <c r="B220" s="20">
        <v>2236218.1857261085</v>
      </c>
      <c r="C220" s="9">
        <v>5.8999999999999983E-2</v>
      </c>
      <c r="D220" s="9">
        <v>2.9001447337941926</v>
      </c>
      <c r="E220" s="6">
        <v>573368</v>
      </c>
    </row>
    <row r="221" spans="1:5" x14ac:dyDescent="0.2">
      <c r="A221" s="10">
        <v>221</v>
      </c>
      <c r="B221" s="20">
        <v>4048059.6613410986</v>
      </c>
      <c r="C221" s="9">
        <v>0.08</v>
      </c>
      <c r="D221" s="9">
        <v>6.007491502747385</v>
      </c>
      <c r="E221" s="6">
        <v>577676</v>
      </c>
    </row>
    <row r="222" spans="1:5" x14ac:dyDescent="0.2">
      <c r="A222" s="10">
        <v>222</v>
      </c>
      <c r="B222" s="20">
        <v>1455419.8485650334</v>
      </c>
      <c r="C222" s="9">
        <v>4.3499999999999997E-2</v>
      </c>
      <c r="D222" s="9">
        <v>1.6663268588647351</v>
      </c>
      <c r="E222" s="6">
        <v>545852</v>
      </c>
    </row>
    <row r="223" spans="1:5" x14ac:dyDescent="0.2">
      <c r="A223" s="10">
        <v>223</v>
      </c>
      <c r="B223" s="20">
        <v>4147876.5199309578</v>
      </c>
      <c r="C223" s="9">
        <v>8.5750000000000021E-2</v>
      </c>
      <c r="D223" s="9">
        <v>6.6087722141873666</v>
      </c>
      <c r="E223" s="6">
        <v>545144</v>
      </c>
    </row>
    <row r="224" spans="1:5" x14ac:dyDescent="0.2">
      <c r="A224" s="10">
        <v>224</v>
      </c>
      <c r="B224" s="20">
        <v>2810709.4904891532</v>
      </c>
      <c r="C224" s="9">
        <v>8.2500000000000004E-2</v>
      </c>
      <c r="D224" s="9">
        <v>4.1590826318430585</v>
      </c>
      <c r="E224" s="6">
        <v>544808</v>
      </c>
    </row>
    <row r="225" spans="1:5" x14ac:dyDescent="0.2">
      <c r="A225" s="10">
        <v>225</v>
      </c>
      <c r="B225" s="20">
        <v>2199178.7232115366</v>
      </c>
      <c r="C225" s="9">
        <v>7.0250000000000007E-2</v>
      </c>
      <c r="D225" s="9">
        <v>3.180916348947036</v>
      </c>
      <c r="E225" s="6">
        <v>526004</v>
      </c>
    </row>
    <row r="226" spans="1:5" x14ac:dyDescent="0.2">
      <c r="A226" s="10">
        <v>226</v>
      </c>
      <c r="B226" s="20">
        <v>2336768.0530248806</v>
      </c>
      <c r="C226" s="9">
        <v>7.4500000000000011E-2</v>
      </c>
      <c r="D226" s="9">
        <v>3.7120999318923684</v>
      </c>
      <c r="E226" s="6">
        <v>495908</v>
      </c>
    </row>
    <row r="227" spans="1:5" x14ac:dyDescent="0.2">
      <c r="A227" s="10">
        <v>227</v>
      </c>
      <c r="B227" s="20">
        <v>1359248.8477867548</v>
      </c>
      <c r="C227" s="9">
        <v>5.4499999999999979E-2</v>
      </c>
      <c r="D227" s="9">
        <v>1.3357359705994385</v>
      </c>
      <c r="E227" s="6">
        <v>581936</v>
      </c>
    </row>
    <row r="228" spans="1:5" x14ac:dyDescent="0.2">
      <c r="A228" s="10">
        <v>228</v>
      </c>
      <c r="B228" s="20">
        <v>3123974.7510655038</v>
      </c>
      <c r="C228" s="9">
        <v>8.2750000000000004E-2</v>
      </c>
      <c r="D228" s="9">
        <v>5.2599686419235008</v>
      </c>
      <c r="E228" s="6">
        <v>499040</v>
      </c>
    </row>
    <row r="229" spans="1:5" x14ac:dyDescent="0.2">
      <c r="A229" s="10">
        <v>229</v>
      </c>
      <c r="B229" s="20">
        <v>1114837.6418628159</v>
      </c>
      <c r="C229" s="9">
        <v>4.675E-2</v>
      </c>
      <c r="D229" s="9">
        <v>0.93735210005285652</v>
      </c>
      <c r="E229" s="6">
        <v>575444</v>
      </c>
    </row>
    <row r="230" spans="1:5" x14ac:dyDescent="0.2">
      <c r="A230" s="10">
        <v>230</v>
      </c>
      <c r="B230" s="20">
        <v>5502103.3894423256</v>
      </c>
      <c r="C230" s="9">
        <v>8.8999999999999982E-2</v>
      </c>
      <c r="D230" s="9">
        <v>9.1792027540725769</v>
      </c>
      <c r="E230" s="6">
        <v>540524</v>
      </c>
    </row>
    <row r="231" spans="1:5" x14ac:dyDescent="0.2">
      <c r="A231" s="10">
        <v>231</v>
      </c>
      <c r="B231" s="20">
        <v>2940074.5999874324</v>
      </c>
      <c r="C231" s="9">
        <v>7.7999999999999986E-2</v>
      </c>
      <c r="D231" s="9">
        <v>4.3923764003085539</v>
      </c>
      <c r="E231" s="6">
        <v>545228</v>
      </c>
    </row>
    <row r="232" spans="1:5" x14ac:dyDescent="0.2">
      <c r="A232" s="10">
        <v>232</v>
      </c>
      <c r="B232" s="20">
        <v>3457110.2754012831</v>
      </c>
      <c r="C232" s="9">
        <v>8.0999999999999989E-2</v>
      </c>
      <c r="D232" s="9">
        <v>5.6733396816535979</v>
      </c>
      <c r="E232" s="6">
        <v>518048</v>
      </c>
    </row>
    <row r="233" spans="1:5" x14ac:dyDescent="0.2">
      <c r="A233" s="10">
        <v>233</v>
      </c>
      <c r="B233" s="20">
        <v>4054019.3890650067</v>
      </c>
      <c r="C233" s="9">
        <v>8.5250000000000006E-2</v>
      </c>
      <c r="D233" s="9">
        <v>5.9503829876988865</v>
      </c>
      <c r="E233" s="6">
        <v>583280</v>
      </c>
    </row>
    <row r="234" spans="1:5" x14ac:dyDescent="0.2">
      <c r="A234" s="10">
        <v>234</v>
      </c>
      <c r="B234" s="20">
        <v>2321800.8472773843</v>
      </c>
      <c r="C234" s="9">
        <v>6.8000000000000005E-2</v>
      </c>
      <c r="D234" s="9">
        <v>3.3200152707169837</v>
      </c>
      <c r="E234" s="6">
        <v>537452</v>
      </c>
    </row>
    <row r="235" spans="1:5" x14ac:dyDescent="0.2">
      <c r="A235" s="10">
        <v>235</v>
      </c>
      <c r="B235" s="20">
        <v>3299045.1733196648</v>
      </c>
      <c r="C235" s="9">
        <v>7.0750000000000007E-2</v>
      </c>
      <c r="D235" s="9">
        <v>4.8514043414372097</v>
      </c>
      <c r="E235" s="6">
        <v>563804</v>
      </c>
    </row>
    <row r="236" spans="1:5" x14ac:dyDescent="0.2">
      <c r="A236" s="10">
        <v>236</v>
      </c>
      <c r="B236" s="20">
        <v>1811694.2559132809</v>
      </c>
      <c r="C236" s="9">
        <v>5.7249999999999988E-2</v>
      </c>
      <c r="D236" s="9">
        <v>2.6177448298919304</v>
      </c>
      <c r="E236" s="6">
        <v>500780</v>
      </c>
    </row>
    <row r="237" spans="1:5" x14ac:dyDescent="0.2">
      <c r="A237" s="10">
        <v>237</v>
      </c>
      <c r="B237" s="20">
        <v>3872500.0808151457</v>
      </c>
      <c r="C237" s="9">
        <v>9.2499999999999999E-2</v>
      </c>
      <c r="D237" s="9">
        <v>6.2178650418909145</v>
      </c>
      <c r="E237" s="6">
        <v>536516</v>
      </c>
    </row>
    <row r="238" spans="1:5" x14ac:dyDescent="0.2">
      <c r="A238" s="10">
        <v>238</v>
      </c>
      <c r="B238" s="20">
        <v>1068585.0964633455</v>
      </c>
      <c r="C238" s="9">
        <v>2.8500000000000004E-2</v>
      </c>
      <c r="D238" s="9">
        <v>1.1880018519512217</v>
      </c>
      <c r="E238" s="6">
        <v>488384</v>
      </c>
    </row>
    <row r="239" spans="1:5" x14ac:dyDescent="0.2">
      <c r="A239" s="10">
        <v>239</v>
      </c>
      <c r="B239" s="20">
        <v>792986.24854449998</v>
      </c>
      <c r="C239" s="9">
        <v>2.5000000000000012E-2</v>
      </c>
      <c r="D239" s="9">
        <v>0.49298913383382909</v>
      </c>
      <c r="E239" s="6">
        <v>531140</v>
      </c>
    </row>
    <row r="240" spans="1:5" x14ac:dyDescent="0.2">
      <c r="A240" s="10">
        <v>240</v>
      </c>
      <c r="B240" s="20">
        <v>6314631.1290348135</v>
      </c>
      <c r="C240" s="9">
        <v>0.10325000000000002</v>
      </c>
      <c r="D240" s="9">
        <v>10.852141072244688</v>
      </c>
      <c r="E240" s="6">
        <v>532784</v>
      </c>
    </row>
    <row r="241" spans="1:5" x14ac:dyDescent="0.2">
      <c r="A241" s="10">
        <v>241</v>
      </c>
      <c r="B241" s="20">
        <v>3364542.5668166461</v>
      </c>
      <c r="C241" s="9">
        <v>7.400000000000001E-2</v>
      </c>
      <c r="D241" s="9">
        <v>4.164301714223555</v>
      </c>
      <c r="E241" s="6">
        <v>651500</v>
      </c>
    </row>
    <row r="242" spans="1:5" x14ac:dyDescent="0.2">
      <c r="A242" s="10">
        <v>242</v>
      </c>
      <c r="B242" s="20">
        <v>2361977.0121787055</v>
      </c>
      <c r="C242" s="9">
        <v>7.7499999999999986E-2</v>
      </c>
      <c r="D242" s="9">
        <v>4.1377706212775935</v>
      </c>
      <c r="E242" s="6">
        <v>459728</v>
      </c>
    </row>
    <row r="243" spans="1:5" x14ac:dyDescent="0.2">
      <c r="A243" s="10">
        <v>243</v>
      </c>
      <c r="B243" s="20">
        <v>3221041.0392739759</v>
      </c>
      <c r="C243" s="9">
        <v>8.2500000000000004E-2</v>
      </c>
      <c r="D243" s="9">
        <v>5.7417388886716285</v>
      </c>
      <c r="E243" s="6">
        <v>477776</v>
      </c>
    </row>
    <row r="244" spans="1:5" x14ac:dyDescent="0.2">
      <c r="A244" s="10">
        <v>244</v>
      </c>
      <c r="B244" s="20">
        <v>3309849.3767340723</v>
      </c>
      <c r="C244" s="9">
        <v>7.3749999999999982E-2</v>
      </c>
      <c r="D244" s="9">
        <v>4.8741931521433299</v>
      </c>
      <c r="E244" s="6">
        <v>563456</v>
      </c>
    </row>
    <row r="245" spans="1:5" x14ac:dyDescent="0.2">
      <c r="A245" s="10">
        <v>245</v>
      </c>
      <c r="B245" s="20">
        <v>1952088.9923867623</v>
      </c>
      <c r="C245" s="9">
        <v>6.4250000000000002E-2</v>
      </c>
      <c r="D245" s="9">
        <v>2.9404935735473368</v>
      </c>
      <c r="E245" s="6">
        <v>495392</v>
      </c>
    </row>
    <row r="246" spans="1:5" x14ac:dyDescent="0.2">
      <c r="A246" s="10">
        <v>246</v>
      </c>
      <c r="B246" s="20">
        <v>2765272.0530023077</v>
      </c>
      <c r="C246" s="9">
        <v>7.9250000000000001E-2</v>
      </c>
      <c r="D246" s="9">
        <v>4.0600782688774641</v>
      </c>
      <c r="E246" s="6">
        <v>546488</v>
      </c>
    </row>
    <row r="247" spans="1:5" x14ac:dyDescent="0.2">
      <c r="A247" s="10">
        <v>247</v>
      </c>
      <c r="B247" s="20">
        <v>5858191.7893149965</v>
      </c>
      <c r="C247" s="9">
        <v>0.10300000000000001</v>
      </c>
      <c r="D247" s="9">
        <v>10.440440161924377</v>
      </c>
      <c r="E247" s="6">
        <v>512060</v>
      </c>
    </row>
    <row r="248" spans="1:5" x14ac:dyDescent="0.2">
      <c r="A248" s="10">
        <v>248</v>
      </c>
      <c r="B248" s="20">
        <v>2272779.6504938398</v>
      </c>
      <c r="C248" s="9">
        <v>6.9999999999999979E-2</v>
      </c>
      <c r="D248" s="9">
        <v>4.4180882294599018</v>
      </c>
      <c r="E248" s="6">
        <v>419480</v>
      </c>
    </row>
    <row r="249" spans="1:5" x14ac:dyDescent="0.2">
      <c r="A249" s="10">
        <v>249</v>
      </c>
      <c r="B249" s="20">
        <v>3003881.3882362889</v>
      </c>
      <c r="C249" s="9">
        <v>8.6750000000000008E-2</v>
      </c>
      <c r="D249" s="9">
        <v>4.8269411390457115</v>
      </c>
      <c r="E249" s="6">
        <v>515516</v>
      </c>
    </row>
    <row r="250" spans="1:5" x14ac:dyDescent="0.2">
      <c r="A250" s="10">
        <v>250</v>
      </c>
      <c r="B250" s="20">
        <v>2542859.8534605624</v>
      </c>
      <c r="C250" s="9">
        <v>7.2750000000000009E-2</v>
      </c>
      <c r="D250" s="9">
        <v>3.9558371274840236</v>
      </c>
      <c r="E250" s="6">
        <v>513104</v>
      </c>
    </row>
    <row r="251" spans="1:5" x14ac:dyDescent="0.2">
      <c r="A251" s="10">
        <v>251</v>
      </c>
      <c r="B251" s="20">
        <v>4299072.8316498268</v>
      </c>
      <c r="C251" s="9">
        <v>8.6500000000000021E-2</v>
      </c>
      <c r="D251" s="9">
        <v>6.4686991092086803</v>
      </c>
      <c r="E251" s="6">
        <v>575612</v>
      </c>
    </row>
    <row r="252" spans="1:5" x14ac:dyDescent="0.2">
      <c r="A252" s="10">
        <v>252</v>
      </c>
      <c r="B252" s="20">
        <v>6431358.6089157853</v>
      </c>
      <c r="C252" s="9">
        <v>0.10074999999999998</v>
      </c>
      <c r="D252" s="9">
        <v>9.8207179012507417</v>
      </c>
      <c r="E252" s="6">
        <v>594356</v>
      </c>
    </row>
    <row r="253" spans="1:5" x14ac:dyDescent="0.2">
      <c r="A253" s="10">
        <v>253</v>
      </c>
      <c r="B253" s="20">
        <v>4364345.255114832</v>
      </c>
      <c r="C253" s="9">
        <v>9.0999999999999998E-2</v>
      </c>
      <c r="D253" s="9">
        <v>6.9798604094105752</v>
      </c>
      <c r="E253" s="6">
        <v>546920</v>
      </c>
    </row>
    <row r="254" spans="1:5" x14ac:dyDescent="0.2">
      <c r="A254" s="10">
        <v>254</v>
      </c>
      <c r="B254" s="20">
        <v>10342291.600548709</v>
      </c>
      <c r="C254" s="9">
        <v>0.11274999999999999</v>
      </c>
      <c r="D254" s="9">
        <v>15.920181271756935</v>
      </c>
      <c r="E254" s="6">
        <v>611240</v>
      </c>
    </row>
    <row r="255" spans="1:5" x14ac:dyDescent="0.2">
      <c r="A255" s="10">
        <v>255</v>
      </c>
      <c r="B255" s="20">
        <v>3623644.777150162</v>
      </c>
      <c r="C255" s="9">
        <v>8.950000000000001E-2</v>
      </c>
      <c r="D255" s="9">
        <v>5.6781508281242621</v>
      </c>
      <c r="E255" s="6">
        <v>542612</v>
      </c>
    </row>
    <row r="256" spans="1:5" x14ac:dyDescent="0.2">
      <c r="A256" s="10">
        <v>256</v>
      </c>
      <c r="B256" s="20">
        <v>3397986.1903235326</v>
      </c>
      <c r="C256" s="9">
        <v>6.7250000000000018E-2</v>
      </c>
      <c r="D256" s="9">
        <v>5.9802510072381523</v>
      </c>
      <c r="E256" s="6">
        <v>486800</v>
      </c>
    </row>
    <row r="257" spans="1:5" x14ac:dyDescent="0.2">
      <c r="A257" s="10">
        <v>257</v>
      </c>
      <c r="B257" s="20">
        <v>3877976.5163897057</v>
      </c>
      <c r="C257" s="9">
        <v>8.6250000000000007E-2</v>
      </c>
      <c r="D257" s="9">
        <v>6.5850170876912024</v>
      </c>
      <c r="E257" s="6">
        <v>511268</v>
      </c>
    </row>
    <row r="258" spans="1:5" x14ac:dyDescent="0.2">
      <c r="A258" s="10">
        <v>258</v>
      </c>
      <c r="B258" s="20">
        <v>5316786.1963299382</v>
      </c>
      <c r="C258" s="9">
        <v>9.2999999999999999E-2</v>
      </c>
      <c r="D258" s="9">
        <v>9.0011026604152189</v>
      </c>
      <c r="E258" s="6">
        <v>531620</v>
      </c>
    </row>
    <row r="259" spans="1:5" x14ac:dyDescent="0.2">
      <c r="A259" s="10">
        <v>259</v>
      </c>
      <c r="B259" s="20">
        <v>2871890.1246680277</v>
      </c>
      <c r="C259" s="9">
        <v>7.7499999999999999E-2</v>
      </c>
      <c r="D259" s="9">
        <v>4.7607860898733616</v>
      </c>
      <c r="E259" s="6">
        <v>498524</v>
      </c>
    </row>
    <row r="260" spans="1:5" x14ac:dyDescent="0.2">
      <c r="A260" s="10">
        <v>260</v>
      </c>
      <c r="B260" s="20">
        <v>1578875.0544677798</v>
      </c>
      <c r="C260" s="9">
        <v>4.9000000000000002E-2</v>
      </c>
      <c r="D260" s="9">
        <v>2.4201731547534848</v>
      </c>
      <c r="E260" s="6">
        <v>461636</v>
      </c>
    </row>
    <row r="261" spans="1:5" x14ac:dyDescent="0.2">
      <c r="A261" s="10">
        <v>261</v>
      </c>
      <c r="B261" s="20">
        <v>5199212.6628895169</v>
      </c>
      <c r="C261" s="9">
        <v>9.8000000000000004E-2</v>
      </c>
      <c r="D261" s="9">
        <v>9.8804738387301345</v>
      </c>
      <c r="E261" s="6">
        <v>477848</v>
      </c>
    </row>
    <row r="262" spans="1:5" x14ac:dyDescent="0.2">
      <c r="A262" s="10">
        <v>262</v>
      </c>
      <c r="B262" s="20">
        <v>4457420.8291945243</v>
      </c>
      <c r="C262" s="9">
        <v>8.3250000000000005E-2</v>
      </c>
      <c r="D262" s="9">
        <v>6.4850729615631098</v>
      </c>
      <c r="E262" s="6">
        <v>595508</v>
      </c>
    </row>
    <row r="263" spans="1:5" x14ac:dyDescent="0.2">
      <c r="A263" s="10">
        <v>263</v>
      </c>
      <c r="B263" s="20">
        <v>2047006.834496663</v>
      </c>
      <c r="C263" s="9">
        <v>6.9499999999999992E-2</v>
      </c>
      <c r="D263" s="9">
        <v>3.1281951246252229</v>
      </c>
      <c r="E263" s="6">
        <v>495860</v>
      </c>
    </row>
    <row r="264" spans="1:5" x14ac:dyDescent="0.2">
      <c r="A264" s="10">
        <v>264</v>
      </c>
      <c r="B264" s="20">
        <v>977562.43454139773</v>
      </c>
      <c r="C264" s="9">
        <v>3.949999999999998E-2</v>
      </c>
      <c r="D264" s="9">
        <v>1.156965028598973</v>
      </c>
      <c r="E264" s="6">
        <v>453212</v>
      </c>
    </row>
    <row r="265" spans="1:5" x14ac:dyDescent="0.2">
      <c r="A265" s="10">
        <v>265</v>
      </c>
      <c r="B265" s="20">
        <v>1590654.5277197412</v>
      </c>
      <c r="C265" s="9">
        <v>5.7749999999999989E-2</v>
      </c>
      <c r="D265" s="9">
        <v>1.9267518836105695</v>
      </c>
      <c r="E265" s="6">
        <v>543488</v>
      </c>
    </row>
    <row r="266" spans="1:5" x14ac:dyDescent="0.2">
      <c r="A266" s="10">
        <v>266</v>
      </c>
      <c r="B266" s="20">
        <v>2517043.40443906</v>
      </c>
      <c r="C266" s="9">
        <v>5.6750000000000002E-2</v>
      </c>
      <c r="D266" s="9">
        <v>3.4867403768281058</v>
      </c>
      <c r="E266" s="6">
        <v>560996</v>
      </c>
    </row>
    <row r="267" spans="1:5" x14ac:dyDescent="0.2">
      <c r="A267" s="10">
        <v>267</v>
      </c>
      <c r="B267" s="20">
        <v>3964759.6505331118</v>
      </c>
      <c r="C267" s="9">
        <v>7.4500000000000025E-2</v>
      </c>
      <c r="D267" s="9">
        <v>5.6160484369712043</v>
      </c>
      <c r="E267" s="6">
        <v>599264</v>
      </c>
    </row>
    <row r="268" spans="1:5" x14ac:dyDescent="0.2">
      <c r="A268" s="10">
        <v>268</v>
      </c>
      <c r="B268" s="20">
        <v>1595923.8857374275</v>
      </c>
      <c r="C268" s="9">
        <v>5.3249999999999999E-2</v>
      </c>
      <c r="D268" s="9">
        <v>2.3889202625846795</v>
      </c>
      <c r="E268" s="6">
        <v>470924</v>
      </c>
    </row>
    <row r="269" spans="1:5" x14ac:dyDescent="0.2">
      <c r="A269" s="10">
        <v>269</v>
      </c>
      <c r="B269" s="20">
        <v>1971510.0334040495</v>
      </c>
      <c r="C269" s="9">
        <v>6.7750000000000005E-2</v>
      </c>
      <c r="D269" s="9">
        <v>2.8731180325565187</v>
      </c>
      <c r="E269" s="6">
        <v>509024</v>
      </c>
    </row>
    <row r="270" spans="1:5" x14ac:dyDescent="0.2">
      <c r="A270" s="10">
        <v>270</v>
      </c>
      <c r="B270" s="20">
        <v>2754304.2375079319</v>
      </c>
      <c r="C270" s="9">
        <v>6.8499999999999991E-2</v>
      </c>
      <c r="D270" s="9">
        <v>3.868222954667131</v>
      </c>
      <c r="E270" s="6">
        <v>565772</v>
      </c>
    </row>
    <row r="271" spans="1:5" x14ac:dyDescent="0.2">
      <c r="A271" s="10">
        <v>271</v>
      </c>
      <c r="B271" s="20">
        <v>3231623.8032232868</v>
      </c>
      <c r="C271" s="9">
        <v>7.5000000000000011E-2</v>
      </c>
      <c r="D271" s="9">
        <v>5.1870573656442156</v>
      </c>
      <c r="E271" s="6">
        <v>522320</v>
      </c>
    </row>
    <row r="272" spans="1:5" x14ac:dyDescent="0.2">
      <c r="A272" s="10">
        <v>272</v>
      </c>
      <c r="B272" s="20">
        <v>7538298.2884418052</v>
      </c>
      <c r="C272" s="9">
        <v>0.10625</v>
      </c>
      <c r="D272" s="9">
        <v>13.479908507122122</v>
      </c>
      <c r="E272" s="6">
        <v>520604</v>
      </c>
    </row>
    <row r="273" spans="1:5" x14ac:dyDescent="0.2">
      <c r="A273" s="10">
        <v>273</v>
      </c>
      <c r="B273" s="20">
        <v>1944870.2395038954</v>
      </c>
      <c r="C273" s="9">
        <v>6.3499999999999987E-2</v>
      </c>
      <c r="D273" s="9">
        <v>2.3866236670333207</v>
      </c>
      <c r="E273" s="6">
        <v>574280</v>
      </c>
    </row>
    <row r="274" spans="1:5" x14ac:dyDescent="0.2">
      <c r="A274" s="10">
        <v>274</v>
      </c>
      <c r="B274" s="20">
        <v>3350565.8746072128</v>
      </c>
      <c r="C274" s="9">
        <v>8.5500000000000007E-2</v>
      </c>
      <c r="D274" s="9">
        <v>5.8748735536625869</v>
      </c>
      <c r="E274" s="6">
        <v>487364</v>
      </c>
    </row>
    <row r="275" spans="1:5" x14ac:dyDescent="0.2">
      <c r="A275" s="10">
        <v>275</v>
      </c>
      <c r="B275" s="20">
        <v>2915577.8558011753</v>
      </c>
      <c r="C275" s="9">
        <v>7.4749999999999969E-2</v>
      </c>
      <c r="D275" s="9">
        <v>4.6276160927594274</v>
      </c>
      <c r="E275" s="6">
        <v>518084</v>
      </c>
    </row>
    <row r="276" spans="1:5" x14ac:dyDescent="0.2">
      <c r="A276" s="10">
        <v>276</v>
      </c>
      <c r="B276" s="20">
        <v>2040802.6209485047</v>
      </c>
      <c r="C276" s="9">
        <v>6.699999999999999E-2</v>
      </c>
      <c r="D276" s="9">
        <v>2.5629781433508585</v>
      </c>
      <c r="E276" s="6">
        <v>572780</v>
      </c>
    </row>
    <row r="277" spans="1:5" x14ac:dyDescent="0.2">
      <c r="A277" s="10">
        <v>277</v>
      </c>
      <c r="B277" s="20">
        <v>703574.84699378</v>
      </c>
      <c r="C277" s="9">
        <v>3.6749999999999998E-2</v>
      </c>
      <c r="D277" s="9">
        <v>0.45882718830611585</v>
      </c>
      <c r="E277" s="6">
        <v>482288</v>
      </c>
    </row>
    <row r="278" spans="1:5" x14ac:dyDescent="0.2">
      <c r="A278" s="10">
        <v>278</v>
      </c>
      <c r="B278" s="20">
        <v>4765606.7760150246</v>
      </c>
      <c r="C278" s="9">
        <v>0.09</v>
      </c>
      <c r="D278" s="9">
        <v>8.4059266095903062</v>
      </c>
      <c r="E278" s="6">
        <v>506660</v>
      </c>
    </row>
    <row r="279" spans="1:5" x14ac:dyDescent="0.2">
      <c r="A279" s="10">
        <v>279</v>
      </c>
      <c r="B279" s="20">
        <v>1107750.3051286212</v>
      </c>
      <c r="C279" s="9">
        <v>4.0999999999999995E-2</v>
      </c>
      <c r="D279" s="9">
        <v>1.6899417819991189</v>
      </c>
      <c r="E279" s="6">
        <v>411812</v>
      </c>
    </row>
    <row r="280" spans="1:5" x14ac:dyDescent="0.2">
      <c r="A280" s="10">
        <v>280</v>
      </c>
      <c r="B280" s="20">
        <v>1756401.7255823358</v>
      </c>
      <c r="C280" s="9">
        <v>6.1750000000000013E-2</v>
      </c>
      <c r="D280" s="9">
        <v>3.1743155915960868</v>
      </c>
      <c r="E280" s="6">
        <v>420764</v>
      </c>
    </row>
    <row r="281" spans="1:5" x14ac:dyDescent="0.2">
      <c r="A281" s="10">
        <v>281</v>
      </c>
      <c r="B281" s="20">
        <v>2524934.7620722619</v>
      </c>
      <c r="C281" s="9">
        <v>7.5750000000000012E-2</v>
      </c>
      <c r="D281" s="9">
        <v>3.6520623670162315</v>
      </c>
      <c r="E281" s="6">
        <v>542756</v>
      </c>
    </row>
    <row r="282" spans="1:5" x14ac:dyDescent="0.2">
      <c r="A282" s="10">
        <v>282</v>
      </c>
      <c r="B282" s="20">
        <v>12179254.483100515</v>
      </c>
      <c r="C282" s="9">
        <v>0.12250000000000001</v>
      </c>
      <c r="D282" s="9">
        <v>22.324577111981132</v>
      </c>
      <c r="E282" s="6">
        <v>522164</v>
      </c>
    </row>
    <row r="283" spans="1:5" x14ac:dyDescent="0.2">
      <c r="A283" s="10">
        <v>283</v>
      </c>
      <c r="B283" s="20">
        <v>2432456.9488121551</v>
      </c>
      <c r="C283" s="9">
        <v>5.924999999999999E-2</v>
      </c>
      <c r="D283" s="9">
        <v>4.1006881045699517</v>
      </c>
      <c r="E283" s="6">
        <v>476888</v>
      </c>
    </row>
    <row r="284" spans="1:5" x14ac:dyDescent="0.2">
      <c r="A284" s="10">
        <v>284</v>
      </c>
      <c r="B284" s="20">
        <v>2940500.8282775632</v>
      </c>
      <c r="C284" s="9">
        <v>6.7999999999999991E-2</v>
      </c>
      <c r="D284" s="9">
        <v>4.8100263743658731</v>
      </c>
      <c r="E284" s="6">
        <v>506108</v>
      </c>
    </row>
    <row r="285" spans="1:5" x14ac:dyDescent="0.2">
      <c r="A285" s="10">
        <v>285</v>
      </c>
      <c r="B285" s="20">
        <v>2033597.4128547972</v>
      </c>
      <c r="C285" s="9">
        <v>5.7000000000000009E-2</v>
      </c>
      <c r="D285" s="9">
        <v>2.6166216358312</v>
      </c>
      <c r="E285" s="6">
        <v>562292</v>
      </c>
    </row>
    <row r="286" spans="1:5" x14ac:dyDescent="0.2">
      <c r="A286" s="10">
        <v>286</v>
      </c>
      <c r="B286" s="20">
        <v>3370091.5585086746</v>
      </c>
      <c r="C286" s="9">
        <v>8.6250000000000021E-2</v>
      </c>
      <c r="D286" s="9">
        <v>5.8743147463480936</v>
      </c>
      <c r="E286" s="6">
        <v>490244</v>
      </c>
    </row>
    <row r="287" spans="1:5" x14ac:dyDescent="0.2">
      <c r="A287" s="10">
        <v>287</v>
      </c>
      <c r="B287" s="20">
        <v>4928490.8597986111</v>
      </c>
      <c r="C287" s="9">
        <v>9.575000000000003E-2</v>
      </c>
      <c r="D287" s="9">
        <v>8.4132774726465538</v>
      </c>
      <c r="E287" s="6">
        <v>523568</v>
      </c>
    </row>
    <row r="288" spans="1:5" x14ac:dyDescent="0.2">
      <c r="A288" s="10">
        <v>288</v>
      </c>
      <c r="B288" s="20">
        <v>3883976.9552407661</v>
      </c>
      <c r="C288" s="9">
        <v>8.8250000000000023E-2</v>
      </c>
      <c r="D288" s="9">
        <v>6.1257787312236562</v>
      </c>
      <c r="E288" s="6">
        <v>545060</v>
      </c>
    </row>
    <row r="289" spans="1:5" x14ac:dyDescent="0.2">
      <c r="A289" s="10">
        <v>289</v>
      </c>
      <c r="B289" s="20">
        <v>5950026.436122763</v>
      </c>
      <c r="C289" s="9">
        <v>0.10475000000000004</v>
      </c>
      <c r="D289" s="9">
        <v>10.637783777046018</v>
      </c>
      <c r="E289" s="6">
        <v>511268</v>
      </c>
    </row>
    <row r="290" spans="1:5" x14ac:dyDescent="0.2">
      <c r="A290" s="10">
        <v>290</v>
      </c>
      <c r="B290" s="20">
        <v>4169945.444421709</v>
      </c>
      <c r="C290" s="9">
        <v>8.7749999999999995E-2</v>
      </c>
      <c r="D290" s="9">
        <v>6.8897939250094771</v>
      </c>
      <c r="E290" s="6">
        <v>528524</v>
      </c>
    </row>
    <row r="291" spans="1:5" x14ac:dyDescent="0.2">
      <c r="A291" s="10">
        <v>291</v>
      </c>
      <c r="B291" s="20">
        <v>860465.88391888433</v>
      </c>
      <c r="C291" s="9">
        <v>3.3000000000000002E-2</v>
      </c>
      <c r="D291" s="9">
        <v>0.69742581514957736</v>
      </c>
      <c r="E291" s="6">
        <v>506924</v>
      </c>
    </row>
    <row r="292" spans="1:5" x14ac:dyDescent="0.2">
      <c r="A292" s="10">
        <v>292</v>
      </c>
      <c r="B292" s="20">
        <v>6819210.2714696024</v>
      </c>
      <c r="C292" s="9">
        <v>0.10574999999999998</v>
      </c>
      <c r="D292" s="9">
        <v>12.461057647377361</v>
      </c>
      <c r="E292" s="6">
        <v>506588</v>
      </c>
    </row>
    <row r="293" spans="1:5" x14ac:dyDescent="0.2">
      <c r="A293" s="10">
        <v>293</v>
      </c>
      <c r="B293" s="20">
        <v>3031961.6090460867</v>
      </c>
      <c r="C293" s="9">
        <v>7.2499999999999995E-2</v>
      </c>
      <c r="D293" s="9">
        <v>4.0701360008396046</v>
      </c>
      <c r="E293" s="6">
        <v>598004</v>
      </c>
    </row>
    <row r="294" spans="1:5" x14ac:dyDescent="0.2">
      <c r="A294" s="10">
        <v>294</v>
      </c>
      <c r="B294" s="20">
        <v>4412639.425584808</v>
      </c>
      <c r="C294" s="9">
        <v>8.7999999999999995E-2</v>
      </c>
      <c r="D294" s="9">
        <v>7.8879925264361495</v>
      </c>
      <c r="E294" s="6">
        <v>496472</v>
      </c>
    </row>
    <row r="295" spans="1:5" x14ac:dyDescent="0.2">
      <c r="A295" s="10">
        <v>295</v>
      </c>
      <c r="B295" s="20">
        <v>609970.84436333738</v>
      </c>
      <c r="C295" s="9">
        <v>2.8000000000000004E-2</v>
      </c>
      <c r="D295" s="9">
        <v>0.13081534638592193</v>
      </c>
      <c r="E295" s="6">
        <v>539408</v>
      </c>
    </row>
    <row r="296" spans="1:5" x14ac:dyDescent="0.2">
      <c r="A296" s="10">
        <v>296</v>
      </c>
      <c r="B296" s="20">
        <v>2867400.9072897146</v>
      </c>
      <c r="C296" s="9">
        <v>7.0499999999999979E-2</v>
      </c>
      <c r="D296" s="9">
        <v>3.8312107968272371</v>
      </c>
      <c r="E296" s="6">
        <v>593516</v>
      </c>
    </row>
    <row r="297" spans="1:5" x14ac:dyDescent="0.2">
      <c r="A297" s="10">
        <v>297</v>
      </c>
      <c r="B297" s="20">
        <v>2065544.5603620396</v>
      </c>
      <c r="C297" s="9">
        <v>6.0500000000000012E-2</v>
      </c>
      <c r="D297" s="9">
        <v>3.2232229526592944</v>
      </c>
      <c r="E297" s="6">
        <v>489092</v>
      </c>
    </row>
    <row r="298" spans="1:5" x14ac:dyDescent="0.2">
      <c r="A298" s="10">
        <v>298</v>
      </c>
      <c r="B298" s="20">
        <v>5689530.9524060441</v>
      </c>
      <c r="C298" s="9">
        <v>9.7000000000000017E-2</v>
      </c>
      <c r="D298" s="9">
        <v>10.274881995176656</v>
      </c>
      <c r="E298" s="6">
        <v>504620</v>
      </c>
    </row>
    <row r="299" spans="1:5" x14ac:dyDescent="0.2">
      <c r="A299" s="10">
        <v>299</v>
      </c>
      <c r="B299" s="20">
        <v>4811219.7058126079</v>
      </c>
      <c r="C299" s="9">
        <v>8.8999999999999996E-2</v>
      </c>
      <c r="D299" s="9">
        <v>7.9004360400558822</v>
      </c>
      <c r="E299" s="6">
        <v>540560</v>
      </c>
    </row>
    <row r="300" spans="1:5" x14ac:dyDescent="0.2">
      <c r="A300" s="10">
        <v>300</v>
      </c>
      <c r="B300" s="20">
        <v>1382766.610521486</v>
      </c>
      <c r="C300" s="9">
        <v>5.4499999999999993E-2</v>
      </c>
      <c r="D300" s="9">
        <v>1.6691244460515886</v>
      </c>
      <c r="E300" s="6">
        <v>518060</v>
      </c>
    </row>
    <row r="301" spans="1:5" x14ac:dyDescent="0.2">
      <c r="A301" s="10">
        <v>301</v>
      </c>
      <c r="B301" s="20">
        <v>4693189.3768952638</v>
      </c>
      <c r="C301" s="9">
        <v>9.8749999999999991E-2</v>
      </c>
      <c r="D301" s="9">
        <v>7.5674035168114839</v>
      </c>
      <c r="E301" s="6">
        <v>547796</v>
      </c>
    </row>
    <row r="302" spans="1:5" x14ac:dyDescent="0.2">
      <c r="A302" s="10">
        <v>302</v>
      </c>
      <c r="B302" s="20">
        <v>5265598.3522211649</v>
      </c>
      <c r="C302" s="9">
        <v>0.10024999999999999</v>
      </c>
      <c r="D302" s="9">
        <v>9.6575526486446606</v>
      </c>
      <c r="E302" s="6">
        <v>494072</v>
      </c>
    </row>
    <row r="303" spans="1:5" x14ac:dyDescent="0.2">
      <c r="A303" s="10">
        <v>303</v>
      </c>
      <c r="B303" s="20">
        <v>5935242.1404698519</v>
      </c>
      <c r="C303" s="9">
        <v>8.5750000000000007E-2</v>
      </c>
      <c r="D303" s="9">
        <v>10.369237344878693</v>
      </c>
      <c r="E303" s="6">
        <v>522044</v>
      </c>
    </row>
    <row r="304" spans="1:5" x14ac:dyDescent="0.2">
      <c r="A304" s="10">
        <v>304</v>
      </c>
      <c r="B304" s="20">
        <v>2500688.235806691</v>
      </c>
      <c r="C304" s="9">
        <v>8.6499999999999994E-2</v>
      </c>
      <c r="D304" s="9">
        <v>3.7148636380559954</v>
      </c>
      <c r="E304" s="6">
        <v>530384</v>
      </c>
    </row>
    <row r="305" spans="1:5" x14ac:dyDescent="0.2">
      <c r="A305" s="10">
        <v>305</v>
      </c>
      <c r="B305" s="20">
        <v>1786597.5622943162</v>
      </c>
      <c r="C305" s="9">
        <v>5.9750000000000011E-2</v>
      </c>
      <c r="D305" s="9">
        <v>3.0684379378923983</v>
      </c>
      <c r="E305" s="6">
        <v>439136</v>
      </c>
    </row>
    <row r="306" spans="1:5" x14ac:dyDescent="0.2">
      <c r="A306" s="10">
        <v>306</v>
      </c>
      <c r="B306" s="20">
        <v>9323775.5522565059</v>
      </c>
      <c r="C306" s="9">
        <v>0.11350000000000002</v>
      </c>
      <c r="D306" s="9">
        <v>18.045215197843994</v>
      </c>
      <c r="E306" s="6">
        <v>489560</v>
      </c>
    </row>
    <row r="307" spans="1:5" x14ac:dyDescent="0.2">
      <c r="A307" s="10">
        <v>307</v>
      </c>
      <c r="B307" s="20">
        <v>2228739.1363150324</v>
      </c>
      <c r="C307" s="9">
        <v>7.4500000000000011E-2</v>
      </c>
      <c r="D307" s="9">
        <v>4.4284816406578082</v>
      </c>
      <c r="E307" s="6">
        <v>410564</v>
      </c>
    </row>
    <row r="308" spans="1:5" x14ac:dyDescent="0.2">
      <c r="A308" s="10">
        <v>308</v>
      </c>
      <c r="B308" s="20">
        <v>1402236.3471870064</v>
      </c>
      <c r="C308" s="9">
        <v>5.2000000000000005E-2</v>
      </c>
      <c r="D308" s="9">
        <v>1.9472864043848868</v>
      </c>
      <c r="E308" s="6">
        <v>475772</v>
      </c>
    </row>
    <row r="309" spans="1:5" x14ac:dyDescent="0.2">
      <c r="A309" s="10">
        <v>309</v>
      </c>
      <c r="B309" s="20">
        <v>1972308.6490343194</v>
      </c>
      <c r="C309" s="9">
        <v>6.7499999999999991E-2</v>
      </c>
      <c r="D309" s="9">
        <v>2.4591225324010821</v>
      </c>
      <c r="E309" s="6">
        <v>570176</v>
      </c>
    </row>
    <row r="310" spans="1:5" x14ac:dyDescent="0.2">
      <c r="A310" s="10">
        <v>310</v>
      </c>
      <c r="B310" s="20">
        <v>4217134.4934590803</v>
      </c>
      <c r="C310" s="9">
        <v>9.1999999999999998E-2</v>
      </c>
      <c r="D310" s="9">
        <v>6.7090057280255202</v>
      </c>
      <c r="E310" s="6">
        <v>547040</v>
      </c>
    </row>
    <row r="311" spans="1:5" x14ac:dyDescent="0.2">
      <c r="A311" s="10">
        <v>311</v>
      </c>
      <c r="B311" s="20">
        <v>2008985.8237542901</v>
      </c>
      <c r="C311" s="9">
        <v>6.2249999999999993E-2</v>
      </c>
      <c r="D311" s="9">
        <v>2.8589519553332092</v>
      </c>
      <c r="E311" s="6">
        <v>520604</v>
      </c>
    </row>
    <row r="312" spans="1:5" x14ac:dyDescent="0.2">
      <c r="A312" s="10">
        <v>312</v>
      </c>
      <c r="B312" s="20">
        <v>2358979.1355050975</v>
      </c>
      <c r="C312" s="9">
        <v>6.4500000000000002E-2</v>
      </c>
      <c r="D312" s="9">
        <v>2.6971117692773365</v>
      </c>
      <c r="E312" s="6">
        <v>638060</v>
      </c>
    </row>
    <row r="313" spans="1:5" x14ac:dyDescent="0.2">
      <c r="A313" s="10">
        <v>313</v>
      </c>
      <c r="B313" s="20">
        <v>4868183.6771098133</v>
      </c>
      <c r="C313" s="9">
        <v>9.9749999999999991E-2</v>
      </c>
      <c r="D313" s="9">
        <v>8.2150882425169289</v>
      </c>
      <c r="E313" s="6">
        <v>528284</v>
      </c>
    </row>
    <row r="314" spans="1:5" x14ac:dyDescent="0.2">
      <c r="A314" s="10">
        <v>314</v>
      </c>
      <c r="B314" s="20">
        <v>3067952.4926306382</v>
      </c>
      <c r="C314" s="9">
        <v>7.4499999999999997E-2</v>
      </c>
      <c r="D314" s="9">
        <v>4.2545309772596518</v>
      </c>
      <c r="E314" s="6">
        <v>583868</v>
      </c>
    </row>
    <row r="315" spans="1:5" x14ac:dyDescent="0.2">
      <c r="A315" s="10">
        <v>315</v>
      </c>
      <c r="B315" s="20">
        <v>6920049.6062365063</v>
      </c>
      <c r="C315" s="9">
        <v>9.2749999999999999E-2</v>
      </c>
      <c r="D315" s="9">
        <v>9.6686836391613529</v>
      </c>
      <c r="E315" s="6">
        <v>648632</v>
      </c>
    </row>
    <row r="316" spans="1:5" x14ac:dyDescent="0.2">
      <c r="A316" s="10">
        <v>316</v>
      </c>
      <c r="B316" s="20">
        <v>14822690.973864779</v>
      </c>
      <c r="C316" s="9">
        <v>0.13650000000000001</v>
      </c>
      <c r="D316" s="9">
        <v>30.66862720243898</v>
      </c>
      <c r="E316" s="6">
        <v>468056</v>
      </c>
    </row>
    <row r="317" spans="1:5" x14ac:dyDescent="0.2">
      <c r="A317" s="10">
        <v>317</v>
      </c>
      <c r="B317" s="20">
        <v>1040764.0108799973</v>
      </c>
      <c r="C317" s="9">
        <v>4.9249999999999981E-2</v>
      </c>
      <c r="D317" s="9">
        <v>1.0835782627705608</v>
      </c>
      <c r="E317" s="6">
        <v>499508</v>
      </c>
    </row>
    <row r="318" spans="1:5" x14ac:dyDescent="0.2">
      <c r="A318" s="10">
        <v>318</v>
      </c>
      <c r="B318" s="20">
        <v>1721566.3245194494</v>
      </c>
      <c r="C318" s="9">
        <v>6.1000000000000013E-2</v>
      </c>
      <c r="D318" s="9">
        <v>2.5883308693356986</v>
      </c>
      <c r="E318" s="6">
        <v>479768</v>
      </c>
    </row>
    <row r="319" spans="1:5" x14ac:dyDescent="0.2">
      <c r="A319" s="10">
        <v>319</v>
      </c>
      <c r="B319" s="20">
        <v>1566634.2604353039</v>
      </c>
      <c r="C319" s="9">
        <v>5.5500000000000008E-2</v>
      </c>
      <c r="D319" s="9">
        <v>2.3116190779316974</v>
      </c>
      <c r="E319" s="6">
        <v>473072</v>
      </c>
    </row>
    <row r="320" spans="1:5" x14ac:dyDescent="0.2">
      <c r="A320" s="10">
        <v>320</v>
      </c>
      <c r="B320" s="20">
        <v>6851232.6128078969</v>
      </c>
      <c r="C320" s="9">
        <v>9.7250000000000017E-2</v>
      </c>
      <c r="D320" s="9">
        <v>12.757605709298662</v>
      </c>
      <c r="E320" s="6">
        <v>497996</v>
      </c>
    </row>
    <row r="321" spans="1:5" x14ac:dyDescent="0.2">
      <c r="A321" s="10">
        <v>321</v>
      </c>
      <c r="B321" s="20">
        <v>1481395.2513994453</v>
      </c>
      <c r="C321" s="9">
        <v>3.7999999999999992E-2</v>
      </c>
      <c r="D321" s="9">
        <v>2.2621803682779698</v>
      </c>
      <c r="E321" s="6">
        <v>454112</v>
      </c>
    </row>
    <row r="322" spans="1:5" x14ac:dyDescent="0.2">
      <c r="A322" s="10">
        <v>322</v>
      </c>
      <c r="B322" s="20">
        <v>1003442.0605699359</v>
      </c>
      <c r="C322" s="9">
        <v>4.8500000000000008E-2</v>
      </c>
      <c r="D322" s="9">
        <v>0.91470267552919438</v>
      </c>
      <c r="E322" s="6">
        <v>524072</v>
      </c>
    </row>
    <row r="323" spans="1:5" x14ac:dyDescent="0.2">
      <c r="A323" s="10">
        <v>323</v>
      </c>
      <c r="B323" s="20">
        <v>1273635.9694574517</v>
      </c>
      <c r="C323" s="9">
        <v>3.3250000000000002E-2</v>
      </c>
      <c r="D323" s="9">
        <v>1.7612584215514551</v>
      </c>
      <c r="E323" s="6">
        <v>461252</v>
      </c>
    </row>
    <row r="324" spans="1:5" x14ac:dyDescent="0.2">
      <c r="A324" s="10">
        <v>324</v>
      </c>
      <c r="B324" s="20">
        <v>3990523.9902877365</v>
      </c>
      <c r="C324" s="9">
        <v>9.5750000000000016E-2</v>
      </c>
      <c r="D324" s="9">
        <v>6.1458419710044705</v>
      </c>
      <c r="E324" s="6">
        <v>558440</v>
      </c>
    </row>
    <row r="325" spans="1:5" x14ac:dyDescent="0.2">
      <c r="A325" s="10">
        <v>325</v>
      </c>
      <c r="B325" s="20">
        <v>13569423.585569536</v>
      </c>
      <c r="C325" s="9">
        <v>0.13150000000000003</v>
      </c>
      <c r="D325" s="9">
        <v>24.63693308338221</v>
      </c>
      <c r="E325" s="6">
        <v>529292</v>
      </c>
    </row>
    <row r="326" spans="1:5" x14ac:dyDescent="0.2">
      <c r="A326" s="10">
        <v>326</v>
      </c>
      <c r="B326" s="20">
        <v>3641718.0528188013</v>
      </c>
      <c r="C326" s="9">
        <v>8.4499999999999992E-2</v>
      </c>
      <c r="D326" s="9">
        <v>4.5759813887118233</v>
      </c>
      <c r="E326" s="6">
        <v>653108</v>
      </c>
    </row>
    <row r="327" spans="1:5" x14ac:dyDescent="0.2">
      <c r="A327" s="10">
        <v>327</v>
      </c>
      <c r="B327" s="20">
        <v>2784678.4847412258</v>
      </c>
      <c r="C327" s="9">
        <v>7.1999999999999981E-2</v>
      </c>
      <c r="D327" s="9">
        <v>4.7313949680182636</v>
      </c>
      <c r="E327" s="6">
        <v>485864</v>
      </c>
    </row>
    <row r="328" spans="1:5" x14ac:dyDescent="0.2">
      <c r="A328" s="10">
        <v>328</v>
      </c>
      <c r="B328" s="20">
        <v>3219002.6857625903</v>
      </c>
      <c r="C328" s="9">
        <v>7.7499999999999986E-2</v>
      </c>
      <c r="D328" s="9">
        <v>5.3063292174645209</v>
      </c>
      <c r="E328" s="6">
        <v>510440</v>
      </c>
    </row>
    <row r="329" spans="1:5" x14ac:dyDescent="0.2">
      <c r="A329" s="10">
        <v>329</v>
      </c>
      <c r="B329" s="20">
        <v>5526029.3687704094</v>
      </c>
      <c r="C329" s="9">
        <v>9.600000000000003E-2</v>
      </c>
      <c r="D329" s="9">
        <v>8.7969516657395879</v>
      </c>
      <c r="E329" s="6">
        <v>564056</v>
      </c>
    </row>
    <row r="330" spans="1:5" x14ac:dyDescent="0.2">
      <c r="A330" s="10">
        <v>330</v>
      </c>
      <c r="B330" s="20">
        <v>1885711.1845497706</v>
      </c>
      <c r="C330" s="9">
        <v>5.3999999999999992E-2</v>
      </c>
      <c r="D330" s="9">
        <v>2.4769395011132529</v>
      </c>
      <c r="E330" s="6">
        <v>542348</v>
      </c>
    </row>
    <row r="331" spans="1:5" x14ac:dyDescent="0.2">
      <c r="A331" s="10">
        <v>331</v>
      </c>
      <c r="B331" s="20">
        <v>4027801.4494200996</v>
      </c>
      <c r="C331" s="9">
        <v>8.3499999999999991E-2</v>
      </c>
      <c r="D331" s="9">
        <v>5.9156778821668698</v>
      </c>
      <c r="E331" s="6">
        <v>582416</v>
      </c>
    </row>
    <row r="332" spans="1:5" x14ac:dyDescent="0.2">
      <c r="A332" s="10">
        <v>332</v>
      </c>
      <c r="B332" s="20">
        <v>7922826.0198995098</v>
      </c>
      <c r="C332" s="9">
        <v>9.35E-2</v>
      </c>
      <c r="D332" s="9">
        <v>13.704358546828388</v>
      </c>
      <c r="E332" s="6">
        <v>538808</v>
      </c>
    </row>
    <row r="333" spans="1:5" x14ac:dyDescent="0.2">
      <c r="A333" s="10">
        <v>333</v>
      </c>
      <c r="B333" s="20">
        <v>3212876.6261240789</v>
      </c>
      <c r="C333" s="9">
        <v>6.8000000000000019E-2</v>
      </c>
      <c r="D333" s="9">
        <v>4.7788876808091096</v>
      </c>
      <c r="E333" s="6">
        <v>555968</v>
      </c>
    </row>
    <row r="334" spans="1:5" x14ac:dyDescent="0.2">
      <c r="A334" s="10">
        <v>334</v>
      </c>
      <c r="B334" s="20">
        <v>1805978.8207397046</v>
      </c>
      <c r="C334" s="9">
        <v>5.9250000000000004E-2</v>
      </c>
      <c r="D334" s="9">
        <v>2.7993411468416389</v>
      </c>
      <c r="E334" s="6">
        <v>475340</v>
      </c>
    </row>
    <row r="335" spans="1:5" x14ac:dyDescent="0.2">
      <c r="A335" s="10">
        <v>335</v>
      </c>
      <c r="B335" s="20">
        <v>686571.4838438282</v>
      </c>
      <c r="C335" s="9">
        <v>3.0499999999999982E-2</v>
      </c>
      <c r="D335" s="9">
        <v>0.28575291365252181</v>
      </c>
      <c r="E335" s="6">
        <v>533984</v>
      </c>
    </row>
    <row r="336" spans="1:5" x14ac:dyDescent="0.2">
      <c r="A336" s="10">
        <v>336</v>
      </c>
      <c r="B336" s="20">
        <v>5064002.0073216315</v>
      </c>
      <c r="C336" s="9">
        <v>8.5999999999999993E-2</v>
      </c>
      <c r="D336" s="9">
        <v>8.6989979378560154</v>
      </c>
      <c r="E336" s="6">
        <v>522116</v>
      </c>
    </row>
    <row r="337" spans="1:5" x14ac:dyDescent="0.2">
      <c r="A337" s="10">
        <v>337</v>
      </c>
      <c r="B337" s="20">
        <v>7077894.8425245164</v>
      </c>
      <c r="C337" s="9">
        <v>0.10224999999999999</v>
      </c>
      <c r="D337" s="9">
        <v>10.770909294673769</v>
      </c>
      <c r="E337" s="6">
        <v>601304</v>
      </c>
    </row>
    <row r="338" spans="1:5" x14ac:dyDescent="0.2">
      <c r="A338" s="10">
        <v>338</v>
      </c>
      <c r="B338" s="20">
        <v>10123097.709060075</v>
      </c>
      <c r="C338" s="9">
        <v>0.10700000000000001</v>
      </c>
      <c r="D338" s="9">
        <v>20.471623939601063</v>
      </c>
      <c r="E338" s="6">
        <v>471464</v>
      </c>
    </row>
    <row r="339" spans="1:5" x14ac:dyDescent="0.2">
      <c r="A339" s="10">
        <v>339</v>
      </c>
      <c r="B339" s="20">
        <v>3628821.0494323489</v>
      </c>
      <c r="C339" s="9">
        <v>8.8000000000000009E-2</v>
      </c>
      <c r="D339" s="9">
        <v>6.1652957670193524</v>
      </c>
      <c r="E339" s="6">
        <v>506444</v>
      </c>
    </row>
    <row r="340" spans="1:5" x14ac:dyDescent="0.2">
      <c r="A340" s="10">
        <v>340</v>
      </c>
      <c r="B340" s="20">
        <v>7034684.337952246</v>
      </c>
      <c r="C340" s="9">
        <v>0.10899999999999996</v>
      </c>
      <c r="D340" s="9">
        <v>13.362712720508151</v>
      </c>
      <c r="E340" s="6">
        <v>489788</v>
      </c>
    </row>
    <row r="341" spans="1:5" x14ac:dyDescent="0.2">
      <c r="A341" s="10">
        <v>341</v>
      </c>
      <c r="B341" s="20">
        <v>2967154.8506736872</v>
      </c>
      <c r="C341" s="9">
        <v>7.3749999999999996E-2</v>
      </c>
      <c r="D341" s="9">
        <v>4.7339428040042497</v>
      </c>
      <c r="E341" s="6">
        <v>517472</v>
      </c>
    </row>
    <row r="342" spans="1:5" x14ac:dyDescent="0.2">
      <c r="A342" s="10">
        <v>342</v>
      </c>
      <c r="B342" s="20">
        <v>3853308.2217337913</v>
      </c>
      <c r="C342" s="9">
        <v>8.8749999999999996E-2</v>
      </c>
      <c r="D342" s="9">
        <v>7.15459740659636</v>
      </c>
      <c r="E342" s="6">
        <v>472532</v>
      </c>
    </row>
    <row r="343" spans="1:5" x14ac:dyDescent="0.2">
      <c r="A343" s="10">
        <v>343</v>
      </c>
      <c r="B343" s="20">
        <v>3251158.1596817686</v>
      </c>
      <c r="C343" s="9">
        <v>7.1500000000000008E-2</v>
      </c>
      <c r="D343" s="9">
        <v>4.9261521069203162</v>
      </c>
      <c r="E343" s="6">
        <v>548612</v>
      </c>
    </row>
    <row r="344" spans="1:5" x14ac:dyDescent="0.2">
      <c r="A344" s="10">
        <v>344</v>
      </c>
      <c r="B344" s="20">
        <v>2925582.6778264265</v>
      </c>
      <c r="C344" s="9">
        <v>7.7500000000000013E-2</v>
      </c>
      <c r="D344" s="9">
        <v>4.8353399138066093</v>
      </c>
      <c r="E344" s="6">
        <v>501356</v>
      </c>
    </row>
    <row r="345" spans="1:5" x14ac:dyDescent="0.2">
      <c r="A345" s="10">
        <v>345</v>
      </c>
      <c r="B345" s="20">
        <v>1341257.4029866902</v>
      </c>
      <c r="C345" s="9">
        <v>5.1000000000000004E-2</v>
      </c>
      <c r="D345" s="9">
        <v>1.6696364795958101</v>
      </c>
      <c r="E345" s="6">
        <v>502412</v>
      </c>
    </row>
    <row r="346" spans="1:5" x14ac:dyDescent="0.2">
      <c r="A346" s="10">
        <v>346</v>
      </c>
      <c r="B346" s="20">
        <v>1833263.4043028986</v>
      </c>
      <c r="C346" s="9">
        <v>6.6000000000000017E-2</v>
      </c>
      <c r="D346" s="9">
        <v>2.6237377136826328</v>
      </c>
      <c r="E346" s="6">
        <v>505904</v>
      </c>
    </row>
    <row r="347" spans="1:5" x14ac:dyDescent="0.2">
      <c r="A347" s="10">
        <v>347</v>
      </c>
      <c r="B347" s="20">
        <v>4104658.3328020684</v>
      </c>
      <c r="C347" s="9">
        <v>8.4250000000000019E-2</v>
      </c>
      <c r="D347" s="9">
        <v>6.4308597936240783</v>
      </c>
      <c r="E347" s="6">
        <v>552380</v>
      </c>
    </row>
    <row r="348" spans="1:5" x14ac:dyDescent="0.2">
      <c r="A348" s="10">
        <v>348</v>
      </c>
      <c r="B348" s="20">
        <v>4301069.4587220438</v>
      </c>
      <c r="C348" s="9">
        <v>7.9499999999999987E-2</v>
      </c>
      <c r="D348" s="9">
        <v>7.3746173142505294</v>
      </c>
      <c r="E348" s="6">
        <v>513584</v>
      </c>
    </row>
    <row r="349" spans="1:5" x14ac:dyDescent="0.2">
      <c r="A349" s="10">
        <v>349</v>
      </c>
      <c r="B349" s="20">
        <v>2501811.0192357516</v>
      </c>
      <c r="C349" s="9">
        <v>6.6249999999999989E-2</v>
      </c>
      <c r="D349" s="9">
        <v>3.1631350329410921</v>
      </c>
      <c r="E349" s="6">
        <v>600944</v>
      </c>
    </row>
    <row r="350" spans="1:5" x14ac:dyDescent="0.2">
      <c r="A350" s="10">
        <v>350</v>
      </c>
      <c r="B350" s="20">
        <v>5561727.2448130762</v>
      </c>
      <c r="C350" s="9">
        <v>0.09</v>
      </c>
      <c r="D350" s="9">
        <v>9.3684643868344182</v>
      </c>
      <c r="E350" s="6">
        <v>536408</v>
      </c>
    </row>
    <row r="351" spans="1:5" x14ac:dyDescent="0.2">
      <c r="A351" s="10">
        <v>351</v>
      </c>
      <c r="B351" s="20">
        <v>7279557.4705816796</v>
      </c>
      <c r="C351" s="9">
        <v>0.11550000000000002</v>
      </c>
      <c r="D351" s="9">
        <v>14.010511028822098</v>
      </c>
      <c r="E351" s="6">
        <v>484964</v>
      </c>
    </row>
    <row r="352" spans="1:5" x14ac:dyDescent="0.2">
      <c r="A352" s="10">
        <v>352</v>
      </c>
      <c r="B352" s="20">
        <v>1391687.0105123406</v>
      </c>
      <c r="C352" s="9">
        <v>5.6999999999999981E-2</v>
      </c>
      <c r="D352" s="9">
        <v>1.6243984599167633</v>
      </c>
      <c r="E352" s="6">
        <v>530288</v>
      </c>
    </row>
    <row r="353" spans="1:5" x14ac:dyDescent="0.2">
      <c r="A353" s="10">
        <v>353</v>
      </c>
      <c r="B353" s="20">
        <v>1334005.4910851053</v>
      </c>
      <c r="C353" s="9">
        <v>3.3250000000000002E-2</v>
      </c>
      <c r="D353" s="9">
        <v>1.3095023182964207</v>
      </c>
      <c r="E353" s="6">
        <v>577616</v>
      </c>
    </row>
    <row r="354" spans="1:5" x14ac:dyDescent="0.2">
      <c r="A354" s="10">
        <v>354</v>
      </c>
      <c r="B354" s="20">
        <v>3367238.1198369307</v>
      </c>
      <c r="C354" s="9">
        <v>8.3750000000000005E-2</v>
      </c>
      <c r="D354" s="9">
        <v>4.8775320646481592</v>
      </c>
      <c r="E354" s="6">
        <v>572900</v>
      </c>
    </row>
    <row r="355" spans="1:5" x14ac:dyDescent="0.2">
      <c r="A355" s="10">
        <v>355</v>
      </c>
      <c r="B355" s="20">
        <v>1830866.3345040195</v>
      </c>
      <c r="C355" s="9">
        <v>5.800000000000001E-2</v>
      </c>
      <c r="D355" s="9">
        <v>2.121447554666009</v>
      </c>
      <c r="E355" s="6">
        <v>586544</v>
      </c>
    </row>
    <row r="356" spans="1:5" x14ac:dyDescent="0.2">
      <c r="A356" s="10">
        <v>356</v>
      </c>
      <c r="B356" s="20">
        <v>1643973.2908884969</v>
      </c>
      <c r="C356" s="9">
        <v>7.3999999999999996E-2</v>
      </c>
      <c r="D356" s="9">
        <v>2.0068648551203441</v>
      </c>
      <c r="E356" s="6">
        <v>546740</v>
      </c>
    </row>
    <row r="357" spans="1:5" x14ac:dyDescent="0.2">
      <c r="A357" s="10">
        <v>357</v>
      </c>
      <c r="B357" s="20">
        <v>3762238.631454872</v>
      </c>
      <c r="C357" s="9">
        <v>7.4999999999999997E-2</v>
      </c>
      <c r="D357" s="9">
        <v>6.419242724110954</v>
      </c>
      <c r="E357" s="6">
        <v>507092</v>
      </c>
    </row>
    <row r="358" spans="1:5" x14ac:dyDescent="0.2">
      <c r="A358" s="10">
        <v>358</v>
      </c>
      <c r="B358" s="20">
        <v>6866187.0639695516</v>
      </c>
      <c r="C358" s="9">
        <v>9.8500000000000004E-2</v>
      </c>
      <c r="D358" s="9">
        <v>10.581073849631547</v>
      </c>
      <c r="E358" s="6">
        <v>592880</v>
      </c>
    </row>
    <row r="359" spans="1:5" x14ac:dyDescent="0.2">
      <c r="A359" s="10">
        <v>359</v>
      </c>
      <c r="B359" s="20">
        <v>1851144.4949811928</v>
      </c>
      <c r="C359" s="9">
        <v>5.8250000000000003E-2</v>
      </c>
      <c r="D359" s="9">
        <v>2.5404209443850987</v>
      </c>
      <c r="E359" s="6">
        <v>522860</v>
      </c>
    </row>
    <row r="360" spans="1:5" x14ac:dyDescent="0.2">
      <c r="A360" s="10">
        <v>360</v>
      </c>
      <c r="B360" s="20">
        <v>9097678.0555920545</v>
      </c>
      <c r="C360" s="9">
        <v>0.11125000000000003</v>
      </c>
      <c r="D360" s="9">
        <v>17.436953955821188</v>
      </c>
      <c r="E360" s="6">
        <v>493448</v>
      </c>
    </row>
    <row r="361" spans="1:5" x14ac:dyDescent="0.2">
      <c r="A361" s="10">
        <v>361</v>
      </c>
      <c r="B361" s="20">
        <v>4524742.9083567038</v>
      </c>
      <c r="C361" s="9">
        <v>8.6000000000000007E-2</v>
      </c>
      <c r="D361" s="9">
        <v>7.5854589323383825</v>
      </c>
      <c r="E361" s="6">
        <v>527024</v>
      </c>
    </row>
    <row r="362" spans="1:5" x14ac:dyDescent="0.2">
      <c r="A362" s="10">
        <v>362</v>
      </c>
      <c r="B362" s="20">
        <v>3213590.0545064057</v>
      </c>
      <c r="C362" s="9">
        <v>8.7000000000000008E-2</v>
      </c>
      <c r="D362" s="9">
        <v>6.5113363528357056</v>
      </c>
      <c r="E362" s="6">
        <v>427832</v>
      </c>
    </row>
    <row r="363" spans="1:5" x14ac:dyDescent="0.2">
      <c r="A363" s="10">
        <v>363</v>
      </c>
      <c r="B363" s="20">
        <v>1763541.2227272475</v>
      </c>
      <c r="C363" s="9">
        <v>5.8249999999999989E-2</v>
      </c>
      <c r="D363" s="9">
        <v>2.2649706052639083</v>
      </c>
      <c r="E363" s="6">
        <v>540140</v>
      </c>
    </row>
    <row r="364" spans="1:5" x14ac:dyDescent="0.2">
      <c r="A364" s="10">
        <v>364</v>
      </c>
      <c r="B364" s="20">
        <v>4703993.4912346229</v>
      </c>
      <c r="C364" s="9">
        <v>9.0250000000000011E-2</v>
      </c>
      <c r="D364" s="9">
        <v>7.4401393257112813</v>
      </c>
      <c r="E364" s="6">
        <v>557336</v>
      </c>
    </row>
    <row r="365" spans="1:5" x14ac:dyDescent="0.2">
      <c r="A365" s="10">
        <v>365</v>
      </c>
      <c r="B365" s="20">
        <v>7685249.0297403559</v>
      </c>
      <c r="C365" s="9">
        <v>0.10500000000000002</v>
      </c>
      <c r="D365" s="9">
        <v>12.742800739852573</v>
      </c>
      <c r="E365" s="6">
        <v>559220</v>
      </c>
    </row>
    <row r="366" spans="1:5" x14ac:dyDescent="0.2">
      <c r="A366" s="10">
        <v>366</v>
      </c>
      <c r="B366" s="20">
        <v>4896700.803882312</v>
      </c>
      <c r="C366" s="9">
        <v>9.3999999999999959E-2</v>
      </c>
      <c r="D366" s="9">
        <v>8.4959872859681038</v>
      </c>
      <c r="E366" s="6">
        <v>515660</v>
      </c>
    </row>
    <row r="367" spans="1:5" x14ac:dyDescent="0.2">
      <c r="A367" s="10">
        <v>367</v>
      </c>
      <c r="B367" s="20">
        <v>2933834.2955425289</v>
      </c>
      <c r="C367" s="9">
        <v>7.2999999999999995E-2</v>
      </c>
      <c r="D367" s="9">
        <v>4.6425966941488488</v>
      </c>
      <c r="E367" s="6">
        <v>519944</v>
      </c>
    </row>
    <row r="368" spans="1:5" x14ac:dyDescent="0.2">
      <c r="A368" s="10">
        <v>368</v>
      </c>
      <c r="B368" s="20">
        <v>725490.85821607127</v>
      </c>
      <c r="C368" s="9">
        <v>3.8749999999999986E-2</v>
      </c>
      <c r="D368" s="9">
        <v>0.50385734052500164</v>
      </c>
      <c r="E368" s="6">
        <v>482420</v>
      </c>
    </row>
    <row r="369" spans="1:5" x14ac:dyDescent="0.2">
      <c r="A369" s="10">
        <v>369</v>
      </c>
      <c r="B369" s="20">
        <v>3360838.537895422</v>
      </c>
      <c r="C369" s="9">
        <v>8.8750000000000023E-2</v>
      </c>
      <c r="D369" s="9">
        <v>5.7443380516443687</v>
      </c>
      <c r="E369" s="6">
        <v>498320</v>
      </c>
    </row>
    <row r="370" spans="1:5" x14ac:dyDescent="0.2">
      <c r="A370" s="10">
        <v>370</v>
      </c>
      <c r="B370" s="20">
        <v>3425463.810510979</v>
      </c>
      <c r="C370" s="9">
        <v>7.8750000000000014E-2</v>
      </c>
      <c r="D370" s="9">
        <v>4.6227779664730493</v>
      </c>
      <c r="E370" s="6">
        <v>609212</v>
      </c>
    </row>
    <row r="371" spans="1:5" x14ac:dyDescent="0.2">
      <c r="A371" s="10">
        <v>371</v>
      </c>
      <c r="B371" s="20">
        <v>1017076.7751550075</v>
      </c>
      <c r="C371" s="9">
        <v>4.675E-2</v>
      </c>
      <c r="D371" s="9">
        <v>0.84298445840824454</v>
      </c>
      <c r="E371" s="6">
        <v>551864</v>
      </c>
    </row>
    <row r="372" spans="1:5" x14ac:dyDescent="0.2">
      <c r="A372" s="10">
        <v>372</v>
      </c>
      <c r="B372" s="20">
        <v>4604387.0652082665</v>
      </c>
      <c r="C372" s="9">
        <v>8.7499999999999994E-2</v>
      </c>
      <c r="D372" s="9">
        <v>7.8760295352009209</v>
      </c>
      <c r="E372" s="6">
        <v>518744</v>
      </c>
    </row>
    <row r="373" spans="1:5" x14ac:dyDescent="0.2">
      <c r="A373" s="10">
        <v>373</v>
      </c>
      <c r="B373" s="20">
        <v>4564379.4460545182</v>
      </c>
      <c r="C373" s="9">
        <v>8.5250000000000006E-2</v>
      </c>
      <c r="D373" s="9">
        <v>6.0192713206551769</v>
      </c>
      <c r="E373" s="6">
        <v>650264</v>
      </c>
    </row>
    <row r="374" spans="1:5" x14ac:dyDescent="0.2">
      <c r="A374" s="10">
        <v>374</v>
      </c>
      <c r="B374" s="20">
        <v>2032749.2546792107</v>
      </c>
      <c r="C374" s="9">
        <v>5.1249999999999997E-2</v>
      </c>
      <c r="D374" s="9">
        <v>2.3133863214743222</v>
      </c>
      <c r="E374" s="6">
        <v>613496</v>
      </c>
    </row>
    <row r="375" spans="1:5" x14ac:dyDescent="0.2">
      <c r="A375" s="10">
        <v>375</v>
      </c>
      <c r="B375" s="20">
        <v>4402486.6839575898</v>
      </c>
      <c r="C375" s="9">
        <v>9.4000000000000028E-2</v>
      </c>
      <c r="D375" s="9">
        <v>7.2106534300354905</v>
      </c>
      <c r="E375" s="6">
        <v>536192</v>
      </c>
    </row>
    <row r="376" spans="1:5" x14ac:dyDescent="0.2">
      <c r="A376" s="10">
        <v>376</v>
      </c>
      <c r="B376" s="20">
        <v>2891985.339654291</v>
      </c>
      <c r="C376" s="9">
        <v>7.7749999999999958E-2</v>
      </c>
      <c r="D376" s="9">
        <v>4.0155137279647368</v>
      </c>
      <c r="E376" s="6">
        <v>576608</v>
      </c>
    </row>
    <row r="377" spans="1:5" x14ac:dyDescent="0.2">
      <c r="A377" s="10">
        <v>377</v>
      </c>
      <c r="B377" s="20">
        <v>1817528.2243015594</v>
      </c>
      <c r="C377" s="9">
        <v>6.1500000000000013E-2</v>
      </c>
      <c r="D377" s="9">
        <v>2.6587652474063117</v>
      </c>
      <c r="E377" s="6">
        <v>496760</v>
      </c>
    </row>
    <row r="378" spans="1:5" x14ac:dyDescent="0.2">
      <c r="A378" s="10">
        <v>378</v>
      </c>
      <c r="B378" s="20">
        <v>3470159.4883939652</v>
      </c>
      <c r="C378" s="9">
        <v>9.200000000000004E-2</v>
      </c>
      <c r="D378" s="9">
        <v>6.0886706767101195</v>
      </c>
      <c r="E378" s="6">
        <v>489536</v>
      </c>
    </row>
    <row r="379" spans="1:5" x14ac:dyDescent="0.2">
      <c r="A379" s="10">
        <v>379</v>
      </c>
      <c r="B379" s="20">
        <v>1378449.4922335146</v>
      </c>
      <c r="C379" s="9">
        <v>4.9250000000000002E-2</v>
      </c>
      <c r="D379" s="9">
        <v>1.7035630917921536</v>
      </c>
      <c r="E379" s="6">
        <v>509864</v>
      </c>
    </row>
    <row r="380" spans="1:5" x14ac:dyDescent="0.2">
      <c r="A380" s="10">
        <v>380</v>
      </c>
      <c r="B380" s="20">
        <v>1722200.5864641035</v>
      </c>
      <c r="C380" s="9">
        <v>5.7499999999999996E-2</v>
      </c>
      <c r="D380" s="9">
        <v>2.3091496100656057</v>
      </c>
      <c r="E380" s="6">
        <v>520436</v>
      </c>
    </row>
    <row r="381" spans="1:5" x14ac:dyDescent="0.2">
      <c r="A381" s="10">
        <v>381</v>
      </c>
      <c r="B381" s="20">
        <v>5625356.381361003</v>
      </c>
      <c r="C381" s="9">
        <v>8.9499999999999996E-2</v>
      </c>
      <c r="D381" s="9">
        <v>10.124164269986638</v>
      </c>
      <c r="E381" s="6">
        <v>505688</v>
      </c>
    </row>
    <row r="382" spans="1:5" x14ac:dyDescent="0.2">
      <c r="A382" s="10">
        <v>382</v>
      </c>
      <c r="B382" s="20">
        <v>1494578.8475336472</v>
      </c>
      <c r="C382" s="9">
        <v>5.3999999999999992E-2</v>
      </c>
      <c r="D382" s="9">
        <v>2.0267131518555175</v>
      </c>
      <c r="E382" s="6">
        <v>493796</v>
      </c>
    </row>
    <row r="383" spans="1:5" x14ac:dyDescent="0.2">
      <c r="A383" s="10">
        <v>383</v>
      </c>
      <c r="B383" s="20">
        <v>1153314.4204491572</v>
      </c>
      <c r="C383" s="9">
        <v>3.8249999999999992E-2</v>
      </c>
      <c r="D383" s="9">
        <v>1.1896989186427895</v>
      </c>
      <c r="E383" s="6">
        <v>526700</v>
      </c>
    </row>
    <row r="384" spans="1:5" x14ac:dyDescent="0.2">
      <c r="A384" s="10">
        <v>384</v>
      </c>
      <c r="B384" s="20">
        <v>2458342.8939020731</v>
      </c>
      <c r="C384" s="9">
        <v>5.4999999999999993E-2</v>
      </c>
      <c r="D384" s="9">
        <v>3.6563052009661208</v>
      </c>
      <c r="E384" s="6">
        <v>527960</v>
      </c>
    </row>
    <row r="385" spans="1:5" x14ac:dyDescent="0.2">
      <c r="A385" s="10">
        <v>385</v>
      </c>
      <c r="B385" s="20">
        <v>2713465.11146258</v>
      </c>
      <c r="C385" s="9">
        <v>7.425000000000001E-2</v>
      </c>
      <c r="D385" s="9">
        <v>4.2522203647133354</v>
      </c>
      <c r="E385" s="6">
        <v>516632</v>
      </c>
    </row>
    <row r="386" spans="1:5" x14ac:dyDescent="0.2">
      <c r="A386" s="10">
        <v>386</v>
      </c>
      <c r="B386" s="20">
        <v>1288257.10818338</v>
      </c>
      <c r="C386" s="9">
        <v>3.8249999999999992E-2</v>
      </c>
      <c r="D386" s="9">
        <v>1.5847647855622748</v>
      </c>
      <c r="E386" s="6">
        <v>498404</v>
      </c>
    </row>
    <row r="387" spans="1:5" x14ac:dyDescent="0.2">
      <c r="A387" s="10">
        <v>387</v>
      </c>
      <c r="B387" s="20">
        <v>2739542.0270542549</v>
      </c>
      <c r="C387" s="9">
        <v>7.0249999999999993E-2</v>
      </c>
      <c r="D387" s="9">
        <v>3.8351571636784665</v>
      </c>
      <c r="E387" s="6">
        <v>566588</v>
      </c>
    </row>
    <row r="388" spans="1:5" x14ac:dyDescent="0.2">
      <c r="A388" s="10">
        <v>388</v>
      </c>
      <c r="B388" s="20">
        <v>4425984.5883856118</v>
      </c>
      <c r="C388" s="9">
        <v>8.2500000000000004E-2</v>
      </c>
      <c r="D388" s="9">
        <v>7.4703948304491501</v>
      </c>
      <c r="E388" s="6">
        <v>522524</v>
      </c>
    </row>
    <row r="389" spans="1:5" x14ac:dyDescent="0.2">
      <c r="A389" s="10">
        <v>389</v>
      </c>
      <c r="B389" s="20">
        <v>6354910.2078983104</v>
      </c>
      <c r="C389" s="9">
        <v>0.11000000000000001</v>
      </c>
      <c r="D389" s="9">
        <v>12.871351942013023</v>
      </c>
      <c r="E389" s="6">
        <v>458132</v>
      </c>
    </row>
    <row r="390" spans="1:5" x14ac:dyDescent="0.2">
      <c r="A390" s="10">
        <v>390</v>
      </c>
      <c r="B390" s="20">
        <v>4673267.4151495798</v>
      </c>
      <c r="C390" s="9">
        <v>8.7499999999999994E-2</v>
      </c>
      <c r="D390" s="9">
        <v>6.8962202622847881</v>
      </c>
      <c r="E390" s="6">
        <v>591836</v>
      </c>
    </row>
    <row r="391" spans="1:5" x14ac:dyDescent="0.2">
      <c r="A391" s="10">
        <v>391</v>
      </c>
      <c r="B391" s="20">
        <v>8815216.7405050136</v>
      </c>
      <c r="C391" s="9">
        <v>0.10575000000000001</v>
      </c>
      <c r="D391" s="9">
        <v>13.525947896557712</v>
      </c>
      <c r="E391" s="6">
        <v>606860</v>
      </c>
    </row>
    <row r="392" spans="1:5" x14ac:dyDescent="0.2">
      <c r="A392" s="10">
        <v>392</v>
      </c>
      <c r="B392" s="20">
        <v>1670660.0680204055</v>
      </c>
      <c r="C392" s="9">
        <v>5.874999999999999E-2</v>
      </c>
      <c r="D392" s="9">
        <v>2.4406588380118901</v>
      </c>
      <c r="E392" s="6">
        <v>485564</v>
      </c>
    </row>
    <row r="393" spans="1:5" x14ac:dyDescent="0.2">
      <c r="A393" s="10">
        <v>393</v>
      </c>
      <c r="B393" s="20">
        <v>4262500.8857822027</v>
      </c>
      <c r="C393" s="9">
        <v>8.7999999999999995E-2</v>
      </c>
      <c r="D393" s="9">
        <v>5.8019354766256068</v>
      </c>
      <c r="E393" s="6">
        <v>626660</v>
      </c>
    </row>
    <row r="394" spans="1:5" x14ac:dyDescent="0.2">
      <c r="A394" s="10">
        <v>394</v>
      </c>
      <c r="B394" s="20">
        <v>2095768.6969559973</v>
      </c>
      <c r="C394" s="9">
        <v>6.7250000000000004E-2</v>
      </c>
      <c r="D394" s="9">
        <v>2.7566118951402383</v>
      </c>
      <c r="E394" s="6">
        <v>557888</v>
      </c>
    </row>
    <row r="395" spans="1:5" x14ac:dyDescent="0.2">
      <c r="A395" s="10">
        <v>395</v>
      </c>
      <c r="B395" s="20">
        <v>5488943.9476732193</v>
      </c>
      <c r="C395" s="9">
        <v>9.7250000000000031E-2</v>
      </c>
      <c r="D395" s="9">
        <v>9.1323625087188667</v>
      </c>
      <c r="E395" s="6">
        <v>541724</v>
      </c>
    </row>
    <row r="396" spans="1:5" x14ac:dyDescent="0.2">
      <c r="A396" s="10">
        <v>396</v>
      </c>
      <c r="B396" s="20">
        <v>4607949.1972597316</v>
      </c>
      <c r="C396" s="9">
        <v>9.4499999999999987E-2</v>
      </c>
      <c r="D396" s="9">
        <v>8.1445707427261986</v>
      </c>
      <c r="E396" s="6">
        <v>503900</v>
      </c>
    </row>
    <row r="397" spans="1:5" x14ac:dyDescent="0.2">
      <c r="A397" s="10">
        <v>397</v>
      </c>
      <c r="B397" s="20">
        <v>8301566.1707316311</v>
      </c>
      <c r="C397" s="9">
        <v>9.8000000000000018E-2</v>
      </c>
      <c r="D397" s="9">
        <v>14.255744947683826</v>
      </c>
      <c r="E397" s="6">
        <v>544160</v>
      </c>
    </row>
    <row r="398" spans="1:5" x14ac:dyDescent="0.2">
      <c r="A398" s="10">
        <v>398</v>
      </c>
      <c r="B398" s="20">
        <v>3434891.6846975852</v>
      </c>
      <c r="C398" s="9">
        <v>6.8250000000000005E-2</v>
      </c>
      <c r="D398" s="9">
        <v>5.7051583222668745</v>
      </c>
      <c r="E398" s="6">
        <v>512276</v>
      </c>
    </row>
    <row r="399" spans="1:5" x14ac:dyDescent="0.2">
      <c r="A399" s="10">
        <v>399</v>
      </c>
      <c r="B399" s="20">
        <v>1438805.8449503346</v>
      </c>
      <c r="C399" s="9">
        <v>4.8250000000000008E-2</v>
      </c>
      <c r="D399" s="9">
        <v>1.6595105488135664</v>
      </c>
      <c r="E399" s="6">
        <v>541004</v>
      </c>
    </row>
    <row r="400" spans="1:5" x14ac:dyDescent="0.2">
      <c r="A400" s="10">
        <v>400</v>
      </c>
      <c r="B400" s="20">
        <v>3827161.1937643024</v>
      </c>
      <c r="C400" s="9">
        <v>8.8249999999999995E-2</v>
      </c>
      <c r="D400" s="9">
        <v>8.1022327565839234</v>
      </c>
      <c r="E400" s="6">
        <v>420464</v>
      </c>
    </row>
    <row r="401" spans="1:5" x14ac:dyDescent="0.2">
      <c r="A401" s="10">
        <v>401</v>
      </c>
      <c r="B401" s="20">
        <v>2154660.3106414112</v>
      </c>
      <c r="C401" s="9">
        <v>6.8250000000000005E-2</v>
      </c>
      <c r="D401" s="9">
        <v>3.6234567679225522</v>
      </c>
      <c r="E401" s="6">
        <v>466028</v>
      </c>
    </row>
    <row r="402" spans="1:5" x14ac:dyDescent="0.2">
      <c r="A402" s="10">
        <v>402</v>
      </c>
      <c r="B402" s="20">
        <v>5690022.3752144128</v>
      </c>
      <c r="C402" s="9">
        <v>8.9250000000000024E-2</v>
      </c>
      <c r="D402" s="9">
        <v>8.6093167367199648</v>
      </c>
      <c r="E402" s="6">
        <v>592136</v>
      </c>
    </row>
    <row r="403" spans="1:5" x14ac:dyDescent="0.2">
      <c r="A403" s="10">
        <v>403</v>
      </c>
      <c r="B403" s="20">
        <v>2466244.42827733</v>
      </c>
      <c r="C403" s="9">
        <v>5.425E-2</v>
      </c>
      <c r="D403" s="9">
        <v>3.2963835009395535</v>
      </c>
      <c r="E403" s="6">
        <v>574028</v>
      </c>
    </row>
    <row r="404" spans="1:5" x14ac:dyDescent="0.2">
      <c r="A404" s="10">
        <v>404</v>
      </c>
      <c r="B404" s="20">
        <v>1535809.0267747773</v>
      </c>
      <c r="C404" s="9">
        <v>6.2250000000000007E-2</v>
      </c>
      <c r="D404" s="9">
        <v>2.1655200400166073</v>
      </c>
      <c r="E404" s="6">
        <v>485168</v>
      </c>
    </row>
    <row r="405" spans="1:5" x14ac:dyDescent="0.2">
      <c r="A405" s="10">
        <v>405</v>
      </c>
      <c r="B405" s="20">
        <v>3169283.313354854</v>
      </c>
      <c r="C405" s="9">
        <v>8.5249999999999965E-2</v>
      </c>
      <c r="D405" s="9">
        <v>6.0066662687694086</v>
      </c>
      <c r="E405" s="6">
        <v>452324</v>
      </c>
    </row>
    <row r="406" spans="1:5" x14ac:dyDescent="0.2">
      <c r="A406" s="10">
        <v>406</v>
      </c>
      <c r="B406" s="20">
        <v>11662289.72981073</v>
      </c>
      <c r="C406" s="9">
        <v>0.11900000000000002</v>
      </c>
      <c r="D406" s="9">
        <v>20.558187785249274</v>
      </c>
      <c r="E406" s="6">
        <v>540968</v>
      </c>
    </row>
    <row r="407" spans="1:5" x14ac:dyDescent="0.2">
      <c r="A407" s="10">
        <v>407</v>
      </c>
      <c r="B407" s="20">
        <v>2972283.0750752329</v>
      </c>
      <c r="C407" s="9">
        <v>7.9250000000000001E-2</v>
      </c>
      <c r="D407" s="9">
        <v>4.6847938121121873</v>
      </c>
      <c r="E407" s="6">
        <v>522848</v>
      </c>
    </row>
    <row r="408" spans="1:5" x14ac:dyDescent="0.2">
      <c r="A408" s="10">
        <v>408</v>
      </c>
      <c r="B408" s="20">
        <v>4629165.9740958186</v>
      </c>
      <c r="C408" s="9">
        <v>9.0499999999999997E-2</v>
      </c>
      <c r="D408" s="9">
        <v>7.9432435900277785</v>
      </c>
      <c r="E408" s="6">
        <v>517616</v>
      </c>
    </row>
    <row r="409" spans="1:5" x14ac:dyDescent="0.2">
      <c r="A409" s="10">
        <v>409</v>
      </c>
      <c r="B409" s="20">
        <v>9273382.8157995716</v>
      </c>
      <c r="C409" s="9">
        <v>0.10249999999999999</v>
      </c>
      <c r="D409" s="9">
        <v>15.820571320413071</v>
      </c>
      <c r="E409" s="6">
        <v>551312</v>
      </c>
    </row>
    <row r="410" spans="1:5" x14ac:dyDescent="0.2">
      <c r="A410" s="10">
        <v>410</v>
      </c>
      <c r="B410" s="20">
        <v>2490394.6879235762</v>
      </c>
      <c r="C410" s="9">
        <v>5.7000000000000016E-2</v>
      </c>
      <c r="D410" s="9">
        <v>3.6264753849649933</v>
      </c>
      <c r="E410" s="6">
        <v>538292</v>
      </c>
    </row>
    <row r="411" spans="1:5" x14ac:dyDescent="0.2">
      <c r="A411" s="10">
        <v>411</v>
      </c>
      <c r="B411" s="20">
        <v>4860954.3661783468</v>
      </c>
      <c r="C411" s="9">
        <v>9.7500000000000003E-2</v>
      </c>
      <c r="D411" s="9">
        <v>10.107909212220751</v>
      </c>
      <c r="E411" s="6">
        <v>437612</v>
      </c>
    </row>
    <row r="412" spans="1:5" x14ac:dyDescent="0.2">
      <c r="A412" s="10">
        <v>412</v>
      </c>
      <c r="B412" s="20">
        <v>1969738.0911023389</v>
      </c>
      <c r="C412" s="9">
        <v>6.3E-2</v>
      </c>
      <c r="D412" s="9">
        <v>2.9277870878312919</v>
      </c>
      <c r="E412" s="6">
        <v>501488</v>
      </c>
    </row>
    <row r="413" spans="1:5" x14ac:dyDescent="0.2">
      <c r="A413" s="10">
        <v>413</v>
      </c>
      <c r="B413" s="20">
        <v>2011661.6466271209</v>
      </c>
      <c r="C413" s="9">
        <v>6.6999999999999976E-2</v>
      </c>
      <c r="D413" s="9">
        <v>3.2565480754016489</v>
      </c>
      <c r="E413" s="6">
        <v>472604</v>
      </c>
    </row>
    <row r="414" spans="1:5" x14ac:dyDescent="0.2">
      <c r="A414" s="10">
        <v>414</v>
      </c>
      <c r="B414" s="20">
        <v>4882190.2845621146</v>
      </c>
      <c r="C414" s="9">
        <v>8.8499999999999995E-2</v>
      </c>
      <c r="D414" s="9">
        <v>9.1853194514121927</v>
      </c>
      <c r="E414" s="6">
        <v>479336</v>
      </c>
    </row>
    <row r="415" spans="1:5" x14ac:dyDescent="0.2">
      <c r="A415" s="10">
        <v>415</v>
      </c>
      <c r="B415" s="20">
        <v>1232854.0146936467</v>
      </c>
      <c r="C415" s="9">
        <v>4.7999999999999994E-2</v>
      </c>
      <c r="D415" s="9">
        <v>1.1001765084453901</v>
      </c>
      <c r="E415" s="6">
        <v>587024</v>
      </c>
    </row>
    <row r="416" spans="1:5" x14ac:dyDescent="0.2">
      <c r="A416" s="10">
        <v>416</v>
      </c>
      <c r="B416" s="20">
        <v>1562454.6142194988</v>
      </c>
      <c r="C416" s="9">
        <v>5.1500000000000004E-2</v>
      </c>
      <c r="D416" s="9">
        <v>1.7035454489477908</v>
      </c>
      <c r="E416" s="6">
        <v>577928</v>
      </c>
    </row>
    <row r="417" spans="1:5" x14ac:dyDescent="0.2">
      <c r="A417" s="10">
        <v>417</v>
      </c>
      <c r="B417" s="20">
        <v>2328697.0569781018</v>
      </c>
      <c r="C417" s="9">
        <v>7.4499999999999983E-2</v>
      </c>
      <c r="D417" s="9">
        <v>3.941427358524173</v>
      </c>
      <c r="E417" s="6">
        <v>471260</v>
      </c>
    </row>
    <row r="418" spans="1:5" x14ac:dyDescent="0.2">
      <c r="A418" s="10">
        <v>418</v>
      </c>
      <c r="B418" s="20">
        <v>3510229.1057377351</v>
      </c>
      <c r="C418" s="9">
        <v>7.8749999999999987E-2</v>
      </c>
      <c r="D418" s="9">
        <v>4.7579475909035862</v>
      </c>
      <c r="E418" s="6">
        <v>609632</v>
      </c>
    </row>
    <row r="419" spans="1:5" x14ac:dyDescent="0.2">
      <c r="A419" s="10">
        <v>419</v>
      </c>
      <c r="B419" s="20">
        <v>3847128.4857134065</v>
      </c>
      <c r="C419" s="9">
        <v>7.3499999999999996E-2</v>
      </c>
      <c r="D419" s="9">
        <v>6.0814039481390658</v>
      </c>
      <c r="E419" s="6">
        <v>543272</v>
      </c>
    </row>
    <row r="420" spans="1:5" x14ac:dyDescent="0.2">
      <c r="A420" s="10">
        <v>420</v>
      </c>
      <c r="B420" s="20">
        <v>1865831.7818626976</v>
      </c>
      <c r="C420" s="9">
        <v>6.3000000000000014E-2</v>
      </c>
      <c r="D420" s="9">
        <v>2.8141405387350007</v>
      </c>
      <c r="E420" s="6">
        <v>489188</v>
      </c>
    </row>
    <row r="421" spans="1:5" x14ac:dyDescent="0.2">
      <c r="A421" s="10">
        <v>421</v>
      </c>
      <c r="B421" s="20">
        <v>5505725.1581340032</v>
      </c>
      <c r="C421" s="9">
        <v>9.2749999999999999E-2</v>
      </c>
      <c r="D421" s="9">
        <v>7.8365890253490891</v>
      </c>
      <c r="E421" s="6">
        <v>623060</v>
      </c>
    </row>
    <row r="422" spans="1:5" x14ac:dyDescent="0.2">
      <c r="A422" s="10">
        <v>422</v>
      </c>
      <c r="B422" s="20">
        <v>1285090.3703690004</v>
      </c>
      <c r="C422" s="9">
        <v>4.8500000000000001E-2</v>
      </c>
      <c r="D422" s="9">
        <v>1.502317879836826</v>
      </c>
      <c r="E422" s="6">
        <v>513560</v>
      </c>
    </row>
    <row r="423" spans="1:5" x14ac:dyDescent="0.2">
      <c r="A423" s="10">
        <v>423</v>
      </c>
      <c r="B423" s="20">
        <v>10643420.33895638</v>
      </c>
      <c r="C423" s="9">
        <v>9.9750000000000033E-2</v>
      </c>
      <c r="D423" s="9">
        <v>18.189089422270182</v>
      </c>
      <c r="E423" s="6">
        <v>554660</v>
      </c>
    </row>
    <row r="424" spans="1:5" x14ac:dyDescent="0.2">
      <c r="A424" s="10">
        <v>424</v>
      </c>
      <c r="B424" s="20">
        <v>803557.6079403155</v>
      </c>
      <c r="C424" s="9">
        <v>3.8000000000000013E-2</v>
      </c>
      <c r="D424" s="9">
        <v>0.57158482613145112</v>
      </c>
      <c r="E424" s="6">
        <v>511304</v>
      </c>
    </row>
    <row r="425" spans="1:5" x14ac:dyDescent="0.2">
      <c r="A425" s="10">
        <v>425</v>
      </c>
      <c r="B425" s="20">
        <v>6835574.0352299642</v>
      </c>
      <c r="C425" s="9">
        <v>9.9999999999999992E-2</v>
      </c>
      <c r="D425" s="9">
        <v>13.112473336643442</v>
      </c>
      <c r="E425" s="6">
        <v>484364</v>
      </c>
    </row>
    <row r="426" spans="1:5" x14ac:dyDescent="0.2">
      <c r="A426" s="10">
        <v>426</v>
      </c>
      <c r="B426" s="20">
        <v>2513865.1038450971</v>
      </c>
      <c r="C426" s="9">
        <v>7.9249999999999987E-2</v>
      </c>
      <c r="D426" s="9">
        <v>3.9830027747837353</v>
      </c>
      <c r="E426" s="6">
        <v>504488</v>
      </c>
    </row>
    <row r="427" spans="1:5" x14ac:dyDescent="0.2">
      <c r="A427" s="10">
        <v>427</v>
      </c>
      <c r="B427" s="20">
        <v>4956176.5224191425</v>
      </c>
      <c r="C427" s="9">
        <v>8.9999999999999983E-2</v>
      </c>
      <c r="D427" s="9">
        <v>8.3343689212353897</v>
      </c>
      <c r="E427" s="6">
        <v>530960</v>
      </c>
    </row>
    <row r="428" spans="1:5" x14ac:dyDescent="0.2">
      <c r="A428" s="10">
        <v>428</v>
      </c>
      <c r="B428" s="20">
        <v>3593563.3202770324</v>
      </c>
      <c r="C428" s="9">
        <v>8.224999999999999E-2</v>
      </c>
      <c r="D428" s="9">
        <v>4.7410667480541786</v>
      </c>
      <c r="E428" s="6">
        <v>625940</v>
      </c>
    </row>
    <row r="429" spans="1:5" x14ac:dyDescent="0.2">
      <c r="A429" s="10">
        <v>429</v>
      </c>
      <c r="B429" s="20">
        <v>8145555.133767874</v>
      </c>
      <c r="C429" s="9">
        <v>0.10775000000000001</v>
      </c>
      <c r="D429" s="9">
        <v>16.817733690103847</v>
      </c>
      <c r="E429" s="6">
        <v>457160</v>
      </c>
    </row>
    <row r="430" spans="1:5" x14ac:dyDescent="0.2">
      <c r="A430" s="10">
        <v>430</v>
      </c>
      <c r="B430" s="20">
        <v>4468207.5129892696</v>
      </c>
      <c r="C430" s="9">
        <v>9.2499999999999999E-2</v>
      </c>
      <c r="D430" s="9">
        <v>8.0342012199836415</v>
      </c>
      <c r="E430" s="6">
        <v>494588</v>
      </c>
    </row>
    <row r="431" spans="1:5" x14ac:dyDescent="0.2">
      <c r="A431" s="10">
        <v>431</v>
      </c>
      <c r="B431" s="20">
        <v>4805534.7862415304</v>
      </c>
      <c r="C431" s="9">
        <v>8.8750000000000023E-2</v>
      </c>
      <c r="D431" s="9">
        <v>9.0576282675628512</v>
      </c>
      <c r="E431" s="6">
        <v>477800</v>
      </c>
    </row>
    <row r="432" spans="1:5" x14ac:dyDescent="0.2">
      <c r="A432" s="10">
        <v>432</v>
      </c>
      <c r="B432" s="20">
        <v>4081934.4881982873</v>
      </c>
      <c r="C432" s="9">
        <v>8.4749999999999978E-2</v>
      </c>
      <c r="D432" s="9">
        <v>6.9527706327216121</v>
      </c>
      <c r="E432" s="6">
        <v>513272</v>
      </c>
    </row>
    <row r="433" spans="1:5" x14ac:dyDescent="0.2">
      <c r="A433" s="10">
        <v>433</v>
      </c>
      <c r="B433" s="20">
        <v>10490206.026594644</v>
      </c>
      <c r="C433" s="9">
        <v>0.11474999999999999</v>
      </c>
      <c r="D433" s="9">
        <v>20.069409237809797</v>
      </c>
      <c r="E433" s="6">
        <v>497888</v>
      </c>
    </row>
    <row r="434" spans="1:5" x14ac:dyDescent="0.2">
      <c r="A434" s="10">
        <v>434</v>
      </c>
      <c r="B434" s="20">
        <v>3861212.0449589626</v>
      </c>
      <c r="C434" s="9">
        <v>9.0749999999999997E-2</v>
      </c>
      <c r="D434" s="9">
        <v>5.8110990385587629</v>
      </c>
      <c r="E434" s="6">
        <v>566900</v>
      </c>
    </row>
    <row r="435" spans="1:5" x14ac:dyDescent="0.2">
      <c r="A435" s="10">
        <v>435</v>
      </c>
      <c r="B435" s="20">
        <v>3027350.0439534439</v>
      </c>
      <c r="C435" s="9">
        <v>7.3249999999999996E-2</v>
      </c>
      <c r="D435" s="9">
        <v>4.5632227383133346</v>
      </c>
      <c r="E435" s="6">
        <v>544172</v>
      </c>
    </row>
    <row r="436" spans="1:5" x14ac:dyDescent="0.2">
      <c r="A436" s="10">
        <v>436</v>
      </c>
      <c r="B436" s="20">
        <v>3286469.6004741611</v>
      </c>
      <c r="C436" s="9">
        <v>7.5000000000000039E-2</v>
      </c>
      <c r="D436" s="9">
        <v>4.7297093372098269</v>
      </c>
      <c r="E436" s="6">
        <v>573584</v>
      </c>
    </row>
    <row r="437" spans="1:5" x14ac:dyDescent="0.2">
      <c r="A437" s="10">
        <v>437</v>
      </c>
      <c r="B437" s="20">
        <v>1341258.4926282743</v>
      </c>
      <c r="C437" s="9">
        <v>3.9249999999999993E-2</v>
      </c>
      <c r="D437" s="9">
        <v>1.9670709584563459</v>
      </c>
      <c r="E437" s="6">
        <v>452048</v>
      </c>
    </row>
    <row r="438" spans="1:5" x14ac:dyDescent="0.2">
      <c r="A438" s="10">
        <v>438</v>
      </c>
      <c r="B438" s="20">
        <v>2031385.3239967453</v>
      </c>
      <c r="C438" s="9">
        <v>6.4500000000000002E-2</v>
      </c>
      <c r="D438" s="9">
        <v>2.7788153475194863</v>
      </c>
      <c r="E438" s="6">
        <v>537572</v>
      </c>
    </row>
    <row r="439" spans="1:5" x14ac:dyDescent="0.2">
      <c r="A439" s="10">
        <v>439</v>
      </c>
      <c r="B439" s="20">
        <v>1272297.2761272416</v>
      </c>
      <c r="C439" s="9">
        <v>5.0749999999999997E-2</v>
      </c>
      <c r="D439" s="9">
        <v>1.3113850465933958</v>
      </c>
      <c r="E439" s="6">
        <v>550448</v>
      </c>
    </row>
    <row r="440" spans="1:5" x14ac:dyDescent="0.2">
      <c r="A440" s="10">
        <v>440</v>
      </c>
      <c r="B440" s="20">
        <v>9698394.6951939669</v>
      </c>
      <c r="C440" s="9">
        <v>0.10425000000000002</v>
      </c>
      <c r="D440" s="9">
        <v>17.054811370817788</v>
      </c>
      <c r="E440" s="6">
        <v>537164</v>
      </c>
    </row>
    <row r="441" spans="1:5" x14ac:dyDescent="0.2">
      <c r="A441" s="10">
        <v>441</v>
      </c>
      <c r="B441" s="20">
        <v>5260375.6022350155</v>
      </c>
      <c r="C441" s="9">
        <v>9.1999999999999998E-2</v>
      </c>
      <c r="D441" s="9">
        <v>8.4134979245882615</v>
      </c>
      <c r="E441" s="6">
        <v>558812</v>
      </c>
    </row>
    <row r="442" spans="1:5" x14ac:dyDescent="0.2">
      <c r="A442" s="10">
        <v>442</v>
      </c>
      <c r="B442" s="20">
        <v>2167902.553375598</v>
      </c>
      <c r="C442" s="9">
        <v>5.8750000000000004E-2</v>
      </c>
      <c r="D442" s="9">
        <v>3.0195769490180484</v>
      </c>
      <c r="E442" s="6">
        <v>539336</v>
      </c>
    </row>
    <row r="443" spans="1:5" x14ac:dyDescent="0.2">
      <c r="A443" s="10">
        <v>443</v>
      </c>
      <c r="B443" s="20">
        <v>3256541.6029341142</v>
      </c>
      <c r="C443" s="9">
        <v>8.2750000000000018E-2</v>
      </c>
      <c r="D443" s="9">
        <v>6.2464855115179354</v>
      </c>
      <c r="E443" s="6">
        <v>449396</v>
      </c>
    </row>
    <row r="444" spans="1:5" x14ac:dyDescent="0.2">
      <c r="A444" s="10">
        <v>444</v>
      </c>
      <c r="B444" s="20">
        <v>3461834.7687285156</v>
      </c>
      <c r="C444" s="9">
        <v>7.7249999999999985E-2</v>
      </c>
      <c r="D444" s="9">
        <v>6.6110375617321884</v>
      </c>
      <c r="E444" s="6">
        <v>454844</v>
      </c>
    </row>
    <row r="445" spans="1:5" x14ac:dyDescent="0.2">
      <c r="A445" s="10">
        <v>445</v>
      </c>
      <c r="B445" s="20">
        <v>2222577.2134728241</v>
      </c>
      <c r="C445" s="9">
        <v>6.4250000000000002E-2</v>
      </c>
      <c r="D445" s="9">
        <v>3.3141760423013782</v>
      </c>
      <c r="E445" s="6">
        <v>515180</v>
      </c>
    </row>
    <row r="446" spans="1:5" x14ac:dyDescent="0.2">
      <c r="A446" s="10">
        <v>446</v>
      </c>
      <c r="B446" s="20">
        <v>2476973.3420277056</v>
      </c>
      <c r="C446" s="9">
        <v>7.7250000000000013E-2</v>
      </c>
      <c r="D446" s="9">
        <v>3.7873470081710585</v>
      </c>
      <c r="E446" s="6">
        <v>517400</v>
      </c>
    </row>
    <row r="447" spans="1:5" x14ac:dyDescent="0.2">
      <c r="A447" s="10">
        <v>447</v>
      </c>
      <c r="B447" s="20">
        <v>1625307.992456102</v>
      </c>
      <c r="C447" s="9">
        <v>5.1500000000000004E-2</v>
      </c>
      <c r="D447" s="9">
        <v>1.8682850596068494</v>
      </c>
      <c r="E447" s="6">
        <v>566648</v>
      </c>
    </row>
    <row r="448" spans="1:5" x14ac:dyDescent="0.2">
      <c r="A448" s="10">
        <v>448</v>
      </c>
      <c r="B448" s="20">
        <v>4710831.7681309069</v>
      </c>
      <c r="C448" s="9">
        <v>8.6000000000000007E-2</v>
      </c>
      <c r="D448" s="9">
        <v>9.0373976582068547</v>
      </c>
      <c r="E448" s="6">
        <v>469328</v>
      </c>
    </row>
    <row r="449" spans="1:5" x14ac:dyDescent="0.2">
      <c r="A449" s="10">
        <v>449</v>
      </c>
      <c r="B449" s="20">
        <v>2159244.5317225796</v>
      </c>
      <c r="C449" s="9">
        <v>6.5249999999999975E-2</v>
      </c>
      <c r="D449" s="9">
        <v>2.6952105153928212</v>
      </c>
      <c r="E449" s="6">
        <v>584336</v>
      </c>
    </row>
    <row r="450" spans="1:5" x14ac:dyDescent="0.2">
      <c r="A450" s="10">
        <v>450</v>
      </c>
      <c r="B450" s="20">
        <v>2196667.0204361356</v>
      </c>
      <c r="C450" s="9">
        <v>6.7000000000000018E-2</v>
      </c>
      <c r="D450" s="9">
        <v>3.1219761096235348</v>
      </c>
      <c r="E450" s="6">
        <v>532916</v>
      </c>
    </row>
    <row r="451" spans="1:5" x14ac:dyDescent="0.2">
      <c r="A451" s="10">
        <v>451</v>
      </c>
      <c r="B451" s="20">
        <v>5171431.3330977503</v>
      </c>
      <c r="C451" s="9">
        <v>9.2250000000000013E-2</v>
      </c>
      <c r="D451" s="9">
        <v>7.827257809359681</v>
      </c>
      <c r="E451" s="6">
        <v>585848</v>
      </c>
    </row>
    <row r="452" spans="1:5" x14ac:dyDescent="0.2">
      <c r="A452" s="10">
        <v>452</v>
      </c>
      <c r="B452" s="20">
        <v>2335513.9988423777</v>
      </c>
      <c r="C452" s="9">
        <v>7.2250000000000009E-2</v>
      </c>
      <c r="D452" s="9">
        <v>4.0823308703613597</v>
      </c>
      <c r="E452" s="6">
        <v>459536</v>
      </c>
    </row>
    <row r="453" spans="1:5" x14ac:dyDescent="0.2">
      <c r="A453" s="10">
        <v>453</v>
      </c>
      <c r="B453" s="20">
        <v>783551.50081479235</v>
      </c>
      <c r="C453" s="9">
        <v>3.8749999999999993E-2</v>
      </c>
      <c r="D453" s="9">
        <v>0.50574104265913944</v>
      </c>
      <c r="E453" s="6">
        <v>520376</v>
      </c>
    </row>
    <row r="454" spans="1:5" x14ac:dyDescent="0.2">
      <c r="A454" s="10">
        <v>454</v>
      </c>
      <c r="B454" s="20">
        <v>6263823.1310334634</v>
      </c>
      <c r="C454" s="9">
        <v>9.7499999999999989E-2</v>
      </c>
      <c r="D454" s="9">
        <v>9.6761462711406327</v>
      </c>
      <c r="E454" s="6">
        <v>586712</v>
      </c>
    </row>
    <row r="455" spans="1:5" x14ac:dyDescent="0.2">
      <c r="A455" s="10">
        <v>455</v>
      </c>
      <c r="B455" s="20">
        <v>3390905.6245063557</v>
      </c>
      <c r="C455" s="9">
        <v>7.9500000000000001E-2</v>
      </c>
      <c r="D455" s="9">
        <v>5.3409384784808918</v>
      </c>
      <c r="E455" s="6">
        <v>534764</v>
      </c>
    </row>
    <row r="456" spans="1:5" x14ac:dyDescent="0.2">
      <c r="A456" s="10">
        <v>456</v>
      </c>
      <c r="B456" s="20">
        <v>7550205.6121635418</v>
      </c>
      <c r="C456" s="9">
        <v>0.10050000000000001</v>
      </c>
      <c r="D456" s="9">
        <v>14.98712089780282</v>
      </c>
      <c r="E456" s="6">
        <v>472268</v>
      </c>
    </row>
    <row r="457" spans="1:5" x14ac:dyDescent="0.2">
      <c r="A457" s="10">
        <v>457</v>
      </c>
      <c r="B457" s="20">
        <v>7690518.0028084116</v>
      </c>
      <c r="C457" s="9">
        <v>0.10175000000000003</v>
      </c>
      <c r="D457" s="9">
        <v>11.419686061187319</v>
      </c>
      <c r="E457" s="6">
        <v>619220</v>
      </c>
    </row>
    <row r="458" spans="1:5" x14ac:dyDescent="0.2">
      <c r="A458" s="10">
        <v>458</v>
      </c>
      <c r="B458" s="20">
        <v>7450835.9431266421</v>
      </c>
      <c r="C458" s="9">
        <v>9.8000000000000032E-2</v>
      </c>
      <c r="D458" s="9">
        <v>12.496228622428111</v>
      </c>
      <c r="E458" s="6">
        <v>552068</v>
      </c>
    </row>
    <row r="459" spans="1:5" x14ac:dyDescent="0.2">
      <c r="A459" s="10">
        <v>459</v>
      </c>
      <c r="B459" s="20">
        <v>1428325.4346883984</v>
      </c>
      <c r="C459" s="9">
        <v>5.8250000000000003E-2</v>
      </c>
      <c r="D459" s="9">
        <v>2.0980778826130679</v>
      </c>
      <c r="E459" s="6">
        <v>461036</v>
      </c>
    </row>
    <row r="460" spans="1:5" x14ac:dyDescent="0.2">
      <c r="A460" s="10">
        <v>460</v>
      </c>
      <c r="B460" s="20">
        <v>2530060.8879285958</v>
      </c>
      <c r="C460" s="9">
        <v>6.9250000000000006E-2</v>
      </c>
      <c r="D460" s="9">
        <v>3.6315038807198534</v>
      </c>
      <c r="E460" s="6">
        <v>546272</v>
      </c>
    </row>
    <row r="461" spans="1:5" x14ac:dyDescent="0.2">
      <c r="A461" s="10">
        <v>461</v>
      </c>
      <c r="B461" s="20">
        <v>2568711.7271170709</v>
      </c>
      <c r="C461" s="9">
        <v>7.2999999999999995E-2</v>
      </c>
      <c r="D461" s="9">
        <v>3.9708791201912539</v>
      </c>
      <c r="E461" s="6">
        <v>516752</v>
      </c>
    </row>
    <row r="462" spans="1:5" x14ac:dyDescent="0.2">
      <c r="A462" s="10">
        <v>462</v>
      </c>
      <c r="B462" s="20">
        <v>2261439.4597840351</v>
      </c>
      <c r="C462" s="9">
        <v>6.7500000000000004E-2</v>
      </c>
      <c r="D462" s="9">
        <v>3.3994480063032269</v>
      </c>
      <c r="E462" s="6">
        <v>514028</v>
      </c>
    </row>
    <row r="463" spans="1:5" x14ac:dyDescent="0.2">
      <c r="A463" s="10">
        <v>463</v>
      </c>
      <c r="B463" s="20">
        <v>8472279.9483874273</v>
      </c>
      <c r="C463" s="9">
        <v>0.11074999999999999</v>
      </c>
      <c r="D463" s="9">
        <v>12.872518434493204</v>
      </c>
      <c r="E463" s="6">
        <v>610724</v>
      </c>
    </row>
    <row r="464" spans="1:5" x14ac:dyDescent="0.2">
      <c r="A464" s="10">
        <v>464</v>
      </c>
      <c r="B464" s="20">
        <v>1081584.9731916583</v>
      </c>
      <c r="C464" s="9">
        <v>3.1500000000000007E-2</v>
      </c>
      <c r="D464" s="9">
        <v>1.1118766854471756</v>
      </c>
      <c r="E464" s="6">
        <v>512144</v>
      </c>
    </row>
    <row r="465" spans="1:5" x14ac:dyDescent="0.2">
      <c r="A465" s="10">
        <v>465</v>
      </c>
      <c r="B465" s="20">
        <v>5294981.3432121649</v>
      </c>
      <c r="C465" s="9">
        <v>8.6249999999999979E-2</v>
      </c>
      <c r="D465" s="9">
        <v>8.7029571551308855</v>
      </c>
      <c r="E465" s="6">
        <v>545708</v>
      </c>
    </row>
    <row r="466" spans="1:5" x14ac:dyDescent="0.2">
      <c r="A466" s="10">
        <v>466</v>
      </c>
      <c r="B466" s="20">
        <v>6847316.9132986404</v>
      </c>
      <c r="C466" s="9">
        <v>0.10400000000000001</v>
      </c>
      <c r="D466" s="9">
        <v>11.459362764658026</v>
      </c>
      <c r="E466" s="6">
        <v>549572</v>
      </c>
    </row>
    <row r="467" spans="1:5" x14ac:dyDescent="0.2">
      <c r="A467" s="10">
        <v>467</v>
      </c>
      <c r="B467" s="20">
        <v>2541131.3874615151</v>
      </c>
      <c r="C467" s="9">
        <v>6.5999999999999975E-2</v>
      </c>
      <c r="D467" s="9">
        <v>4.498332599383585</v>
      </c>
      <c r="E467" s="6">
        <v>462164</v>
      </c>
    </row>
    <row r="468" spans="1:5" x14ac:dyDescent="0.2">
      <c r="A468" s="10">
        <v>468</v>
      </c>
      <c r="B468" s="20">
        <v>9115959.9758763853</v>
      </c>
      <c r="C468" s="9">
        <v>0.12025000000000001</v>
      </c>
      <c r="D468" s="9">
        <v>17.865811208353445</v>
      </c>
      <c r="E468" s="6">
        <v>483200</v>
      </c>
    </row>
    <row r="469" spans="1:5" x14ac:dyDescent="0.2">
      <c r="A469" s="10">
        <v>469</v>
      </c>
      <c r="B469" s="20">
        <v>1502857.6253202201</v>
      </c>
      <c r="C469" s="9">
        <v>5.5750000000000001E-2</v>
      </c>
      <c r="D469" s="9">
        <v>1.7319120930287288</v>
      </c>
      <c r="E469" s="6">
        <v>550112</v>
      </c>
    </row>
    <row r="470" spans="1:5" x14ac:dyDescent="0.2">
      <c r="A470" s="10">
        <v>470</v>
      </c>
      <c r="B470" s="20">
        <v>1311082.0303288598</v>
      </c>
      <c r="C470" s="9">
        <v>3.5749999999999997E-2</v>
      </c>
      <c r="D470" s="9">
        <v>1.2389766422043058</v>
      </c>
      <c r="E470" s="6">
        <v>585572</v>
      </c>
    </row>
    <row r="471" spans="1:5" x14ac:dyDescent="0.2">
      <c r="A471" s="10">
        <v>471</v>
      </c>
      <c r="B471" s="20">
        <v>4858157.871512983</v>
      </c>
      <c r="C471" s="9">
        <v>9.0499999999999997E-2</v>
      </c>
      <c r="D471" s="9">
        <v>7.7622156097152875</v>
      </c>
      <c r="E471" s="6">
        <v>554444</v>
      </c>
    </row>
    <row r="472" spans="1:5" x14ac:dyDescent="0.2">
      <c r="A472" s="10">
        <v>472</v>
      </c>
      <c r="B472" s="20">
        <v>3631556.6671150913</v>
      </c>
      <c r="C472" s="9">
        <v>8.025000000000003E-2</v>
      </c>
      <c r="D472" s="9">
        <v>4.8191682110204201</v>
      </c>
      <c r="E472" s="6">
        <v>624068</v>
      </c>
    </row>
    <row r="473" spans="1:5" x14ac:dyDescent="0.2">
      <c r="A473" s="10">
        <v>473</v>
      </c>
      <c r="B473" s="20">
        <v>2103932.3555974006</v>
      </c>
      <c r="C473" s="9">
        <v>6.9250000000000006E-2</v>
      </c>
      <c r="D473" s="9">
        <v>3.6964872440675935</v>
      </c>
      <c r="E473" s="6">
        <v>447980</v>
      </c>
    </row>
    <row r="474" spans="1:5" x14ac:dyDescent="0.2">
      <c r="A474" s="10">
        <v>474</v>
      </c>
      <c r="B474" s="20">
        <v>8035766.7031459361</v>
      </c>
      <c r="C474" s="9">
        <v>0.10900000000000001</v>
      </c>
      <c r="D474" s="9">
        <v>14.289913051118685</v>
      </c>
      <c r="E474" s="6">
        <v>525560</v>
      </c>
    </row>
    <row r="475" spans="1:5" x14ac:dyDescent="0.2">
      <c r="A475" s="10">
        <v>475</v>
      </c>
      <c r="B475" s="20">
        <v>3339197.0070922272</v>
      </c>
      <c r="C475" s="9">
        <v>7.6000000000000012E-2</v>
      </c>
      <c r="D475" s="9">
        <v>4.4656709449245868</v>
      </c>
      <c r="E475" s="6">
        <v>610940</v>
      </c>
    </row>
    <row r="476" spans="1:5" x14ac:dyDescent="0.2">
      <c r="A476" s="10">
        <v>476</v>
      </c>
      <c r="B476" s="20">
        <v>1924904.2053395605</v>
      </c>
      <c r="C476" s="9">
        <v>5.7249999999999988E-2</v>
      </c>
      <c r="D476" s="9">
        <v>2.5344246319233377</v>
      </c>
      <c r="E476" s="6">
        <v>544616</v>
      </c>
    </row>
    <row r="477" spans="1:5" x14ac:dyDescent="0.2">
      <c r="A477" s="10">
        <v>477</v>
      </c>
      <c r="B477" s="20">
        <v>4428150.5676574484</v>
      </c>
      <c r="C477" s="9">
        <v>8.5750000000000021E-2</v>
      </c>
      <c r="D477" s="9">
        <v>7.1471113835956617</v>
      </c>
      <c r="E477" s="6">
        <v>543524</v>
      </c>
    </row>
    <row r="478" spans="1:5" x14ac:dyDescent="0.2">
      <c r="A478" s="10">
        <v>478</v>
      </c>
      <c r="B478" s="20">
        <v>2967310.7104975046</v>
      </c>
      <c r="C478" s="9">
        <v>7.7249999999999985E-2</v>
      </c>
      <c r="D478" s="9">
        <v>5.1949583507259147</v>
      </c>
      <c r="E478" s="6">
        <v>478988</v>
      </c>
    </row>
    <row r="479" spans="1:5" x14ac:dyDescent="0.2">
      <c r="A479" s="10">
        <v>479</v>
      </c>
      <c r="B479" s="20">
        <v>6066809.0152443545</v>
      </c>
      <c r="C479" s="9">
        <v>0.10274999999999998</v>
      </c>
      <c r="D479" s="9">
        <v>11.547380448146798</v>
      </c>
      <c r="E479" s="6">
        <v>483512</v>
      </c>
    </row>
    <row r="480" spans="1:5" x14ac:dyDescent="0.2">
      <c r="A480" s="10">
        <v>480</v>
      </c>
      <c r="B480" s="20">
        <v>1934183.9917207584</v>
      </c>
      <c r="C480" s="9">
        <v>5.1000000000000004E-2</v>
      </c>
      <c r="D480" s="9">
        <v>2.5384435105205783</v>
      </c>
      <c r="E480" s="6">
        <v>546620</v>
      </c>
    </row>
    <row r="481" spans="1:5" x14ac:dyDescent="0.2">
      <c r="A481" s="10">
        <v>481</v>
      </c>
      <c r="B481" s="20">
        <v>3042391.4077043813</v>
      </c>
      <c r="C481" s="9">
        <v>7.9000000000000015E-2</v>
      </c>
      <c r="D481" s="9">
        <v>5.3033841787270157</v>
      </c>
      <c r="E481" s="6">
        <v>482660</v>
      </c>
    </row>
    <row r="482" spans="1:5" x14ac:dyDescent="0.2">
      <c r="A482" s="10">
        <v>482</v>
      </c>
      <c r="B482" s="20">
        <v>5153651.9350227956</v>
      </c>
      <c r="C482" s="9">
        <v>9.4750000000000029E-2</v>
      </c>
      <c r="D482" s="9">
        <v>8.7683266772989441</v>
      </c>
      <c r="E482" s="6">
        <v>527588</v>
      </c>
    </row>
    <row r="483" spans="1:5" x14ac:dyDescent="0.2">
      <c r="A483" s="10">
        <v>483</v>
      </c>
      <c r="B483" s="20">
        <v>4489759.6218230603</v>
      </c>
      <c r="C483" s="9">
        <v>7.85E-2</v>
      </c>
      <c r="D483" s="9">
        <v>6.364559680441471</v>
      </c>
      <c r="E483" s="6">
        <v>609644</v>
      </c>
    </row>
    <row r="484" spans="1:5" x14ac:dyDescent="0.2">
      <c r="A484" s="10">
        <v>484</v>
      </c>
      <c r="B484" s="20">
        <v>2816299.5981135038</v>
      </c>
      <c r="C484" s="9">
        <v>7.2249999999999981E-2</v>
      </c>
      <c r="D484" s="9">
        <v>4.5446390424574625</v>
      </c>
      <c r="E484" s="6">
        <v>507932</v>
      </c>
    </row>
    <row r="485" spans="1:5" x14ac:dyDescent="0.2">
      <c r="A485" s="10">
        <v>485</v>
      </c>
      <c r="B485" s="20">
        <v>3487965.0127068241</v>
      </c>
      <c r="C485" s="9">
        <v>7.6749999999999999E-2</v>
      </c>
      <c r="D485" s="9">
        <v>5.7599889387540877</v>
      </c>
      <c r="E485" s="6">
        <v>515972</v>
      </c>
    </row>
    <row r="486" spans="1:5" x14ac:dyDescent="0.2">
      <c r="A486" s="10">
        <v>486</v>
      </c>
      <c r="B486" s="20">
        <v>2745690.4985302626</v>
      </c>
      <c r="C486" s="9">
        <v>7.7750000000000014E-2</v>
      </c>
      <c r="D486" s="9">
        <v>4.3141025364447287</v>
      </c>
      <c r="E486" s="6">
        <v>516680</v>
      </c>
    </row>
    <row r="487" spans="1:5" x14ac:dyDescent="0.2">
      <c r="A487" s="10">
        <v>487</v>
      </c>
      <c r="B487" s="20">
        <v>1797599.1494333334</v>
      </c>
      <c r="C487" s="9">
        <v>6.0499999999999998E-2</v>
      </c>
      <c r="D487" s="9">
        <v>2.5682225364907962</v>
      </c>
      <c r="E487" s="6">
        <v>503780</v>
      </c>
    </row>
    <row r="488" spans="1:5" x14ac:dyDescent="0.2">
      <c r="A488" s="10">
        <v>488</v>
      </c>
      <c r="B488" s="20">
        <v>738749.01774181065</v>
      </c>
      <c r="C488" s="9">
        <v>2.7750000000000007E-2</v>
      </c>
      <c r="D488" s="9">
        <v>0.47054529731790223</v>
      </c>
      <c r="E488" s="6">
        <v>502364</v>
      </c>
    </row>
    <row r="489" spans="1:5" x14ac:dyDescent="0.2">
      <c r="A489" s="10">
        <v>489</v>
      </c>
      <c r="B489" s="20">
        <v>2537896.9344283496</v>
      </c>
      <c r="C489" s="9">
        <v>6.8499999999999991E-2</v>
      </c>
      <c r="D489" s="9">
        <v>3.8113614438999575</v>
      </c>
      <c r="E489" s="6">
        <v>527480</v>
      </c>
    </row>
    <row r="490" spans="1:5" x14ac:dyDescent="0.2">
      <c r="A490" s="10">
        <v>490</v>
      </c>
      <c r="B490" s="20">
        <v>13079197.214635959</v>
      </c>
      <c r="C490" s="9">
        <v>0.11875000000000006</v>
      </c>
      <c r="D490" s="9">
        <v>23.87144631133804</v>
      </c>
      <c r="E490" s="6">
        <v>525872</v>
      </c>
    </row>
    <row r="491" spans="1:5" x14ac:dyDescent="0.2">
      <c r="A491" s="10">
        <v>491</v>
      </c>
      <c r="B491" s="20">
        <v>6541009.3349108296</v>
      </c>
      <c r="C491" s="9">
        <v>0.10200000000000005</v>
      </c>
      <c r="D491" s="9">
        <v>10.849740459914257</v>
      </c>
      <c r="E491" s="6">
        <v>551996</v>
      </c>
    </row>
    <row r="492" spans="1:5" x14ac:dyDescent="0.2">
      <c r="A492" s="10">
        <v>492</v>
      </c>
      <c r="B492" s="20">
        <v>3807377.9368278817</v>
      </c>
      <c r="C492" s="9">
        <v>8.6499999999999994E-2</v>
      </c>
      <c r="D492" s="9">
        <v>6.4274069604845021</v>
      </c>
      <c r="E492" s="6">
        <v>512612</v>
      </c>
    </row>
    <row r="493" spans="1:5" x14ac:dyDescent="0.2">
      <c r="A493" s="10">
        <v>493</v>
      </c>
      <c r="B493" s="20">
        <v>2457189.3168012197</v>
      </c>
      <c r="C493" s="9">
        <v>7.6500000000000012E-2</v>
      </c>
      <c r="D493" s="9">
        <v>4.2346112089192856</v>
      </c>
      <c r="E493" s="6">
        <v>469412</v>
      </c>
    </row>
    <row r="494" spans="1:5" x14ac:dyDescent="0.2">
      <c r="A494" s="10">
        <v>494</v>
      </c>
      <c r="B494" s="20">
        <v>1363592.1673829204</v>
      </c>
      <c r="C494" s="9">
        <v>5.6249999999999988E-2</v>
      </c>
      <c r="D494" s="9">
        <v>1.3929890552639048</v>
      </c>
      <c r="E494" s="6">
        <v>569828</v>
      </c>
    </row>
    <row r="495" spans="1:5" x14ac:dyDescent="0.2">
      <c r="A495" s="10">
        <v>495</v>
      </c>
      <c r="B495" s="20">
        <v>4369655.1642601741</v>
      </c>
      <c r="C495" s="9">
        <v>0.10099999999999998</v>
      </c>
      <c r="D495" s="9">
        <v>7.1629413646454614</v>
      </c>
      <c r="E495" s="6">
        <v>535304</v>
      </c>
    </row>
    <row r="496" spans="1:5" x14ac:dyDescent="0.2">
      <c r="A496" s="10">
        <v>496</v>
      </c>
      <c r="B496" s="20">
        <v>3457274.1894241683</v>
      </c>
      <c r="C496" s="9">
        <v>8.1750000000000017E-2</v>
      </c>
      <c r="D496" s="9">
        <v>5.2989632940476481</v>
      </c>
      <c r="E496" s="6">
        <v>548864</v>
      </c>
    </row>
    <row r="497" spans="1:5" x14ac:dyDescent="0.2">
      <c r="A497" s="10">
        <v>497</v>
      </c>
      <c r="B497" s="20">
        <v>1907723.9735275041</v>
      </c>
      <c r="C497" s="9">
        <v>6.2249999999999993E-2</v>
      </c>
      <c r="D497" s="9">
        <v>2.3274332734393059</v>
      </c>
      <c r="E497" s="6">
        <v>573332</v>
      </c>
    </row>
    <row r="498" spans="1:5" x14ac:dyDescent="0.2">
      <c r="A498" s="10">
        <v>498</v>
      </c>
      <c r="B498" s="20">
        <v>2181880.8030416104</v>
      </c>
      <c r="C498" s="9">
        <v>6.8250000000000005E-2</v>
      </c>
      <c r="D498" s="9">
        <v>3.5937427427565867</v>
      </c>
      <c r="E498" s="6">
        <v>474968</v>
      </c>
    </row>
    <row r="499" spans="1:5" x14ac:dyDescent="0.2">
      <c r="A499" s="10">
        <v>499</v>
      </c>
      <c r="B499" s="20">
        <v>1647590.6479143254</v>
      </c>
      <c r="C499" s="9">
        <v>5.0749999999999997E-2</v>
      </c>
      <c r="D499" s="9">
        <v>2.2627624877503631</v>
      </c>
      <c r="E499" s="6">
        <v>504968</v>
      </c>
    </row>
    <row r="500" spans="1:5" x14ac:dyDescent="0.2">
      <c r="A500" s="10">
        <v>500</v>
      </c>
      <c r="B500" s="20">
        <v>9640094.1007589325</v>
      </c>
      <c r="C500" s="9">
        <v>0.12425000000000001</v>
      </c>
      <c r="D500" s="9">
        <v>15.385800416030277</v>
      </c>
      <c r="E500" s="6">
        <v>588320</v>
      </c>
    </row>
    <row r="501" spans="1:5" x14ac:dyDescent="0.2">
      <c r="A501" s="10">
        <v>501</v>
      </c>
      <c r="B501" s="20">
        <v>2251839.3596308441</v>
      </c>
      <c r="C501" s="9">
        <v>6.7999999999999991E-2</v>
      </c>
      <c r="D501" s="9">
        <v>3.5851102777953332</v>
      </c>
      <c r="E501" s="6">
        <v>491120</v>
      </c>
    </row>
    <row r="502" spans="1:5" x14ac:dyDescent="0.2">
      <c r="A502" s="10">
        <v>502</v>
      </c>
      <c r="B502" s="20">
        <v>2845799.2887170385</v>
      </c>
      <c r="C502" s="9">
        <v>6.5500000000000003E-2</v>
      </c>
      <c r="D502" s="9">
        <v>4.1016810000377157</v>
      </c>
      <c r="E502" s="6">
        <v>557816</v>
      </c>
    </row>
    <row r="503" spans="1:5" x14ac:dyDescent="0.2">
      <c r="A503" s="10">
        <v>503</v>
      </c>
      <c r="B503" s="20">
        <v>3699193.5948427445</v>
      </c>
      <c r="C503" s="9">
        <v>9.1000000000000025E-2</v>
      </c>
      <c r="D503" s="9">
        <v>5.7051303523004417</v>
      </c>
      <c r="E503" s="6">
        <v>551696</v>
      </c>
    </row>
    <row r="504" spans="1:5" x14ac:dyDescent="0.2">
      <c r="A504" s="10">
        <v>504</v>
      </c>
      <c r="B504" s="20">
        <v>2486049.175557897</v>
      </c>
      <c r="C504" s="9">
        <v>7.4500000000000038E-2</v>
      </c>
      <c r="D504" s="9">
        <v>3.4458517689309724</v>
      </c>
      <c r="E504" s="6">
        <v>559184</v>
      </c>
    </row>
    <row r="505" spans="1:5" x14ac:dyDescent="0.2">
      <c r="A505" s="10">
        <v>505</v>
      </c>
      <c r="B505" s="20">
        <v>3330911.9060260672</v>
      </c>
      <c r="C505" s="9">
        <v>7.9750000000000015E-2</v>
      </c>
      <c r="D505" s="9">
        <v>5.0725884131475967</v>
      </c>
      <c r="E505" s="6">
        <v>548516</v>
      </c>
    </row>
    <row r="506" spans="1:5" x14ac:dyDescent="0.2">
      <c r="A506" s="10">
        <v>506</v>
      </c>
      <c r="B506" s="20">
        <v>2424047.4612063095</v>
      </c>
      <c r="C506" s="9">
        <v>6.7500000000000004E-2</v>
      </c>
      <c r="D506" s="9">
        <v>3.9408243131212792</v>
      </c>
      <c r="E506" s="6">
        <v>490616</v>
      </c>
    </row>
    <row r="507" spans="1:5" x14ac:dyDescent="0.2">
      <c r="A507" s="10">
        <v>507</v>
      </c>
      <c r="B507" s="20">
        <v>2067207.2317387653</v>
      </c>
      <c r="C507" s="9">
        <v>6.8750000000000006E-2</v>
      </c>
      <c r="D507" s="9">
        <v>2.743909705549858</v>
      </c>
      <c r="E507" s="6">
        <v>552152</v>
      </c>
    </row>
    <row r="508" spans="1:5" x14ac:dyDescent="0.2">
      <c r="A508" s="10">
        <v>508</v>
      </c>
      <c r="B508" s="20">
        <v>1802633.3607479159</v>
      </c>
      <c r="C508" s="9">
        <v>6.25E-2</v>
      </c>
      <c r="D508" s="9">
        <v>2.3292825178926062</v>
      </c>
      <c r="E508" s="6">
        <v>541448</v>
      </c>
    </row>
    <row r="509" spans="1:5" x14ac:dyDescent="0.2">
      <c r="A509" s="10">
        <v>509</v>
      </c>
      <c r="B509" s="20">
        <v>6854007.8865572568</v>
      </c>
      <c r="C509" s="9">
        <v>0.10450000000000001</v>
      </c>
      <c r="D509" s="9">
        <v>10.834067514118777</v>
      </c>
      <c r="E509" s="6">
        <v>579176</v>
      </c>
    </row>
    <row r="510" spans="1:5" x14ac:dyDescent="0.2">
      <c r="A510" s="10">
        <v>510</v>
      </c>
      <c r="B510" s="20">
        <v>1395867.8529557965</v>
      </c>
      <c r="C510" s="9">
        <v>5.3249999999999999E-2</v>
      </c>
      <c r="D510" s="9">
        <v>1.853088521477444</v>
      </c>
      <c r="E510" s="6">
        <v>489248</v>
      </c>
    </row>
    <row r="511" spans="1:5" x14ac:dyDescent="0.2">
      <c r="A511" s="10">
        <v>511</v>
      </c>
      <c r="B511" s="20">
        <v>1718894.9603514285</v>
      </c>
      <c r="C511" s="9">
        <v>5.3499999999999992E-2</v>
      </c>
      <c r="D511" s="9">
        <v>2.0742643140903065</v>
      </c>
      <c r="E511" s="6">
        <v>559124</v>
      </c>
    </row>
    <row r="512" spans="1:5" x14ac:dyDescent="0.2">
      <c r="A512" s="10">
        <v>512</v>
      </c>
      <c r="B512" s="20">
        <v>2184087.0402026302</v>
      </c>
      <c r="C512" s="9">
        <v>7.5749999999999998E-2</v>
      </c>
      <c r="D512" s="9">
        <v>2.9925545484838953</v>
      </c>
      <c r="E512" s="6">
        <v>547040</v>
      </c>
    </row>
    <row r="513" spans="1:5" x14ac:dyDescent="0.2">
      <c r="A513" s="10">
        <v>513</v>
      </c>
      <c r="B513" s="20">
        <v>7870046.7127193287</v>
      </c>
      <c r="C513" s="9">
        <v>9.9749999999999978E-2</v>
      </c>
      <c r="D513" s="9">
        <v>13.652087980368419</v>
      </c>
      <c r="E513" s="6">
        <v>537128</v>
      </c>
    </row>
    <row r="514" spans="1:5" x14ac:dyDescent="0.2">
      <c r="A514" s="10">
        <v>514</v>
      </c>
      <c r="B514" s="20">
        <v>2194120.2984383125</v>
      </c>
      <c r="C514" s="9">
        <v>6.6250000000000003E-2</v>
      </c>
      <c r="D514" s="9">
        <v>2.8556110622879221</v>
      </c>
      <c r="E514" s="6">
        <v>569072</v>
      </c>
    </row>
    <row r="515" spans="1:5" x14ac:dyDescent="0.2">
      <c r="A515" s="10">
        <v>515</v>
      </c>
      <c r="B515" s="20">
        <v>2029228.384579049</v>
      </c>
      <c r="C515" s="9">
        <v>7.2749999999999995E-2</v>
      </c>
      <c r="D515" s="9">
        <v>2.8372471457026327</v>
      </c>
      <c r="E515" s="6">
        <v>528824</v>
      </c>
    </row>
    <row r="516" spans="1:5" x14ac:dyDescent="0.2">
      <c r="A516" s="10">
        <v>516</v>
      </c>
      <c r="B516" s="20">
        <v>4992004.8752351347</v>
      </c>
      <c r="C516" s="9">
        <v>9.0750000000000011E-2</v>
      </c>
      <c r="D516" s="9">
        <v>6.8667768863780312</v>
      </c>
      <c r="E516" s="6">
        <v>634568</v>
      </c>
    </row>
    <row r="517" spans="1:5" x14ac:dyDescent="0.2">
      <c r="A517" s="10">
        <v>517</v>
      </c>
      <c r="B517" s="20">
        <v>1284660.6837610595</v>
      </c>
      <c r="C517" s="9">
        <v>3.1000000000000007E-2</v>
      </c>
      <c r="D517" s="9">
        <v>1.2688045871293181</v>
      </c>
      <c r="E517" s="6">
        <v>566228</v>
      </c>
    </row>
    <row r="518" spans="1:5" x14ac:dyDescent="0.2">
      <c r="A518" s="10">
        <v>518</v>
      </c>
      <c r="B518" s="20">
        <v>11302030.086208554</v>
      </c>
      <c r="C518" s="9">
        <v>0.11374999999999999</v>
      </c>
      <c r="D518" s="9">
        <v>22.961833506213171</v>
      </c>
      <c r="E518" s="6">
        <v>471668</v>
      </c>
    </row>
    <row r="519" spans="1:5" x14ac:dyDescent="0.2">
      <c r="A519" s="10">
        <v>519</v>
      </c>
      <c r="B519" s="20">
        <v>6634334.1036615334</v>
      </c>
      <c r="C519" s="9">
        <v>9.1749999999999984E-2</v>
      </c>
      <c r="D519" s="9">
        <v>11.803442326931677</v>
      </c>
      <c r="E519" s="6">
        <v>518168</v>
      </c>
    </row>
    <row r="520" spans="1:5" x14ac:dyDescent="0.2">
      <c r="A520" s="10">
        <v>520</v>
      </c>
      <c r="B520" s="20">
        <v>1381212.3536890103</v>
      </c>
      <c r="C520" s="9">
        <v>5.3499999999999992E-2</v>
      </c>
      <c r="D520" s="9">
        <v>1.7498852307259103</v>
      </c>
      <c r="E520" s="6">
        <v>502280</v>
      </c>
    </row>
    <row r="521" spans="1:5" x14ac:dyDescent="0.2">
      <c r="A521" s="10">
        <v>521</v>
      </c>
      <c r="B521" s="20">
        <v>3981960.6730980226</v>
      </c>
      <c r="C521" s="9">
        <v>8.7250000000000022E-2</v>
      </c>
      <c r="D521" s="9">
        <v>7.9920346160576079</v>
      </c>
      <c r="E521" s="6">
        <v>442832</v>
      </c>
    </row>
    <row r="522" spans="1:5" x14ac:dyDescent="0.2">
      <c r="A522" s="10">
        <v>522</v>
      </c>
      <c r="B522" s="20">
        <v>2024786.5945649249</v>
      </c>
      <c r="C522" s="9">
        <v>6.7749999999999963E-2</v>
      </c>
      <c r="D522" s="9">
        <v>3.245405242139249</v>
      </c>
      <c r="E522" s="6">
        <v>476936</v>
      </c>
    </row>
    <row r="523" spans="1:5" x14ac:dyDescent="0.2">
      <c r="A523" s="10">
        <v>523</v>
      </c>
      <c r="B523" s="20">
        <v>3891087.2773744687</v>
      </c>
      <c r="C523" s="9">
        <v>8.5000000000000006E-2</v>
      </c>
      <c r="D523" s="9">
        <v>6.3593365158918553</v>
      </c>
      <c r="E523" s="6">
        <v>528728</v>
      </c>
    </row>
    <row r="524" spans="1:5" x14ac:dyDescent="0.2">
      <c r="A524" s="10">
        <v>524</v>
      </c>
      <c r="B524" s="20">
        <v>1300386.0701730389</v>
      </c>
      <c r="C524" s="9">
        <v>5.6250000000000008E-2</v>
      </c>
      <c r="D524" s="9">
        <v>1.6655120981868397</v>
      </c>
      <c r="E524" s="6">
        <v>487856</v>
      </c>
    </row>
    <row r="525" spans="1:5" x14ac:dyDescent="0.2">
      <c r="A525" s="10">
        <v>525</v>
      </c>
      <c r="B525" s="20">
        <v>645901.50115671952</v>
      </c>
      <c r="C525" s="9">
        <v>2.1249999999999991E-2</v>
      </c>
      <c r="D525" s="9">
        <v>0.33777981913755867</v>
      </c>
      <c r="E525" s="6">
        <v>482816</v>
      </c>
    </row>
    <row r="526" spans="1:5" x14ac:dyDescent="0.2">
      <c r="A526" s="10">
        <v>526</v>
      </c>
      <c r="B526" s="20">
        <v>6718637.4072867399</v>
      </c>
      <c r="C526" s="9">
        <v>0.10874999999999999</v>
      </c>
      <c r="D526" s="9">
        <v>12.092573538453086</v>
      </c>
      <c r="E526" s="6">
        <v>513164</v>
      </c>
    </row>
    <row r="527" spans="1:5" x14ac:dyDescent="0.2">
      <c r="A527" s="10">
        <v>527</v>
      </c>
      <c r="B527" s="20">
        <v>8072830.3845580723</v>
      </c>
      <c r="C527" s="9">
        <v>0.11600000000000002</v>
      </c>
      <c r="D527" s="9">
        <v>15.120512769196198</v>
      </c>
      <c r="E527" s="6">
        <v>500780</v>
      </c>
    </row>
    <row r="528" spans="1:5" x14ac:dyDescent="0.2">
      <c r="A528" s="10">
        <v>528</v>
      </c>
      <c r="B528" s="20">
        <v>7964961.0899216952</v>
      </c>
      <c r="C528" s="9">
        <v>9.8000000000000004E-2</v>
      </c>
      <c r="D528" s="9">
        <v>12.966657121577486</v>
      </c>
      <c r="E528" s="6">
        <v>570284</v>
      </c>
    </row>
    <row r="529" spans="1:5" x14ac:dyDescent="0.2">
      <c r="A529" s="10">
        <v>529</v>
      </c>
      <c r="B529" s="20">
        <v>6454582.6624714965</v>
      </c>
      <c r="C529" s="9">
        <v>0.10124999999999999</v>
      </c>
      <c r="D529" s="9">
        <v>11.46953924917411</v>
      </c>
      <c r="E529" s="6">
        <v>517628</v>
      </c>
    </row>
    <row r="530" spans="1:5" x14ac:dyDescent="0.2">
      <c r="A530" s="10">
        <v>530</v>
      </c>
      <c r="B530" s="20">
        <v>6438644.1597062852</v>
      </c>
      <c r="C530" s="9">
        <v>9.8500000000000004E-2</v>
      </c>
      <c r="D530" s="9">
        <v>11.04989437223727</v>
      </c>
      <c r="E530" s="6">
        <v>534332</v>
      </c>
    </row>
    <row r="531" spans="1:5" x14ac:dyDescent="0.2">
      <c r="A531" s="10">
        <v>531</v>
      </c>
      <c r="B531" s="20">
        <v>820250.68267043459</v>
      </c>
      <c r="C531" s="9">
        <v>3.8249999999999985E-2</v>
      </c>
      <c r="D531" s="9">
        <v>0.54708234501922814</v>
      </c>
      <c r="E531" s="6">
        <v>530192</v>
      </c>
    </row>
    <row r="532" spans="1:5" x14ac:dyDescent="0.2">
      <c r="A532" s="10">
        <v>532</v>
      </c>
      <c r="B532" s="20">
        <v>4987127.8952266704</v>
      </c>
      <c r="C532" s="9">
        <v>9.5749999999999988E-2</v>
      </c>
      <c r="D532" s="9">
        <v>9.342618490615088</v>
      </c>
      <c r="E532" s="6">
        <v>482192</v>
      </c>
    </row>
    <row r="533" spans="1:5" x14ac:dyDescent="0.2">
      <c r="A533" s="10">
        <v>533</v>
      </c>
      <c r="B533" s="20">
        <v>1449852.8853814793</v>
      </c>
      <c r="C533" s="9">
        <v>4.5500000000000006E-2</v>
      </c>
      <c r="D533" s="9">
        <v>1.6368824256350607</v>
      </c>
      <c r="E533" s="6">
        <v>549836</v>
      </c>
    </row>
    <row r="534" spans="1:5" x14ac:dyDescent="0.2">
      <c r="A534" s="10">
        <v>534</v>
      </c>
      <c r="B534" s="20">
        <v>1501932.1737234807</v>
      </c>
      <c r="C534" s="9">
        <v>5.2249999999999998E-2</v>
      </c>
      <c r="D534" s="9">
        <v>1.8677932913585795</v>
      </c>
      <c r="E534" s="6">
        <v>523724</v>
      </c>
    </row>
    <row r="535" spans="1:5" x14ac:dyDescent="0.2">
      <c r="A535" s="10">
        <v>535</v>
      </c>
      <c r="B535" s="20">
        <v>2197723.847851078</v>
      </c>
      <c r="C535" s="9">
        <v>7.2000000000000022E-2</v>
      </c>
      <c r="D535" s="9">
        <v>3.3656911448587983</v>
      </c>
      <c r="E535" s="6">
        <v>503408</v>
      </c>
    </row>
    <row r="536" spans="1:5" x14ac:dyDescent="0.2">
      <c r="A536" s="10">
        <v>536</v>
      </c>
      <c r="B536" s="20">
        <v>7297043.0687377108</v>
      </c>
      <c r="C536" s="9">
        <v>0.10399999999999998</v>
      </c>
      <c r="D536" s="9">
        <v>13.158129028431945</v>
      </c>
      <c r="E536" s="6">
        <v>515396</v>
      </c>
    </row>
    <row r="537" spans="1:5" x14ac:dyDescent="0.2">
      <c r="A537" s="10">
        <v>537</v>
      </c>
      <c r="B537" s="20">
        <v>5370923.9244637331</v>
      </c>
      <c r="C537" s="9">
        <v>9.8000000000000004E-2</v>
      </c>
      <c r="D537" s="9">
        <v>8.9519791664450548</v>
      </c>
      <c r="E537" s="6">
        <v>539684</v>
      </c>
    </row>
    <row r="538" spans="1:5" x14ac:dyDescent="0.2">
      <c r="A538" s="10">
        <v>538</v>
      </c>
      <c r="B538" s="20">
        <v>1641453.3665654985</v>
      </c>
      <c r="C538" s="9">
        <v>4.1750000000000002E-2</v>
      </c>
      <c r="D538" s="9">
        <v>2.2015364819068526</v>
      </c>
      <c r="E538" s="6">
        <v>512708</v>
      </c>
    </row>
    <row r="539" spans="1:5" x14ac:dyDescent="0.2">
      <c r="A539" s="10">
        <v>539</v>
      </c>
      <c r="B539" s="20">
        <v>8308437.2405984467</v>
      </c>
      <c r="C539" s="9">
        <v>0.1115</v>
      </c>
      <c r="D539" s="9">
        <v>16.005831867674342</v>
      </c>
      <c r="E539" s="6">
        <v>488564</v>
      </c>
    </row>
    <row r="540" spans="1:5" x14ac:dyDescent="0.2">
      <c r="A540" s="10">
        <v>540</v>
      </c>
      <c r="B540" s="20">
        <v>2593590.8880581381</v>
      </c>
      <c r="C540" s="9">
        <v>7.3499999999999996E-2</v>
      </c>
      <c r="D540" s="9">
        <v>3.5541223381365858</v>
      </c>
      <c r="E540" s="6">
        <v>569504</v>
      </c>
    </row>
    <row r="541" spans="1:5" x14ac:dyDescent="0.2">
      <c r="A541" s="10">
        <v>541</v>
      </c>
      <c r="B541" s="20">
        <v>3383320.8016491868</v>
      </c>
      <c r="C541" s="9">
        <v>9.1000000000000011E-2</v>
      </c>
      <c r="D541" s="9">
        <v>6.3054318101613971</v>
      </c>
      <c r="E541" s="6">
        <v>463124</v>
      </c>
    </row>
    <row r="542" spans="1:5" x14ac:dyDescent="0.2">
      <c r="A542" s="10">
        <v>542</v>
      </c>
      <c r="B542" s="20">
        <v>3926148.9363165926</v>
      </c>
      <c r="C542" s="9">
        <v>8.4499999999999992E-2</v>
      </c>
      <c r="D542" s="9">
        <v>6.8528632787892585</v>
      </c>
      <c r="E542" s="6">
        <v>499964</v>
      </c>
    </row>
    <row r="543" spans="1:5" x14ac:dyDescent="0.2">
      <c r="A543" s="10">
        <v>543</v>
      </c>
      <c r="B543" s="20">
        <v>7367768.9300570926</v>
      </c>
      <c r="C543" s="9">
        <v>0.10974999999999999</v>
      </c>
      <c r="D543" s="9">
        <v>12.613864348696392</v>
      </c>
      <c r="E543" s="6">
        <v>541196</v>
      </c>
    </row>
    <row r="544" spans="1:5" x14ac:dyDescent="0.2">
      <c r="A544" s="10">
        <v>544</v>
      </c>
      <c r="B544" s="20">
        <v>3713923.9176480924</v>
      </c>
      <c r="C544" s="9">
        <v>8.7250000000000022E-2</v>
      </c>
      <c r="D544" s="9">
        <v>5.8133391506231789</v>
      </c>
      <c r="E544" s="6">
        <v>545096</v>
      </c>
    </row>
    <row r="545" spans="1:5" x14ac:dyDescent="0.2">
      <c r="A545" s="10">
        <v>545</v>
      </c>
      <c r="B545" s="20">
        <v>4944733.077586568</v>
      </c>
      <c r="C545" s="9">
        <v>9.1500000000000026E-2</v>
      </c>
      <c r="D545" s="9">
        <v>7.9042949607191675</v>
      </c>
      <c r="E545" s="6">
        <v>555320</v>
      </c>
    </row>
    <row r="546" spans="1:5" x14ac:dyDescent="0.2">
      <c r="A546" s="10">
        <v>546</v>
      </c>
      <c r="B546" s="20">
        <v>6691933.777920654</v>
      </c>
      <c r="C546" s="9">
        <v>9.4750000000000001E-2</v>
      </c>
      <c r="D546" s="9">
        <v>12.365583437698536</v>
      </c>
      <c r="E546" s="6">
        <v>500684</v>
      </c>
    </row>
    <row r="547" spans="1:5" x14ac:dyDescent="0.2">
      <c r="A547" s="10">
        <v>547</v>
      </c>
      <c r="B547" s="20">
        <v>1872717.6865221225</v>
      </c>
      <c r="C547" s="9">
        <v>6.1750000000000013E-2</v>
      </c>
      <c r="D547" s="9">
        <v>2.6364297547168527</v>
      </c>
      <c r="E547" s="6">
        <v>514988</v>
      </c>
    </row>
    <row r="548" spans="1:5" x14ac:dyDescent="0.2">
      <c r="A548" s="10">
        <v>548</v>
      </c>
      <c r="B548" s="20">
        <v>2683939.1140740355</v>
      </c>
      <c r="C548" s="9">
        <v>6.1499999999999999E-2</v>
      </c>
      <c r="D548" s="9">
        <v>3.7203251436426039</v>
      </c>
      <c r="E548" s="6">
        <v>568592</v>
      </c>
    </row>
    <row r="549" spans="1:5" x14ac:dyDescent="0.2">
      <c r="A549" s="10">
        <v>549</v>
      </c>
      <c r="B549" s="20">
        <v>2874284.7982171355</v>
      </c>
      <c r="C549" s="9">
        <v>6.0999999999999985E-2</v>
      </c>
      <c r="D549" s="9">
        <v>4.2495284261324189</v>
      </c>
      <c r="E549" s="6">
        <v>547532</v>
      </c>
    </row>
    <row r="550" spans="1:5" x14ac:dyDescent="0.2">
      <c r="A550" s="10">
        <v>550</v>
      </c>
      <c r="B550" s="20">
        <v>2056652.314936466</v>
      </c>
      <c r="C550" s="9">
        <v>5.149999999999999E-2</v>
      </c>
      <c r="D550" s="9">
        <v>2.8608077997680983</v>
      </c>
      <c r="E550" s="6">
        <v>532700</v>
      </c>
    </row>
    <row r="551" spans="1:5" x14ac:dyDescent="0.2">
      <c r="A551" s="10">
        <v>551</v>
      </c>
      <c r="B551" s="20">
        <v>3036846.4304073574</v>
      </c>
      <c r="C551" s="9">
        <v>8.3750000000000019E-2</v>
      </c>
      <c r="D551" s="9">
        <v>4.7412080218531552</v>
      </c>
      <c r="E551" s="6">
        <v>528956</v>
      </c>
    </row>
    <row r="552" spans="1:5" x14ac:dyDescent="0.2">
      <c r="A552" s="10">
        <v>552</v>
      </c>
      <c r="B552" s="20">
        <v>2398817.0185758183</v>
      </c>
      <c r="C552" s="9">
        <v>6.8250000000000005E-2</v>
      </c>
      <c r="D552" s="9">
        <v>3.8592099455820521</v>
      </c>
      <c r="E552" s="6">
        <v>493664</v>
      </c>
    </row>
    <row r="553" spans="1:5" x14ac:dyDescent="0.2">
      <c r="A553" s="10">
        <v>553</v>
      </c>
      <c r="B553" s="20">
        <v>1084195.4936589054</v>
      </c>
      <c r="C553" s="9">
        <v>4.2999999999999997E-2</v>
      </c>
      <c r="D553" s="9">
        <v>1.1953676651876364</v>
      </c>
      <c r="E553" s="6">
        <v>493856</v>
      </c>
    </row>
    <row r="554" spans="1:5" x14ac:dyDescent="0.2">
      <c r="A554" s="10">
        <v>554</v>
      </c>
      <c r="B554" s="20">
        <v>5618090.9560093507</v>
      </c>
      <c r="C554" s="9">
        <v>0.10300000000000002</v>
      </c>
      <c r="D554" s="9">
        <v>8.3920995232296907</v>
      </c>
      <c r="E554" s="6">
        <v>598172</v>
      </c>
    </row>
    <row r="555" spans="1:5" x14ac:dyDescent="0.2">
      <c r="A555" s="10">
        <v>555</v>
      </c>
      <c r="B555" s="20">
        <v>12253678.278970288</v>
      </c>
      <c r="C555" s="9">
        <v>0.12100000000000002</v>
      </c>
      <c r="D555" s="9">
        <v>21.882856788790743</v>
      </c>
      <c r="E555" s="6">
        <v>535496</v>
      </c>
    </row>
    <row r="556" spans="1:5" x14ac:dyDescent="0.2">
      <c r="A556" s="10">
        <v>556</v>
      </c>
      <c r="B556" s="20">
        <v>14731578.423646944</v>
      </c>
      <c r="C556" s="9">
        <v>0.129</v>
      </c>
      <c r="D556" s="9">
        <v>25.908368690356664</v>
      </c>
      <c r="E556" s="6">
        <v>547472</v>
      </c>
    </row>
    <row r="557" spans="1:5" x14ac:dyDescent="0.2">
      <c r="A557" s="10">
        <v>557</v>
      </c>
      <c r="B557" s="20">
        <v>3472640.6853291704</v>
      </c>
      <c r="C557" s="9">
        <v>9.0499999999999983E-2</v>
      </c>
      <c r="D557" s="9">
        <v>5.8316572473208996</v>
      </c>
      <c r="E557" s="6">
        <v>508316</v>
      </c>
    </row>
    <row r="558" spans="1:5" x14ac:dyDescent="0.2">
      <c r="A558" s="10">
        <v>558</v>
      </c>
      <c r="B558" s="20">
        <v>1296692.9809193104</v>
      </c>
      <c r="C558" s="9">
        <v>4.1000000000000016E-2</v>
      </c>
      <c r="D558" s="9">
        <v>1.2973576451191478</v>
      </c>
      <c r="E558" s="6">
        <v>564428</v>
      </c>
    </row>
    <row r="559" spans="1:5" x14ac:dyDescent="0.2">
      <c r="A559" s="10">
        <v>559</v>
      </c>
      <c r="B559" s="20">
        <v>4322334.6353732022</v>
      </c>
      <c r="C559" s="9">
        <v>9.4999999999999987E-2</v>
      </c>
      <c r="D559" s="9">
        <v>8.6415259185133344</v>
      </c>
      <c r="E559" s="6">
        <v>448304</v>
      </c>
    </row>
    <row r="560" spans="1:5" x14ac:dyDescent="0.2">
      <c r="A560" s="10">
        <v>560</v>
      </c>
      <c r="B560" s="20">
        <v>2105288.7610176657</v>
      </c>
      <c r="C560" s="9">
        <v>5.7499999999999996E-2</v>
      </c>
      <c r="D560" s="9">
        <v>3.1859640534013316</v>
      </c>
      <c r="E560" s="6">
        <v>502940</v>
      </c>
    </row>
    <row r="561" spans="1:5" x14ac:dyDescent="0.2">
      <c r="A561" s="10">
        <v>561</v>
      </c>
      <c r="B561" s="20">
        <v>1297220.2245737119</v>
      </c>
      <c r="C561" s="9">
        <v>5.7249999999999988E-2</v>
      </c>
      <c r="D561" s="9">
        <v>1.6014331013237821</v>
      </c>
      <c r="E561" s="6">
        <v>498656</v>
      </c>
    </row>
    <row r="562" spans="1:5" x14ac:dyDescent="0.2">
      <c r="A562" s="10">
        <v>562</v>
      </c>
      <c r="B562" s="20">
        <v>2131538.8563934774</v>
      </c>
      <c r="C562" s="9">
        <v>7.4750000000000039E-2</v>
      </c>
      <c r="D562" s="9">
        <v>3.7409672072808662</v>
      </c>
      <c r="E562" s="6">
        <v>449600</v>
      </c>
    </row>
    <row r="563" spans="1:5" x14ac:dyDescent="0.2">
      <c r="A563" s="10">
        <v>563</v>
      </c>
      <c r="B563" s="20">
        <v>2943276.6050101877</v>
      </c>
      <c r="C563" s="9">
        <v>5.475E-2</v>
      </c>
      <c r="D563" s="9">
        <v>4.2483159981208898</v>
      </c>
      <c r="E563" s="6">
        <v>560804</v>
      </c>
    </row>
    <row r="564" spans="1:5" x14ac:dyDescent="0.2">
      <c r="A564" s="10">
        <v>564</v>
      </c>
      <c r="B564" s="20">
        <v>2934314.3791817562</v>
      </c>
      <c r="C564" s="9">
        <v>8.0999999999999989E-2</v>
      </c>
      <c r="D564" s="9">
        <v>5.0377336010620581</v>
      </c>
      <c r="E564" s="6">
        <v>485996</v>
      </c>
    </row>
    <row r="565" spans="1:5" x14ac:dyDescent="0.2">
      <c r="A565" s="10">
        <v>565</v>
      </c>
      <c r="B565" s="20">
        <v>3199706.1586794755</v>
      </c>
      <c r="C565" s="9">
        <v>9.1499999999999984E-2</v>
      </c>
      <c r="D565" s="9">
        <v>6.9814667258999323</v>
      </c>
      <c r="E565" s="6">
        <v>400892</v>
      </c>
    </row>
    <row r="566" spans="1:5" x14ac:dyDescent="0.2">
      <c r="A566" s="10">
        <v>566</v>
      </c>
      <c r="B566" s="20">
        <v>4034221.9883717028</v>
      </c>
      <c r="C566" s="9">
        <v>8.9000000000000024E-2</v>
      </c>
      <c r="D566" s="9">
        <v>6.8682750592364306</v>
      </c>
      <c r="E566" s="6">
        <v>512720</v>
      </c>
    </row>
    <row r="567" spans="1:5" x14ac:dyDescent="0.2">
      <c r="A567" s="10">
        <v>567</v>
      </c>
      <c r="B567" s="20">
        <v>3685281.9334104615</v>
      </c>
      <c r="C567" s="9">
        <v>8.8749999999999996E-2</v>
      </c>
      <c r="D567" s="9">
        <v>7.3487728886367094</v>
      </c>
      <c r="E567" s="6">
        <v>441416</v>
      </c>
    </row>
    <row r="568" spans="1:5" x14ac:dyDescent="0.2">
      <c r="A568" s="10">
        <v>568</v>
      </c>
      <c r="B568" s="20">
        <v>4150529.2543842182</v>
      </c>
      <c r="C568" s="9">
        <v>8.1999999999999976E-2</v>
      </c>
      <c r="D568" s="9">
        <v>6.6884433431835699</v>
      </c>
      <c r="E568" s="6">
        <v>539840</v>
      </c>
    </row>
    <row r="569" spans="1:5" x14ac:dyDescent="0.2">
      <c r="A569" s="10">
        <v>569</v>
      </c>
      <c r="B569" s="20">
        <v>2723519.0761264223</v>
      </c>
      <c r="C569" s="9">
        <v>7.2499999999999995E-2</v>
      </c>
      <c r="D569" s="9">
        <v>3.8974290720689759</v>
      </c>
      <c r="E569" s="6">
        <v>556112</v>
      </c>
    </row>
    <row r="570" spans="1:5" x14ac:dyDescent="0.2">
      <c r="A570" s="10">
        <v>570</v>
      </c>
      <c r="B570" s="20">
        <v>2044960.0385337756</v>
      </c>
      <c r="C570" s="9">
        <v>6.9750000000000006E-2</v>
      </c>
      <c r="D570" s="9">
        <v>2.5712090980010891</v>
      </c>
      <c r="E570" s="6">
        <v>572624</v>
      </c>
    </row>
    <row r="571" spans="1:5" x14ac:dyDescent="0.2">
      <c r="A571" s="10">
        <v>571</v>
      </c>
      <c r="B571" s="20">
        <v>1133654.1285808487</v>
      </c>
      <c r="C571" s="9">
        <v>4.0999999999999995E-2</v>
      </c>
      <c r="D571" s="9">
        <v>1.2307946109693511</v>
      </c>
      <c r="E571" s="6">
        <v>508184</v>
      </c>
    </row>
    <row r="572" spans="1:5" x14ac:dyDescent="0.2">
      <c r="A572" s="10">
        <v>572</v>
      </c>
      <c r="B572" s="20">
        <v>4578057.5903206896</v>
      </c>
      <c r="C572" s="9">
        <v>8.7250000000000008E-2</v>
      </c>
      <c r="D572" s="9">
        <v>7.7975955661304317</v>
      </c>
      <c r="E572" s="6">
        <v>520376</v>
      </c>
    </row>
    <row r="573" spans="1:5" x14ac:dyDescent="0.2">
      <c r="A573" s="10">
        <v>573</v>
      </c>
      <c r="B573" s="20">
        <v>2959198.256398899</v>
      </c>
      <c r="C573" s="9">
        <v>7.0500000000000007E-2</v>
      </c>
      <c r="D573" s="9">
        <v>4.6501715681161864</v>
      </c>
      <c r="E573" s="6">
        <v>523736</v>
      </c>
    </row>
    <row r="574" spans="1:5" x14ac:dyDescent="0.2">
      <c r="A574" s="10">
        <v>574</v>
      </c>
      <c r="B574" s="20">
        <v>3359770.5080831437</v>
      </c>
      <c r="C574" s="9">
        <v>7.3999999999999982E-2</v>
      </c>
      <c r="D574" s="9">
        <v>4.9444343344311417</v>
      </c>
      <c r="E574" s="6">
        <v>565196</v>
      </c>
    </row>
    <row r="575" spans="1:5" x14ac:dyDescent="0.2">
      <c r="A575" s="10">
        <v>575</v>
      </c>
      <c r="B575" s="20">
        <v>3027387.0259277672</v>
      </c>
      <c r="C575" s="9">
        <v>8.3250000000000005E-2</v>
      </c>
      <c r="D575" s="9">
        <v>5.1810151043467112</v>
      </c>
      <c r="E575" s="6">
        <v>489788</v>
      </c>
    </row>
    <row r="576" spans="1:5" x14ac:dyDescent="0.2">
      <c r="A576" s="10">
        <v>576</v>
      </c>
      <c r="B576" s="20">
        <v>885283.30953146704</v>
      </c>
      <c r="C576" s="9">
        <v>3.9750000000000001E-2</v>
      </c>
      <c r="D576" s="9">
        <v>0.8953406871814642</v>
      </c>
      <c r="E576" s="6">
        <v>467084</v>
      </c>
    </row>
    <row r="577" spans="1:5" x14ac:dyDescent="0.2">
      <c r="A577" s="10">
        <v>577</v>
      </c>
      <c r="B577" s="20">
        <v>3537429.2334371419</v>
      </c>
      <c r="C577" s="9">
        <v>0.08</v>
      </c>
      <c r="D577" s="9">
        <v>6.7694470314894399</v>
      </c>
      <c r="E577" s="6">
        <v>455300</v>
      </c>
    </row>
    <row r="578" spans="1:5" x14ac:dyDescent="0.2">
      <c r="A578" s="10">
        <v>578</v>
      </c>
      <c r="B578" s="20">
        <v>2869888.6583322827</v>
      </c>
      <c r="C578" s="9">
        <v>7.1999999999999981E-2</v>
      </c>
      <c r="D578" s="9">
        <v>4.6961674586015123</v>
      </c>
      <c r="E578" s="6">
        <v>503828</v>
      </c>
    </row>
    <row r="579" spans="1:5" x14ac:dyDescent="0.2">
      <c r="A579" s="10">
        <v>579</v>
      </c>
      <c r="B579" s="20">
        <v>1067289.8649465805</v>
      </c>
      <c r="C579" s="9">
        <v>2.2000000000000002E-2</v>
      </c>
      <c r="D579" s="9">
        <v>0.73557742271961291</v>
      </c>
      <c r="E579" s="6">
        <v>614948</v>
      </c>
    </row>
    <row r="580" spans="1:5" x14ac:dyDescent="0.2">
      <c r="A580" s="10">
        <v>580</v>
      </c>
      <c r="B580" s="20">
        <v>3274793.4188633454</v>
      </c>
      <c r="C580" s="9">
        <v>8.0749999999999975E-2</v>
      </c>
      <c r="D580" s="9">
        <v>5.5029218703848093</v>
      </c>
      <c r="E580" s="6">
        <v>503588</v>
      </c>
    </row>
    <row r="581" spans="1:5" x14ac:dyDescent="0.2">
      <c r="A581" s="10">
        <v>581</v>
      </c>
      <c r="B581" s="20">
        <v>1650153.2605534431</v>
      </c>
      <c r="C581" s="9">
        <v>6.6249999999999976E-2</v>
      </c>
      <c r="D581" s="9">
        <v>2.2727369847473744</v>
      </c>
      <c r="E581" s="6">
        <v>504212</v>
      </c>
    </row>
    <row r="582" spans="1:5" x14ac:dyDescent="0.2">
      <c r="A582" s="10">
        <v>582</v>
      </c>
      <c r="B582" s="20">
        <v>2482692.8272410515</v>
      </c>
      <c r="C582" s="9">
        <v>7.8249999999999986E-2</v>
      </c>
      <c r="D582" s="9">
        <v>3.5680729422564097</v>
      </c>
      <c r="E582" s="6">
        <v>543488</v>
      </c>
    </row>
    <row r="583" spans="1:5" x14ac:dyDescent="0.2">
      <c r="A583" s="10">
        <v>583</v>
      </c>
      <c r="B583" s="20">
        <v>1905013.4392375862</v>
      </c>
      <c r="C583" s="9">
        <v>5.6500000000000015E-2</v>
      </c>
      <c r="D583" s="9">
        <v>2.5465864378701757</v>
      </c>
      <c r="E583" s="6">
        <v>537140</v>
      </c>
    </row>
    <row r="584" spans="1:5" x14ac:dyDescent="0.2">
      <c r="A584" s="10">
        <v>584</v>
      </c>
      <c r="B584" s="20">
        <v>1933439.6204471583</v>
      </c>
      <c r="C584" s="9">
        <v>6.0499999999999984E-2</v>
      </c>
      <c r="D584" s="9">
        <v>2.5083535726028829</v>
      </c>
      <c r="E584" s="6">
        <v>551096</v>
      </c>
    </row>
    <row r="585" spans="1:5" x14ac:dyDescent="0.2">
      <c r="A585" s="10">
        <v>585</v>
      </c>
      <c r="B585" s="20">
        <v>2162958.0444448497</v>
      </c>
      <c r="C585" s="9">
        <v>7.7499999999999986E-2</v>
      </c>
      <c r="D585" s="9">
        <v>3.1838331162614604</v>
      </c>
      <c r="E585" s="6">
        <v>516980</v>
      </c>
    </row>
    <row r="586" spans="1:5" x14ac:dyDescent="0.2">
      <c r="A586" s="10">
        <v>586</v>
      </c>
      <c r="B586" s="20">
        <v>1180924.6046728387</v>
      </c>
      <c r="C586" s="9">
        <v>4.7749999999999994E-2</v>
      </c>
      <c r="D586" s="9">
        <v>1.1300180452956941</v>
      </c>
      <c r="E586" s="6">
        <v>554420</v>
      </c>
    </row>
    <row r="587" spans="1:5" x14ac:dyDescent="0.2">
      <c r="A587" s="10">
        <v>587</v>
      </c>
      <c r="B587" s="20">
        <v>1499277.6626314374</v>
      </c>
      <c r="C587" s="9">
        <v>4.5249999999999999E-2</v>
      </c>
      <c r="D587" s="9">
        <v>1.7787454455389609</v>
      </c>
      <c r="E587" s="6">
        <v>539552</v>
      </c>
    </row>
    <row r="588" spans="1:5" x14ac:dyDescent="0.2">
      <c r="A588" s="10">
        <v>588</v>
      </c>
      <c r="B588" s="20">
        <v>1733838.1236788111</v>
      </c>
      <c r="C588" s="9">
        <v>5.924999999999999E-2</v>
      </c>
      <c r="D588" s="9">
        <v>2.1756905549713377</v>
      </c>
      <c r="E588" s="6">
        <v>545972</v>
      </c>
    </row>
    <row r="589" spans="1:5" x14ac:dyDescent="0.2">
      <c r="A589" s="10">
        <v>589</v>
      </c>
      <c r="B589" s="20">
        <v>4305426.8066679221</v>
      </c>
      <c r="C589" s="9">
        <v>9.325E-2</v>
      </c>
      <c r="D589" s="9">
        <v>8.535406641273747</v>
      </c>
      <c r="E589" s="6">
        <v>451520</v>
      </c>
    </row>
    <row r="590" spans="1:5" x14ac:dyDescent="0.2">
      <c r="A590" s="10">
        <v>590</v>
      </c>
      <c r="B590" s="20">
        <v>2971355.7243485693</v>
      </c>
      <c r="C590" s="9">
        <v>7.8750000000000014E-2</v>
      </c>
      <c r="D590" s="9">
        <v>4.6196915768592675</v>
      </c>
      <c r="E590" s="6">
        <v>528740</v>
      </c>
    </row>
    <row r="591" spans="1:5" x14ac:dyDescent="0.2">
      <c r="A591" s="10">
        <v>591</v>
      </c>
      <c r="B591" s="20">
        <v>2416046.3856085236</v>
      </c>
      <c r="C591" s="9">
        <v>7.1750000000000008E-2</v>
      </c>
      <c r="D591" s="9">
        <v>4.0405287146241866</v>
      </c>
      <c r="E591" s="6">
        <v>479324</v>
      </c>
    </row>
    <row r="592" spans="1:5" x14ac:dyDescent="0.2">
      <c r="A592" s="10">
        <v>592</v>
      </c>
      <c r="B592" s="20">
        <v>2722401.9755171468</v>
      </c>
      <c r="C592" s="9">
        <v>8.4499999999999992E-2</v>
      </c>
      <c r="D592" s="9">
        <v>4.6440619128039229</v>
      </c>
      <c r="E592" s="6">
        <v>482348</v>
      </c>
    </row>
    <row r="593" spans="1:5" x14ac:dyDescent="0.2">
      <c r="A593" s="10">
        <v>593</v>
      </c>
      <c r="B593" s="20">
        <v>1177421.1756688198</v>
      </c>
      <c r="C593" s="9">
        <v>4.9250000000000002E-2</v>
      </c>
      <c r="D593" s="9">
        <v>1.3118965608237771</v>
      </c>
      <c r="E593" s="6">
        <v>509288</v>
      </c>
    </row>
    <row r="594" spans="1:5" x14ac:dyDescent="0.2">
      <c r="A594" s="10">
        <v>594</v>
      </c>
      <c r="B594" s="20">
        <v>4735319.3989811698</v>
      </c>
      <c r="C594" s="9">
        <v>8.9249999999999982E-2</v>
      </c>
      <c r="D594" s="9">
        <v>7.3475288732410018</v>
      </c>
      <c r="E594" s="6">
        <v>567272</v>
      </c>
    </row>
    <row r="595" spans="1:5" x14ac:dyDescent="0.2">
      <c r="A595" s="10">
        <v>595</v>
      </c>
      <c r="B595" s="20">
        <v>4936548.5561912395</v>
      </c>
      <c r="C595" s="9">
        <v>9.4250000000000028E-2</v>
      </c>
      <c r="D595" s="9">
        <v>8.9092460419434882</v>
      </c>
      <c r="E595" s="6">
        <v>498176</v>
      </c>
    </row>
    <row r="596" spans="1:5" x14ac:dyDescent="0.2">
      <c r="A596" s="10">
        <v>596</v>
      </c>
      <c r="B596" s="20">
        <v>2649983.2818751684</v>
      </c>
      <c r="C596" s="9">
        <v>6.7999999999999991E-2</v>
      </c>
      <c r="D596" s="9">
        <v>4.236996912869988</v>
      </c>
      <c r="E596" s="6">
        <v>506012</v>
      </c>
    </row>
    <row r="597" spans="1:5" x14ac:dyDescent="0.2">
      <c r="A597" s="10">
        <v>597</v>
      </c>
      <c r="B597" s="20">
        <v>2079035.7177527142</v>
      </c>
      <c r="C597" s="9">
        <v>7.1500000000000022E-2</v>
      </c>
      <c r="D597" s="9">
        <v>2.7829262091922513</v>
      </c>
      <c r="E597" s="6">
        <v>549584</v>
      </c>
    </row>
    <row r="598" spans="1:5" x14ac:dyDescent="0.2">
      <c r="A598" s="10">
        <v>598</v>
      </c>
      <c r="B598" s="20">
        <v>5209507.262168685</v>
      </c>
      <c r="C598" s="9">
        <v>9.0999999999999984E-2</v>
      </c>
      <c r="D598" s="9">
        <v>8.1347427689632834</v>
      </c>
      <c r="E598" s="6">
        <v>570296</v>
      </c>
    </row>
    <row r="599" spans="1:5" x14ac:dyDescent="0.2">
      <c r="A599" s="10">
        <v>599</v>
      </c>
      <c r="B599" s="20">
        <v>2066857.9973414401</v>
      </c>
      <c r="C599" s="9">
        <v>6.1249999999999992E-2</v>
      </c>
      <c r="D599" s="9">
        <v>3.0136905912423684</v>
      </c>
      <c r="E599" s="6">
        <v>514952</v>
      </c>
    </row>
    <row r="600" spans="1:5" x14ac:dyDescent="0.2">
      <c r="A600" s="10">
        <v>600</v>
      </c>
      <c r="B600" s="20">
        <v>3767223.9753388129</v>
      </c>
      <c r="C600" s="9">
        <v>8.1499999999999989E-2</v>
      </c>
      <c r="D600" s="9">
        <v>5.8845970645597063</v>
      </c>
      <c r="E600" s="6">
        <v>547196</v>
      </c>
    </row>
    <row r="601" spans="1:5" x14ac:dyDescent="0.2">
      <c r="A601" s="10">
        <v>601</v>
      </c>
      <c r="B601" s="20">
        <v>4332732.7418836141</v>
      </c>
      <c r="C601" s="9">
        <v>8.6499999999999994E-2</v>
      </c>
      <c r="D601" s="9">
        <v>8.2813777085035216</v>
      </c>
      <c r="E601" s="6">
        <v>466820</v>
      </c>
    </row>
    <row r="602" spans="1:5" x14ac:dyDescent="0.2">
      <c r="A602" s="10">
        <v>602</v>
      </c>
      <c r="B602" s="20">
        <v>3753488.0314810947</v>
      </c>
      <c r="C602" s="9">
        <v>9.4000000000000014E-2</v>
      </c>
      <c r="D602" s="9">
        <v>6.3050072232536714</v>
      </c>
      <c r="E602" s="6">
        <v>513824</v>
      </c>
    </row>
    <row r="603" spans="1:5" x14ac:dyDescent="0.2">
      <c r="A603" s="10">
        <v>603</v>
      </c>
      <c r="B603" s="20">
        <v>3510981.9138713605</v>
      </c>
      <c r="C603" s="9">
        <v>7.7249999999999985E-2</v>
      </c>
      <c r="D603" s="9">
        <v>5.2662536388923087</v>
      </c>
      <c r="E603" s="6">
        <v>560300</v>
      </c>
    </row>
    <row r="604" spans="1:5" x14ac:dyDescent="0.2">
      <c r="A604" s="10">
        <v>604</v>
      </c>
      <c r="B604" s="20">
        <v>8855283.8838834632</v>
      </c>
      <c r="C604" s="9">
        <v>0.10750000000000001</v>
      </c>
      <c r="D604" s="9">
        <v>15.149021942057713</v>
      </c>
      <c r="E604" s="6">
        <v>548348</v>
      </c>
    </row>
    <row r="605" spans="1:5" x14ac:dyDescent="0.2">
      <c r="A605" s="10">
        <v>605</v>
      </c>
      <c r="B605" s="20">
        <v>3129984.5632045474</v>
      </c>
      <c r="C605" s="9">
        <v>8.1750000000000017E-2</v>
      </c>
      <c r="D605" s="9">
        <v>4.6801816273429457</v>
      </c>
      <c r="E605" s="6">
        <v>551036</v>
      </c>
    </row>
    <row r="606" spans="1:5" x14ac:dyDescent="0.2">
      <c r="A606" s="10">
        <v>606</v>
      </c>
      <c r="B606" s="20">
        <v>1898099.9501850791</v>
      </c>
      <c r="C606" s="9">
        <v>5.8249999999999989E-2</v>
      </c>
      <c r="D606" s="9">
        <v>2.6441933090625414</v>
      </c>
      <c r="E606" s="6">
        <v>520856</v>
      </c>
    </row>
    <row r="607" spans="1:5" x14ac:dyDescent="0.2">
      <c r="A607" s="10">
        <v>607</v>
      </c>
      <c r="B607" s="20">
        <v>4522016.4490402192</v>
      </c>
      <c r="C607" s="9">
        <v>9.0249999999999983E-2</v>
      </c>
      <c r="D607" s="9">
        <v>7.8705254208486393</v>
      </c>
      <c r="E607" s="6">
        <v>509780</v>
      </c>
    </row>
    <row r="608" spans="1:5" x14ac:dyDescent="0.2">
      <c r="A608" s="10">
        <v>608</v>
      </c>
      <c r="B608" s="20">
        <v>3189486.702381466</v>
      </c>
      <c r="C608" s="9">
        <v>8.6499999999999994E-2</v>
      </c>
      <c r="D608" s="9">
        <v>5.3330713039518889</v>
      </c>
      <c r="E608" s="6">
        <v>503624</v>
      </c>
    </row>
    <row r="609" spans="1:5" x14ac:dyDescent="0.2">
      <c r="A609" s="10">
        <v>609</v>
      </c>
      <c r="B609" s="20">
        <v>1442148.0511365777</v>
      </c>
      <c r="C609" s="9">
        <v>6.024999999999997E-2</v>
      </c>
      <c r="D609" s="9">
        <v>2.0839115276338385</v>
      </c>
      <c r="E609" s="6">
        <v>467636</v>
      </c>
    </row>
    <row r="610" spans="1:5" x14ac:dyDescent="0.2">
      <c r="A610" s="10">
        <v>610</v>
      </c>
      <c r="B610" s="20">
        <v>3203657.0915267086</v>
      </c>
      <c r="C610" s="9">
        <v>6.4000000000000029E-2</v>
      </c>
      <c r="D610" s="9">
        <v>5.051623934669295</v>
      </c>
      <c r="E610" s="6">
        <v>529388</v>
      </c>
    </row>
    <row r="611" spans="1:5" x14ac:dyDescent="0.2">
      <c r="A611" s="10">
        <v>611</v>
      </c>
      <c r="B611" s="20">
        <v>1352596.0759189089</v>
      </c>
      <c r="C611" s="9">
        <v>3.6499999999999998E-2</v>
      </c>
      <c r="D611" s="9">
        <v>1.4796437558093953</v>
      </c>
      <c r="E611" s="6">
        <v>545480</v>
      </c>
    </row>
    <row r="612" spans="1:5" x14ac:dyDescent="0.2">
      <c r="A612" s="10">
        <v>612</v>
      </c>
      <c r="B612" s="20">
        <v>2177631.8201724612</v>
      </c>
      <c r="C612" s="9">
        <v>6.4250000000000002E-2</v>
      </c>
      <c r="D612" s="9">
        <v>3.2297911166603108</v>
      </c>
      <c r="E612" s="6">
        <v>514832</v>
      </c>
    </row>
    <row r="613" spans="1:5" x14ac:dyDescent="0.2">
      <c r="A613" s="10">
        <v>613</v>
      </c>
      <c r="B613" s="20">
        <v>2992962.5700351181</v>
      </c>
      <c r="C613" s="9">
        <v>6.9249999999999992E-2</v>
      </c>
      <c r="D613" s="9">
        <v>4.067046635078551</v>
      </c>
      <c r="E613" s="6">
        <v>590672</v>
      </c>
    </row>
    <row r="614" spans="1:5" x14ac:dyDescent="0.2">
      <c r="A614" s="10">
        <v>614</v>
      </c>
      <c r="B614" s="20">
        <v>970064.54684333585</v>
      </c>
      <c r="C614" s="9">
        <v>3.4999999999999996E-2</v>
      </c>
      <c r="D614" s="9">
        <v>0.97501577228837355</v>
      </c>
      <c r="E614" s="6">
        <v>491168</v>
      </c>
    </row>
    <row r="615" spans="1:5" x14ac:dyDescent="0.2">
      <c r="A615" s="10">
        <v>615</v>
      </c>
      <c r="B615" s="20">
        <v>3243313.5451020231</v>
      </c>
      <c r="C615" s="9">
        <v>7.1999999999999995E-2</v>
      </c>
      <c r="D615" s="9">
        <v>5.1470167109570886</v>
      </c>
      <c r="E615" s="6">
        <v>527624</v>
      </c>
    </row>
    <row r="616" spans="1:5" x14ac:dyDescent="0.2">
      <c r="A616" s="10">
        <v>616</v>
      </c>
      <c r="B616" s="20">
        <v>2251857.5433595758</v>
      </c>
      <c r="C616" s="9">
        <v>0.06</v>
      </c>
      <c r="D616" s="9">
        <v>2.7415221304756883</v>
      </c>
      <c r="E616" s="6">
        <v>601856</v>
      </c>
    </row>
    <row r="617" spans="1:5" x14ac:dyDescent="0.2">
      <c r="A617" s="10">
        <v>617</v>
      </c>
      <c r="B617" s="20">
        <v>6736955.8545905566</v>
      </c>
      <c r="C617" s="9">
        <v>9.6499999999999989E-2</v>
      </c>
      <c r="D617" s="9">
        <v>10.909566349978709</v>
      </c>
      <c r="E617" s="6">
        <v>565676</v>
      </c>
    </row>
    <row r="618" spans="1:5" x14ac:dyDescent="0.2">
      <c r="A618" s="10">
        <v>618</v>
      </c>
      <c r="B618" s="20">
        <v>1848963.0847522302</v>
      </c>
      <c r="C618" s="9">
        <v>7.375000000000001E-2</v>
      </c>
      <c r="D618" s="9">
        <v>2.6781524220833406</v>
      </c>
      <c r="E618" s="6">
        <v>502688</v>
      </c>
    </row>
    <row r="619" spans="1:5" x14ac:dyDescent="0.2">
      <c r="A619" s="10">
        <v>619</v>
      </c>
      <c r="B619" s="20">
        <v>3715489.8386139758</v>
      </c>
      <c r="C619" s="9">
        <v>8.6750000000000008E-2</v>
      </c>
      <c r="D619" s="9">
        <v>5.8789061826344415</v>
      </c>
      <c r="E619" s="6">
        <v>540128</v>
      </c>
    </row>
    <row r="620" spans="1:5" x14ac:dyDescent="0.2">
      <c r="A620" s="10">
        <v>620</v>
      </c>
      <c r="B620" s="20">
        <v>4019521.5196587448</v>
      </c>
      <c r="C620" s="9">
        <v>8.274999999999999E-2</v>
      </c>
      <c r="D620" s="9">
        <v>6.6344768424807494</v>
      </c>
      <c r="E620" s="6">
        <v>526496</v>
      </c>
    </row>
    <row r="621" spans="1:5" x14ac:dyDescent="0.2">
      <c r="A621" s="10">
        <v>621</v>
      </c>
      <c r="B621" s="20">
        <v>1093068.2642696169</v>
      </c>
      <c r="C621" s="9">
        <v>4.4749999999999991E-2</v>
      </c>
      <c r="D621" s="9">
        <v>1.1015532147518994</v>
      </c>
      <c r="E621" s="6">
        <v>520124</v>
      </c>
    </row>
    <row r="622" spans="1:5" x14ac:dyDescent="0.2">
      <c r="A622" s="10">
        <v>622</v>
      </c>
      <c r="B622" s="20">
        <v>9945235.8513715919</v>
      </c>
      <c r="C622" s="9">
        <v>0.11150000000000002</v>
      </c>
      <c r="D622" s="9">
        <v>18.442060030206502</v>
      </c>
      <c r="E622" s="6">
        <v>511532</v>
      </c>
    </row>
    <row r="623" spans="1:5" x14ac:dyDescent="0.2">
      <c r="A623" s="10">
        <v>623</v>
      </c>
      <c r="B623" s="20">
        <v>5833909.9511926379</v>
      </c>
      <c r="C623" s="9">
        <v>9.1999999999999998E-2</v>
      </c>
      <c r="D623" s="9">
        <v>10.412544115607369</v>
      </c>
      <c r="E623" s="6">
        <v>511184</v>
      </c>
    </row>
    <row r="624" spans="1:5" x14ac:dyDescent="0.2">
      <c r="A624" s="10">
        <v>624</v>
      </c>
      <c r="B624" s="20">
        <v>3265328.5650396631</v>
      </c>
      <c r="C624" s="9">
        <v>7.4249999999999997E-2</v>
      </c>
      <c r="D624" s="9">
        <v>5.3558459432560133</v>
      </c>
      <c r="E624" s="6">
        <v>513752</v>
      </c>
    </row>
    <row r="625" spans="1:5" x14ac:dyDescent="0.2">
      <c r="A625" s="10">
        <v>625</v>
      </c>
      <c r="B625" s="20">
        <v>6327940.657701781</v>
      </c>
      <c r="C625" s="9">
        <v>9.3750000000000028E-2</v>
      </c>
      <c r="D625" s="9">
        <v>10.399805181306489</v>
      </c>
      <c r="E625" s="6">
        <v>555092</v>
      </c>
    </row>
    <row r="626" spans="1:5" x14ac:dyDescent="0.2">
      <c r="A626" s="10">
        <v>626</v>
      </c>
      <c r="B626" s="20">
        <v>1667366.3220163821</v>
      </c>
      <c r="C626" s="9">
        <v>5.6000000000000008E-2</v>
      </c>
      <c r="D626" s="9">
        <v>1.8323814670387684</v>
      </c>
      <c r="E626" s="6">
        <v>588680</v>
      </c>
    </row>
    <row r="627" spans="1:5" x14ac:dyDescent="0.2">
      <c r="A627" s="10">
        <v>627</v>
      </c>
      <c r="B627" s="20">
        <v>1491338.5896792233</v>
      </c>
      <c r="C627" s="9">
        <v>5.0499999999999989E-2</v>
      </c>
      <c r="D627" s="9">
        <v>1.9881275239621534</v>
      </c>
      <c r="E627" s="6">
        <v>499088</v>
      </c>
    </row>
    <row r="628" spans="1:5" x14ac:dyDescent="0.2">
      <c r="A628" s="10">
        <v>628</v>
      </c>
      <c r="B628" s="20">
        <v>2680928.0554781388</v>
      </c>
      <c r="C628" s="9">
        <v>8.100000000000003E-2</v>
      </c>
      <c r="D628" s="9">
        <v>5.4261868881131257</v>
      </c>
      <c r="E628" s="6">
        <v>417188</v>
      </c>
    </row>
    <row r="629" spans="1:5" x14ac:dyDescent="0.2">
      <c r="A629" s="10">
        <v>629</v>
      </c>
      <c r="B629" s="20">
        <v>1935687.7072146111</v>
      </c>
      <c r="C629" s="9">
        <v>6.0250000000000012E-2</v>
      </c>
      <c r="D629" s="9">
        <v>2.8227500339967833</v>
      </c>
      <c r="E629" s="6">
        <v>506360</v>
      </c>
    </row>
    <row r="630" spans="1:5" x14ac:dyDescent="0.2">
      <c r="A630" s="10">
        <v>630</v>
      </c>
      <c r="B630" s="20">
        <v>7686141.9589196332</v>
      </c>
      <c r="C630" s="9">
        <v>0.1045</v>
      </c>
      <c r="D630" s="9">
        <v>12.591570692049684</v>
      </c>
      <c r="E630" s="6">
        <v>565508</v>
      </c>
    </row>
    <row r="631" spans="1:5" x14ac:dyDescent="0.2">
      <c r="A631" s="10">
        <v>631</v>
      </c>
      <c r="B631" s="20">
        <v>2012919.8612732471</v>
      </c>
      <c r="C631" s="9">
        <v>6.0249999999999984E-2</v>
      </c>
      <c r="D631" s="9">
        <v>2.5260441242051583</v>
      </c>
      <c r="E631" s="6">
        <v>570872</v>
      </c>
    </row>
    <row r="632" spans="1:5" x14ac:dyDescent="0.2">
      <c r="A632" s="10">
        <v>632</v>
      </c>
      <c r="B632" s="20">
        <v>2797829.0402354337</v>
      </c>
      <c r="C632" s="9">
        <v>7.375000000000001E-2</v>
      </c>
      <c r="D632" s="9">
        <v>5.4323823805302416</v>
      </c>
      <c r="E632" s="6">
        <v>434960</v>
      </c>
    </row>
    <row r="633" spans="1:5" x14ac:dyDescent="0.2">
      <c r="A633" s="10">
        <v>633</v>
      </c>
      <c r="B633" s="20">
        <v>769611.81925490964</v>
      </c>
      <c r="C633" s="9">
        <v>3.3249999999999974E-2</v>
      </c>
      <c r="D633" s="9">
        <v>0.38343750764853324</v>
      </c>
      <c r="E633" s="6">
        <v>556304</v>
      </c>
    </row>
    <row r="634" spans="1:5" x14ac:dyDescent="0.2">
      <c r="A634" s="10">
        <v>634</v>
      </c>
      <c r="B634" s="20">
        <v>2243302.096056961</v>
      </c>
      <c r="C634" s="9">
        <v>6.2499999999999986E-2</v>
      </c>
      <c r="D634" s="9">
        <v>3.0567508699355508</v>
      </c>
      <c r="E634" s="6">
        <v>552980</v>
      </c>
    </row>
    <row r="635" spans="1:5" x14ac:dyDescent="0.2">
      <c r="A635" s="10">
        <v>635</v>
      </c>
      <c r="B635" s="20">
        <v>2264775.7927292353</v>
      </c>
      <c r="C635" s="9">
        <v>5.7500000000000016E-2</v>
      </c>
      <c r="D635" s="9">
        <v>2.9362760579971412</v>
      </c>
      <c r="E635" s="6">
        <v>575360</v>
      </c>
    </row>
    <row r="636" spans="1:5" x14ac:dyDescent="0.2">
      <c r="A636" s="10">
        <v>636</v>
      </c>
      <c r="B636" s="20">
        <v>5755257.2079538852</v>
      </c>
      <c r="C636" s="9">
        <v>9.9500000000000005E-2</v>
      </c>
      <c r="D636" s="9">
        <v>8.7596357604780142</v>
      </c>
      <c r="E636" s="6">
        <v>589700</v>
      </c>
    </row>
    <row r="637" spans="1:5" x14ac:dyDescent="0.2">
      <c r="A637" s="10">
        <v>637</v>
      </c>
      <c r="B637" s="20">
        <v>1963395.2530074455</v>
      </c>
      <c r="C637" s="9">
        <v>6.1499999999999999E-2</v>
      </c>
      <c r="D637" s="9">
        <v>3.1307156775859544</v>
      </c>
      <c r="E637" s="6">
        <v>475316</v>
      </c>
    </row>
    <row r="638" spans="1:5" x14ac:dyDescent="0.2">
      <c r="A638" s="10">
        <v>638</v>
      </c>
      <c r="B638" s="20">
        <v>9044174.6566929724</v>
      </c>
      <c r="C638" s="9">
        <v>0.10200000000000001</v>
      </c>
      <c r="D638" s="9">
        <v>16.202359014693187</v>
      </c>
      <c r="E638" s="6">
        <v>525752</v>
      </c>
    </row>
    <row r="639" spans="1:5" x14ac:dyDescent="0.2">
      <c r="A639" s="10">
        <v>639</v>
      </c>
      <c r="B639" s="20">
        <v>2430527.3202712853</v>
      </c>
      <c r="C639" s="9">
        <v>7.9250000000000001E-2</v>
      </c>
      <c r="D639" s="9">
        <v>3.7060924290391686</v>
      </c>
      <c r="E639" s="6">
        <v>516464</v>
      </c>
    </row>
    <row r="640" spans="1:5" x14ac:dyDescent="0.2">
      <c r="A640" s="10">
        <v>640</v>
      </c>
      <c r="B640" s="20">
        <v>2016276.8032225706</v>
      </c>
      <c r="C640" s="9">
        <v>6.900000000000002E-2</v>
      </c>
      <c r="D640" s="9">
        <v>2.4989740584306941</v>
      </c>
      <c r="E640" s="6">
        <v>576248</v>
      </c>
    </row>
    <row r="641" spans="1:5" x14ac:dyDescent="0.2">
      <c r="A641" s="10">
        <v>641</v>
      </c>
      <c r="B641" s="20">
        <v>3985447.9818015108</v>
      </c>
      <c r="C641" s="9">
        <v>8.6500000000000007E-2</v>
      </c>
      <c r="D641" s="9">
        <v>6.8655603790073547</v>
      </c>
      <c r="E641" s="6">
        <v>506696</v>
      </c>
    </row>
    <row r="642" spans="1:5" x14ac:dyDescent="0.2">
      <c r="A642" s="10">
        <v>642</v>
      </c>
      <c r="B642" s="20">
        <v>5619918.4695319012</v>
      </c>
      <c r="C642" s="9">
        <v>9.3749999999999972E-2</v>
      </c>
      <c r="D642" s="9">
        <v>8.4629264600933194</v>
      </c>
      <c r="E642" s="6">
        <v>593888</v>
      </c>
    </row>
    <row r="643" spans="1:5" x14ac:dyDescent="0.2">
      <c r="A643" s="10">
        <v>643</v>
      </c>
      <c r="B643" s="20">
        <v>2711711.3480838719</v>
      </c>
      <c r="C643" s="9">
        <v>7.4499999999999997E-2</v>
      </c>
      <c r="D643" s="9">
        <v>4.0218364767916679</v>
      </c>
      <c r="E643" s="6">
        <v>539984</v>
      </c>
    </row>
    <row r="644" spans="1:5" x14ac:dyDescent="0.2">
      <c r="A644" s="10">
        <v>644</v>
      </c>
      <c r="B644" s="20">
        <v>2291360.657236591</v>
      </c>
      <c r="C644" s="9">
        <v>5.5999999999999994E-2</v>
      </c>
      <c r="D644" s="9">
        <v>3.0142124854358197</v>
      </c>
      <c r="E644" s="6">
        <v>570812</v>
      </c>
    </row>
    <row r="645" spans="1:5" x14ac:dyDescent="0.2">
      <c r="A645" s="10">
        <v>645</v>
      </c>
      <c r="B645" s="20">
        <v>3565748.1891594706</v>
      </c>
      <c r="C645" s="9">
        <v>7.2750000000000009E-2</v>
      </c>
      <c r="D645" s="9">
        <v>5.3664525127649974</v>
      </c>
      <c r="E645" s="6">
        <v>560084</v>
      </c>
    </row>
    <row r="646" spans="1:5" x14ac:dyDescent="0.2">
      <c r="A646" s="10">
        <v>646</v>
      </c>
      <c r="B646" s="20">
        <v>3474732.9315404375</v>
      </c>
      <c r="C646" s="9">
        <v>7.1999999999999995E-2</v>
      </c>
      <c r="D646" s="9">
        <v>5.3198564810161244</v>
      </c>
      <c r="E646" s="6">
        <v>549812</v>
      </c>
    </row>
    <row r="647" spans="1:5" x14ac:dyDescent="0.2">
      <c r="A647" s="10">
        <v>647</v>
      </c>
      <c r="B647" s="20">
        <v>1835673.0852961186</v>
      </c>
      <c r="C647" s="9">
        <v>6.5499999999999975E-2</v>
      </c>
      <c r="D647" s="9">
        <v>2.8221530409770268</v>
      </c>
      <c r="E647" s="6">
        <v>480272</v>
      </c>
    </row>
    <row r="648" spans="1:5" x14ac:dyDescent="0.2">
      <c r="A648" s="10">
        <v>648</v>
      </c>
      <c r="B648" s="20">
        <v>2864522.0563240601</v>
      </c>
      <c r="C648" s="9">
        <v>8.2500000000000018E-2</v>
      </c>
      <c r="D648" s="9">
        <v>4.0348403281964007</v>
      </c>
      <c r="E648" s="6">
        <v>568940</v>
      </c>
    </row>
    <row r="649" spans="1:5" x14ac:dyDescent="0.2">
      <c r="A649" s="10">
        <v>649</v>
      </c>
      <c r="B649" s="20">
        <v>853620.72737047658</v>
      </c>
      <c r="C649" s="9">
        <v>3.7499999999999992E-2</v>
      </c>
      <c r="D649" s="9">
        <v>0.74531729688990334</v>
      </c>
      <c r="E649" s="6">
        <v>489092</v>
      </c>
    </row>
    <row r="650" spans="1:5" x14ac:dyDescent="0.2">
      <c r="A650" s="10">
        <v>650</v>
      </c>
      <c r="B650" s="20">
        <v>1881123.0309367953</v>
      </c>
      <c r="C650" s="9">
        <v>6.4000000000000001E-2</v>
      </c>
      <c r="D650" s="9">
        <v>2.1168984678932325</v>
      </c>
      <c r="E650" s="6">
        <v>603524</v>
      </c>
    </row>
    <row r="651" spans="1:5" x14ac:dyDescent="0.2">
      <c r="A651" s="10">
        <v>651</v>
      </c>
      <c r="B651" s="20">
        <v>1105877.1992021296</v>
      </c>
      <c r="C651" s="9">
        <v>4.5749999999999992E-2</v>
      </c>
      <c r="D651" s="9">
        <v>1.2373677848047036</v>
      </c>
      <c r="E651" s="6">
        <v>494276</v>
      </c>
    </row>
    <row r="652" spans="1:5" x14ac:dyDescent="0.2">
      <c r="A652" s="10">
        <v>652</v>
      </c>
      <c r="B652" s="20">
        <v>5787941.2491091127</v>
      </c>
      <c r="C652" s="9">
        <v>0.10075000000000001</v>
      </c>
      <c r="D652" s="9">
        <v>10.295571593552623</v>
      </c>
      <c r="E652" s="6">
        <v>512408</v>
      </c>
    </row>
    <row r="653" spans="1:5" x14ac:dyDescent="0.2">
      <c r="A653" s="10">
        <v>653</v>
      </c>
      <c r="B653" s="20">
        <v>3364616.5763598061</v>
      </c>
      <c r="C653" s="9">
        <v>8.249999999999999E-2</v>
      </c>
      <c r="D653" s="9">
        <v>5.0920531315812649</v>
      </c>
      <c r="E653" s="6">
        <v>552296</v>
      </c>
    </row>
    <row r="654" spans="1:5" x14ac:dyDescent="0.2">
      <c r="A654" s="10">
        <v>654</v>
      </c>
      <c r="B654" s="20">
        <v>3293258.4517999566</v>
      </c>
      <c r="C654" s="9">
        <v>7.4000000000000024E-2</v>
      </c>
      <c r="D654" s="9">
        <v>4.6757615088446629</v>
      </c>
      <c r="E654" s="6">
        <v>580232</v>
      </c>
    </row>
    <row r="655" spans="1:5" x14ac:dyDescent="0.2">
      <c r="A655" s="10">
        <v>655</v>
      </c>
      <c r="B655" s="20">
        <v>7205842.4971184051</v>
      </c>
      <c r="C655" s="9">
        <v>0.10750000000000001</v>
      </c>
      <c r="D655" s="9">
        <v>14.330405537274602</v>
      </c>
      <c r="E655" s="6">
        <v>470036</v>
      </c>
    </row>
    <row r="656" spans="1:5" x14ac:dyDescent="0.2">
      <c r="A656" s="10">
        <v>656</v>
      </c>
      <c r="B656" s="20">
        <v>1608458.0952691738</v>
      </c>
      <c r="C656" s="9">
        <v>7.0250000000000007E-2</v>
      </c>
      <c r="D656" s="9">
        <v>2.6340794373055232</v>
      </c>
      <c r="E656" s="6">
        <v>442604</v>
      </c>
    </row>
    <row r="657" spans="1:5" x14ac:dyDescent="0.2">
      <c r="A657" s="10">
        <v>657</v>
      </c>
      <c r="B657" s="20">
        <v>2865624.2221296746</v>
      </c>
      <c r="C657" s="9">
        <v>0.08</v>
      </c>
      <c r="D657" s="9">
        <v>4.5846186957828738</v>
      </c>
      <c r="E657" s="6">
        <v>513128</v>
      </c>
    </row>
    <row r="658" spans="1:5" x14ac:dyDescent="0.2">
      <c r="A658" s="10">
        <v>658</v>
      </c>
      <c r="B658" s="20">
        <v>2515832.0230656145</v>
      </c>
      <c r="C658" s="9">
        <v>8.1249999999999989E-2</v>
      </c>
      <c r="D658" s="9">
        <v>4.0517903790011696</v>
      </c>
      <c r="E658" s="6">
        <v>498008</v>
      </c>
    </row>
    <row r="659" spans="1:5" x14ac:dyDescent="0.2">
      <c r="A659" s="10">
        <v>659</v>
      </c>
      <c r="B659" s="20">
        <v>4451820.8688119538</v>
      </c>
      <c r="C659" s="9">
        <v>8.2000000000000003E-2</v>
      </c>
      <c r="D659" s="9">
        <v>6.6580716929147155</v>
      </c>
      <c r="E659" s="6">
        <v>581324</v>
      </c>
    </row>
    <row r="660" spans="1:5" x14ac:dyDescent="0.2">
      <c r="A660" s="10">
        <v>660</v>
      </c>
      <c r="B660" s="20">
        <v>2774126.6711045257</v>
      </c>
      <c r="C660" s="9">
        <v>8.475000000000002E-2</v>
      </c>
      <c r="D660" s="9">
        <v>4.0031140367633204</v>
      </c>
      <c r="E660" s="6">
        <v>554480</v>
      </c>
    </row>
    <row r="661" spans="1:5" x14ac:dyDescent="0.2">
      <c r="A661" s="10">
        <v>661</v>
      </c>
      <c r="B661" s="20">
        <v>1984239.6254547825</v>
      </c>
      <c r="C661" s="9">
        <v>6.1000000000000013E-2</v>
      </c>
      <c r="D661" s="9">
        <v>2.7948859863499718</v>
      </c>
      <c r="E661" s="6">
        <v>522872</v>
      </c>
    </row>
    <row r="662" spans="1:5" x14ac:dyDescent="0.2">
      <c r="A662" s="10">
        <v>662</v>
      </c>
      <c r="B662" s="20">
        <v>1215646.1093479469</v>
      </c>
      <c r="C662" s="9">
        <v>4.1249999999999995E-2</v>
      </c>
      <c r="D662" s="9">
        <v>1.4682568330273109</v>
      </c>
      <c r="E662" s="6">
        <v>492512</v>
      </c>
    </row>
    <row r="663" spans="1:5" x14ac:dyDescent="0.2">
      <c r="A663" s="10">
        <v>663</v>
      </c>
      <c r="B663" s="20">
        <v>3076140.1681884001</v>
      </c>
      <c r="C663" s="9">
        <v>7.5499999999999998E-2</v>
      </c>
      <c r="D663" s="9">
        <v>5.1322646246419685</v>
      </c>
      <c r="E663" s="6">
        <v>501632</v>
      </c>
    </row>
    <row r="664" spans="1:5" x14ac:dyDescent="0.2">
      <c r="A664" s="10">
        <v>664</v>
      </c>
      <c r="B664" s="20">
        <v>1572660.5769683381</v>
      </c>
      <c r="C664" s="9">
        <v>5.6000000000000008E-2</v>
      </c>
      <c r="D664" s="9">
        <v>2.2979226298658277</v>
      </c>
      <c r="E664" s="6">
        <v>476864</v>
      </c>
    </row>
    <row r="665" spans="1:5" x14ac:dyDescent="0.2">
      <c r="A665" s="10">
        <v>665</v>
      </c>
      <c r="B665" s="20">
        <v>2144731.5834890311</v>
      </c>
      <c r="C665" s="9">
        <v>5.3750000000000006E-2</v>
      </c>
      <c r="D665" s="9">
        <v>3.1209334717186561</v>
      </c>
      <c r="E665" s="6">
        <v>520448</v>
      </c>
    </row>
    <row r="666" spans="1:5" x14ac:dyDescent="0.2">
      <c r="A666" s="10">
        <v>666</v>
      </c>
      <c r="B666" s="20">
        <v>2988234.6892708014</v>
      </c>
      <c r="C666" s="9">
        <v>8.5499999999999993E-2</v>
      </c>
      <c r="D666" s="9">
        <v>4.7752146967879368</v>
      </c>
      <c r="E666" s="6">
        <v>517424</v>
      </c>
    </row>
    <row r="667" spans="1:5" x14ac:dyDescent="0.2">
      <c r="A667" s="10">
        <v>667</v>
      </c>
      <c r="B667" s="20">
        <v>3216486.9996554218</v>
      </c>
      <c r="C667" s="9">
        <v>8.1750000000000031E-2</v>
      </c>
      <c r="D667" s="9">
        <v>5.2788164966842519</v>
      </c>
      <c r="E667" s="6">
        <v>512276</v>
      </c>
    </row>
    <row r="668" spans="1:5" x14ac:dyDescent="0.2">
      <c r="A668" s="10">
        <v>668</v>
      </c>
      <c r="B668" s="20">
        <v>4044515.7487613223</v>
      </c>
      <c r="C668" s="9">
        <v>8.7749999999999995E-2</v>
      </c>
      <c r="D668" s="9">
        <v>7.6851824187453239</v>
      </c>
      <c r="E668" s="6">
        <v>465680</v>
      </c>
    </row>
    <row r="669" spans="1:5" x14ac:dyDescent="0.2">
      <c r="A669" s="10">
        <v>669</v>
      </c>
      <c r="B669" s="20">
        <v>1411095.5263793662</v>
      </c>
      <c r="C669" s="9">
        <v>5.1749999999999997E-2</v>
      </c>
      <c r="D669" s="9">
        <v>1.9340853309394388</v>
      </c>
      <c r="E669" s="6">
        <v>480932</v>
      </c>
    </row>
    <row r="670" spans="1:5" x14ac:dyDescent="0.2">
      <c r="A670" s="10">
        <v>670</v>
      </c>
      <c r="B670" s="20">
        <v>3793603.846343948</v>
      </c>
      <c r="C670" s="9">
        <v>8.5750000000000021E-2</v>
      </c>
      <c r="D670" s="9">
        <v>6.0746097673824346</v>
      </c>
      <c r="E670" s="6">
        <v>536228</v>
      </c>
    </row>
    <row r="671" spans="1:5" x14ac:dyDescent="0.2">
      <c r="A671" s="10">
        <v>671</v>
      </c>
      <c r="B671" s="20">
        <v>2877604.8406123668</v>
      </c>
      <c r="C671" s="9">
        <v>7.7750000000000014E-2</v>
      </c>
      <c r="D671" s="9">
        <v>3.67441105478221</v>
      </c>
      <c r="E671" s="6">
        <v>615608</v>
      </c>
    </row>
    <row r="672" spans="1:5" x14ac:dyDescent="0.2">
      <c r="A672" s="10">
        <v>672</v>
      </c>
      <c r="B672" s="20">
        <v>9126344.1550147645</v>
      </c>
      <c r="C672" s="9">
        <v>0.11574999999999999</v>
      </c>
      <c r="D672" s="9">
        <v>17.293079429409666</v>
      </c>
      <c r="E672" s="6">
        <v>498896</v>
      </c>
    </row>
    <row r="673" spans="1:5" x14ac:dyDescent="0.2">
      <c r="A673" s="10">
        <v>673</v>
      </c>
      <c r="B673" s="20">
        <v>7419971.5185728576</v>
      </c>
      <c r="C673" s="9">
        <v>0.10825000000000004</v>
      </c>
      <c r="D673" s="9">
        <v>13.221479343457439</v>
      </c>
      <c r="E673" s="6">
        <v>521744</v>
      </c>
    </row>
    <row r="674" spans="1:5" x14ac:dyDescent="0.2">
      <c r="A674" s="10">
        <v>674</v>
      </c>
      <c r="B674" s="20">
        <v>2722701.4418461714</v>
      </c>
      <c r="C674" s="9">
        <v>7.5499999999999998E-2</v>
      </c>
      <c r="D674" s="9">
        <v>4.4098278557131732</v>
      </c>
      <c r="E674" s="6">
        <v>503288</v>
      </c>
    </row>
    <row r="675" spans="1:5" x14ac:dyDescent="0.2">
      <c r="A675" s="10">
        <v>675</v>
      </c>
      <c r="B675" s="20">
        <v>1768506.8988889561</v>
      </c>
      <c r="C675" s="9">
        <v>6.5249999999999989E-2</v>
      </c>
      <c r="D675" s="9">
        <v>2.3032988010089284</v>
      </c>
      <c r="E675" s="6">
        <v>535376</v>
      </c>
    </row>
    <row r="676" spans="1:5" x14ac:dyDescent="0.2">
      <c r="A676" s="10">
        <v>676</v>
      </c>
      <c r="B676" s="20">
        <v>3844115.822047398</v>
      </c>
      <c r="C676" s="9">
        <v>7.4499999999999997E-2</v>
      </c>
      <c r="D676" s="9">
        <v>5.932980482277423</v>
      </c>
      <c r="E676" s="6">
        <v>554468</v>
      </c>
    </row>
    <row r="677" spans="1:5" x14ac:dyDescent="0.2">
      <c r="A677" s="10">
        <v>677</v>
      </c>
      <c r="B677" s="20">
        <v>1306899.3089901707</v>
      </c>
      <c r="C677" s="9">
        <v>4.4499999999999991E-2</v>
      </c>
      <c r="D677" s="9">
        <v>1.2625276284912967</v>
      </c>
      <c r="E677" s="6">
        <v>577628</v>
      </c>
    </row>
    <row r="678" spans="1:5" x14ac:dyDescent="0.2">
      <c r="A678" s="10">
        <v>678</v>
      </c>
      <c r="B678" s="20">
        <v>1494529.5771051485</v>
      </c>
      <c r="C678" s="9">
        <v>5.7999999999999982E-2</v>
      </c>
      <c r="D678" s="9">
        <v>1.8974083337956722</v>
      </c>
      <c r="E678" s="6">
        <v>515816</v>
      </c>
    </row>
    <row r="679" spans="1:5" x14ac:dyDescent="0.2">
      <c r="A679" s="10">
        <v>679</v>
      </c>
      <c r="B679" s="20">
        <v>7093003.3755956255</v>
      </c>
      <c r="C679" s="9">
        <v>0.10975000000000001</v>
      </c>
      <c r="D679" s="9">
        <v>14.039657723581751</v>
      </c>
      <c r="E679" s="6">
        <v>471620</v>
      </c>
    </row>
    <row r="680" spans="1:5" x14ac:dyDescent="0.2">
      <c r="A680" s="10">
        <v>680</v>
      </c>
      <c r="B680" s="20">
        <v>1646931.0632112748</v>
      </c>
      <c r="C680" s="9">
        <v>4.7999999999999994E-2</v>
      </c>
      <c r="D680" s="9">
        <v>2.0372732797493267</v>
      </c>
      <c r="E680" s="6">
        <v>542240</v>
      </c>
    </row>
    <row r="681" spans="1:5" x14ac:dyDescent="0.2">
      <c r="A681" s="10">
        <v>681</v>
      </c>
      <c r="B681" s="20">
        <v>918769.27209544159</v>
      </c>
      <c r="C681" s="9">
        <v>3.8000000000000006E-2</v>
      </c>
      <c r="D681" s="9">
        <v>0.77908492973936649</v>
      </c>
      <c r="E681" s="6">
        <v>516428</v>
      </c>
    </row>
    <row r="682" spans="1:5" x14ac:dyDescent="0.2">
      <c r="A682" s="10">
        <v>682</v>
      </c>
      <c r="B682" s="20">
        <v>8137253.6892406577</v>
      </c>
      <c r="C682" s="9">
        <v>0.11775000000000002</v>
      </c>
      <c r="D682" s="9">
        <v>15.727762840404928</v>
      </c>
      <c r="E682" s="6">
        <v>486452</v>
      </c>
    </row>
    <row r="683" spans="1:5" x14ac:dyDescent="0.2">
      <c r="A683" s="10">
        <v>683</v>
      </c>
      <c r="B683" s="20">
        <v>4530087.421814166</v>
      </c>
      <c r="C683" s="9">
        <v>9.1499999999999998E-2</v>
      </c>
      <c r="D683" s="9">
        <v>7.669227366316905</v>
      </c>
      <c r="E683" s="6">
        <v>522548</v>
      </c>
    </row>
    <row r="684" spans="1:5" x14ac:dyDescent="0.2">
      <c r="A684" s="10">
        <v>684</v>
      </c>
      <c r="B684" s="20">
        <v>3561891.9130731393</v>
      </c>
      <c r="C684" s="9">
        <v>8.1000000000000003E-2</v>
      </c>
      <c r="D684" s="9">
        <v>6.6189549459964816</v>
      </c>
      <c r="E684" s="6">
        <v>467504</v>
      </c>
    </row>
    <row r="685" spans="1:5" x14ac:dyDescent="0.2">
      <c r="A685" s="10">
        <v>685</v>
      </c>
      <c r="B685" s="20">
        <v>4457831.1059967224</v>
      </c>
      <c r="C685" s="9">
        <v>9.2499999999999971E-2</v>
      </c>
      <c r="D685" s="9">
        <v>7.3308374247742893</v>
      </c>
      <c r="E685" s="6">
        <v>535100</v>
      </c>
    </row>
    <row r="686" spans="1:5" x14ac:dyDescent="0.2">
      <c r="A686" s="10">
        <v>686</v>
      </c>
      <c r="B686" s="20">
        <v>2970651.7318118992</v>
      </c>
      <c r="C686" s="9">
        <v>8.5499999999999993E-2</v>
      </c>
      <c r="D686" s="9">
        <v>4.8937760535281472</v>
      </c>
      <c r="E686" s="6">
        <v>504032</v>
      </c>
    </row>
    <row r="687" spans="1:5" x14ac:dyDescent="0.2">
      <c r="A687" s="10">
        <v>687</v>
      </c>
      <c r="B687" s="20">
        <v>5876654.6081998181</v>
      </c>
      <c r="C687" s="9">
        <v>9.7750000000000031E-2</v>
      </c>
      <c r="D687" s="9">
        <v>9.4427818636402403</v>
      </c>
      <c r="E687" s="6">
        <v>562748</v>
      </c>
    </row>
    <row r="688" spans="1:5" x14ac:dyDescent="0.2">
      <c r="A688" s="10">
        <v>688</v>
      </c>
      <c r="B688" s="20">
        <v>2202814.356360693</v>
      </c>
      <c r="C688" s="9">
        <v>7.2999999999999982E-2</v>
      </c>
      <c r="D688" s="9">
        <v>2.6831679525021785</v>
      </c>
      <c r="E688" s="6">
        <v>598076</v>
      </c>
    </row>
    <row r="689" spans="1:5" x14ac:dyDescent="0.2">
      <c r="A689" s="10">
        <v>689</v>
      </c>
      <c r="B689" s="20">
        <v>2639693.4849753771</v>
      </c>
      <c r="C689" s="9">
        <v>6.925000000000002E-2</v>
      </c>
      <c r="D689" s="9">
        <v>4.6993123002318358</v>
      </c>
      <c r="E689" s="6">
        <v>463160</v>
      </c>
    </row>
    <row r="690" spans="1:5" x14ac:dyDescent="0.2">
      <c r="A690" s="10">
        <v>690</v>
      </c>
      <c r="B690" s="20">
        <v>3899670.9490371095</v>
      </c>
      <c r="C690" s="9">
        <v>7.5499999999999998E-2</v>
      </c>
      <c r="D690" s="9">
        <v>6.9000197497652271</v>
      </c>
      <c r="E690" s="6">
        <v>493628</v>
      </c>
    </row>
    <row r="691" spans="1:5" x14ac:dyDescent="0.2">
      <c r="A691" s="10">
        <v>691</v>
      </c>
      <c r="B691" s="20">
        <v>2751452.4451962528</v>
      </c>
      <c r="C691" s="9">
        <v>7.1750000000000008E-2</v>
      </c>
      <c r="D691" s="9">
        <v>4.0558838627808722</v>
      </c>
      <c r="E691" s="6">
        <v>544208</v>
      </c>
    </row>
    <row r="692" spans="1:5" x14ac:dyDescent="0.2">
      <c r="A692" s="10">
        <v>692</v>
      </c>
      <c r="B692" s="20">
        <v>1194510.3580238798</v>
      </c>
      <c r="C692" s="9">
        <v>4.6749999999999979E-2</v>
      </c>
      <c r="D692" s="9">
        <v>1.2507355253690831</v>
      </c>
      <c r="E692" s="6">
        <v>530720</v>
      </c>
    </row>
    <row r="693" spans="1:5" x14ac:dyDescent="0.2">
      <c r="A693" s="10">
        <v>693</v>
      </c>
      <c r="B693" s="20">
        <v>1755703.2185834826</v>
      </c>
      <c r="C693" s="9">
        <v>6.6500000000000017E-2</v>
      </c>
      <c r="D693" s="9">
        <v>2.7890367369573004</v>
      </c>
      <c r="E693" s="6">
        <v>463364</v>
      </c>
    </row>
    <row r="694" spans="1:5" x14ac:dyDescent="0.2">
      <c r="A694" s="10">
        <v>694</v>
      </c>
      <c r="B694" s="20">
        <v>1991389.2561980276</v>
      </c>
      <c r="C694" s="9">
        <v>5.8499999999999996E-2</v>
      </c>
      <c r="D694" s="9">
        <v>2.7352649178778008</v>
      </c>
      <c r="E694" s="6">
        <v>533132</v>
      </c>
    </row>
    <row r="695" spans="1:5" x14ac:dyDescent="0.2">
      <c r="A695" s="10">
        <v>695</v>
      </c>
      <c r="B695" s="20">
        <v>3700214.786791068</v>
      </c>
      <c r="C695" s="9">
        <v>7.5499999999999984E-2</v>
      </c>
      <c r="D695" s="9">
        <v>5.6502781933700001</v>
      </c>
      <c r="E695" s="6">
        <v>556400</v>
      </c>
    </row>
    <row r="696" spans="1:5" x14ac:dyDescent="0.2">
      <c r="A696" s="10">
        <v>696</v>
      </c>
      <c r="B696" s="20">
        <v>13241098.363782711</v>
      </c>
      <c r="C696" s="9">
        <v>0.10775000000000004</v>
      </c>
      <c r="D696" s="9">
        <v>21.393350138987429</v>
      </c>
      <c r="E696" s="6">
        <v>591296</v>
      </c>
    </row>
    <row r="697" spans="1:5" x14ac:dyDescent="0.2">
      <c r="A697" s="10">
        <v>697</v>
      </c>
      <c r="B697" s="20">
        <v>2024428.4378893496</v>
      </c>
      <c r="C697" s="9">
        <v>6.4249999999999988E-2</v>
      </c>
      <c r="D697" s="9">
        <v>2.6214141239058448</v>
      </c>
      <c r="E697" s="6">
        <v>559016</v>
      </c>
    </row>
    <row r="698" spans="1:5" x14ac:dyDescent="0.2">
      <c r="A698" s="10">
        <v>698</v>
      </c>
      <c r="B698" s="20">
        <v>3013038.5093657472</v>
      </c>
      <c r="C698" s="9">
        <v>8.7999999999999967E-2</v>
      </c>
      <c r="D698" s="9">
        <v>4.6406618741917223</v>
      </c>
      <c r="E698" s="6">
        <v>534164</v>
      </c>
    </row>
    <row r="699" spans="1:5" x14ac:dyDescent="0.2">
      <c r="A699" s="10">
        <v>699</v>
      </c>
      <c r="B699" s="20">
        <v>5586974.9061931521</v>
      </c>
      <c r="C699" s="9">
        <v>9.9499999999999991E-2</v>
      </c>
      <c r="D699" s="9">
        <v>8.5878179184940038</v>
      </c>
      <c r="E699" s="6">
        <v>582716</v>
      </c>
    </row>
    <row r="700" spans="1:5" x14ac:dyDescent="0.2">
      <c r="A700" s="10">
        <v>700</v>
      </c>
      <c r="B700" s="20">
        <v>2231440.1076355698</v>
      </c>
      <c r="C700" s="9">
        <v>7.0999999999999994E-2</v>
      </c>
      <c r="D700" s="9">
        <v>2.9636505066567134</v>
      </c>
      <c r="E700" s="6">
        <v>562976</v>
      </c>
    </row>
    <row r="701" spans="1:5" x14ac:dyDescent="0.2">
      <c r="A701" s="10">
        <v>701</v>
      </c>
      <c r="B701" s="20">
        <v>4275999.5084048389</v>
      </c>
      <c r="C701" s="9">
        <v>7.9000000000000015E-2</v>
      </c>
      <c r="D701" s="9">
        <v>6.4918695132121114</v>
      </c>
      <c r="E701" s="6">
        <v>570752</v>
      </c>
    </row>
    <row r="702" spans="1:5" x14ac:dyDescent="0.2">
      <c r="A702" s="10">
        <v>702</v>
      </c>
      <c r="B702" s="20">
        <v>6767525.0240813345</v>
      </c>
      <c r="C702" s="9">
        <v>9.9499999999999977E-2</v>
      </c>
      <c r="D702" s="9">
        <v>11.871498554672208</v>
      </c>
      <c r="E702" s="6">
        <v>525776</v>
      </c>
    </row>
    <row r="703" spans="1:5" x14ac:dyDescent="0.2">
      <c r="A703" s="10">
        <v>703</v>
      </c>
      <c r="B703" s="20">
        <v>1456377.8378512319</v>
      </c>
      <c r="C703" s="9">
        <v>4.7E-2</v>
      </c>
      <c r="D703" s="9">
        <v>1.6219688431245758</v>
      </c>
      <c r="E703" s="6">
        <v>555452</v>
      </c>
    </row>
    <row r="704" spans="1:5" x14ac:dyDescent="0.2">
      <c r="A704" s="10">
        <v>704</v>
      </c>
      <c r="B704" s="20">
        <v>11013581.981714113</v>
      </c>
      <c r="C704" s="9">
        <v>0.11150000000000002</v>
      </c>
      <c r="D704" s="9">
        <v>21.199789526788532</v>
      </c>
      <c r="E704" s="6">
        <v>496112</v>
      </c>
    </row>
    <row r="705" spans="1:5" x14ac:dyDescent="0.2">
      <c r="A705" s="10">
        <v>705</v>
      </c>
      <c r="B705" s="20">
        <v>2796082.7005464076</v>
      </c>
      <c r="C705" s="9">
        <v>7.4499999999999983E-2</v>
      </c>
      <c r="D705" s="9">
        <v>4.7572843152543092</v>
      </c>
      <c r="E705" s="6">
        <v>485660</v>
      </c>
    </row>
    <row r="706" spans="1:5" x14ac:dyDescent="0.2">
      <c r="A706" s="10">
        <v>706</v>
      </c>
      <c r="B706" s="20">
        <v>2122185.4623461636</v>
      </c>
      <c r="C706" s="9">
        <v>8.0500000000000002E-2</v>
      </c>
      <c r="D706" s="9">
        <v>3.8527949435326807</v>
      </c>
      <c r="E706" s="6">
        <v>437312</v>
      </c>
    </row>
    <row r="707" spans="1:5" x14ac:dyDescent="0.2">
      <c r="A707" s="10">
        <v>707</v>
      </c>
      <c r="B707" s="20">
        <v>2126744.1722646086</v>
      </c>
      <c r="C707" s="9">
        <v>6.925000000000002E-2</v>
      </c>
      <c r="D707" s="9">
        <v>3.2813341417874025</v>
      </c>
      <c r="E707" s="6">
        <v>496748</v>
      </c>
    </row>
    <row r="708" spans="1:5" x14ac:dyDescent="0.2">
      <c r="A708" s="10">
        <v>708</v>
      </c>
      <c r="B708" s="20">
        <v>2884458.9714539959</v>
      </c>
      <c r="C708" s="9">
        <v>8.199999999999999E-2</v>
      </c>
      <c r="D708" s="9">
        <v>4.1844816908606521</v>
      </c>
      <c r="E708" s="6">
        <v>556364</v>
      </c>
    </row>
    <row r="709" spans="1:5" x14ac:dyDescent="0.2">
      <c r="A709" s="10">
        <v>709</v>
      </c>
      <c r="B709" s="20">
        <v>2812817.196919302</v>
      </c>
      <c r="C709" s="9">
        <v>6.9250000000000006E-2</v>
      </c>
      <c r="D709" s="9">
        <v>3.8348468440291898</v>
      </c>
      <c r="E709" s="6">
        <v>581780</v>
      </c>
    </row>
    <row r="710" spans="1:5" x14ac:dyDescent="0.2">
      <c r="A710" s="10">
        <v>710</v>
      </c>
      <c r="B710" s="20">
        <v>4862732.3068581568</v>
      </c>
      <c r="C710" s="9">
        <v>8.0500000000000002E-2</v>
      </c>
      <c r="D710" s="9">
        <v>8.1550673006185743</v>
      </c>
      <c r="E710" s="6">
        <v>531152</v>
      </c>
    </row>
    <row r="711" spans="1:5" x14ac:dyDescent="0.2">
      <c r="A711" s="10">
        <v>711</v>
      </c>
      <c r="B711" s="20">
        <v>2190175.1399847553</v>
      </c>
      <c r="C711" s="9">
        <v>6.0250000000000005E-2</v>
      </c>
      <c r="D711" s="9">
        <v>2.6708732627343226</v>
      </c>
      <c r="E711" s="6">
        <v>596636</v>
      </c>
    </row>
    <row r="712" spans="1:5" x14ac:dyDescent="0.2">
      <c r="A712" s="10">
        <v>712</v>
      </c>
      <c r="B712" s="20">
        <v>3441184.9800966051</v>
      </c>
      <c r="C712" s="9">
        <v>7.6249999999999984E-2</v>
      </c>
      <c r="D712" s="9">
        <v>6.1736787050477906</v>
      </c>
      <c r="E712" s="6">
        <v>479696</v>
      </c>
    </row>
    <row r="713" spans="1:5" x14ac:dyDescent="0.2">
      <c r="A713" s="10">
        <v>713</v>
      </c>
      <c r="B713" s="20">
        <v>3001852.308201238</v>
      </c>
      <c r="C713" s="9">
        <v>6.1999999999999986E-2</v>
      </c>
      <c r="D713" s="9">
        <v>3.7957508837927567</v>
      </c>
      <c r="E713" s="6">
        <v>625940</v>
      </c>
    </row>
    <row r="714" spans="1:5" x14ac:dyDescent="0.2">
      <c r="A714" s="10">
        <v>714</v>
      </c>
      <c r="B714" s="20">
        <v>3101209.1102611832</v>
      </c>
      <c r="C714" s="9">
        <v>7.3750000000000024E-2</v>
      </c>
      <c r="D714" s="9">
        <v>4.6880376039242853</v>
      </c>
      <c r="E714" s="6">
        <v>545216</v>
      </c>
    </row>
    <row r="715" spans="1:5" x14ac:dyDescent="0.2">
      <c r="A715" s="10">
        <v>715</v>
      </c>
      <c r="B715" s="20">
        <v>1926133.630511069</v>
      </c>
      <c r="C715" s="9">
        <v>5.2249999999999998E-2</v>
      </c>
      <c r="D715" s="9">
        <v>2.2964129275302732</v>
      </c>
      <c r="E715" s="6">
        <v>584312</v>
      </c>
    </row>
    <row r="716" spans="1:5" x14ac:dyDescent="0.2">
      <c r="A716" s="10">
        <v>716</v>
      </c>
      <c r="B716" s="20">
        <v>6057868.9686879795</v>
      </c>
      <c r="C716" s="9">
        <v>0.10450000000000001</v>
      </c>
      <c r="D716" s="9">
        <v>10.040483197777966</v>
      </c>
      <c r="E716" s="6">
        <v>548696</v>
      </c>
    </row>
    <row r="717" spans="1:5" x14ac:dyDescent="0.2">
      <c r="A717" s="10">
        <v>717</v>
      </c>
      <c r="B717" s="20">
        <v>4161573.696905124</v>
      </c>
      <c r="C717" s="9">
        <v>8.5499999999999993E-2</v>
      </c>
      <c r="D717" s="9">
        <v>6.6938518622898373</v>
      </c>
      <c r="E717" s="6">
        <v>540896</v>
      </c>
    </row>
    <row r="718" spans="1:5" x14ac:dyDescent="0.2">
      <c r="A718" s="10">
        <v>718</v>
      </c>
      <c r="B718" s="20">
        <v>1905060.0721061998</v>
      </c>
      <c r="C718" s="9">
        <v>5.6750000000000002E-2</v>
      </c>
      <c r="D718" s="9">
        <v>2.1697327061279563</v>
      </c>
      <c r="E718" s="6">
        <v>601016</v>
      </c>
    </row>
    <row r="719" spans="1:5" x14ac:dyDescent="0.2">
      <c r="A719" s="10">
        <v>719</v>
      </c>
      <c r="B719" s="20">
        <v>2997765.5172714209</v>
      </c>
      <c r="C719" s="9">
        <v>7.6999999999999999E-2</v>
      </c>
      <c r="D719" s="9">
        <v>4.2537443607586116</v>
      </c>
      <c r="E719" s="6">
        <v>570596</v>
      </c>
    </row>
    <row r="720" spans="1:5" x14ac:dyDescent="0.2">
      <c r="A720" s="10">
        <v>720</v>
      </c>
      <c r="B720" s="20">
        <v>2482492.059434488</v>
      </c>
      <c r="C720" s="9">
        <v>6.4749999999999988E-2</v>
      </c>
      <c r="D720" s="9">
        <v>3.5768996442350018</v>
      </c>
      <c r="E720" s="6">
        <v>542396</v>
      </c>
    </row>
    <row r="721" spans="1:5" x14ac:dyDescent="0.2">
      <c r="A721" s="10">
        <v>721</v>
      </c>
      <c r="B721" s="20">
        <v>2347368.0609698505</v>
      </c>
      <c r="C721" s="9">
        <v>5.5750000000000001E-2</v>
      </c>
      <c r="D721" s="9">
        <v>2.7993138368669079</v>
      </c>
      <c r="E721" s="6">
        <v>617840</v>
      </c>
    </row>
    <row r="722" spans="1:5" x14ac:dyDescent="0.2">
      <c r="A722" s="10">
        <v>722</v>
      </c>
      <c r="B722" s="20">
        <v>5135458.136810245</v>
      </c>
      <c r="C722" s="9">
        <v>0.10450000000000004</v>
      </c>
      <c r="D722" s="9">
        <v>8.7664962740579444</v>
      </c>
      <c r="E722" s="6">
        <v>525824</v>
      </c>
    </row>
    <row r="723" spans="1:5" x14ac:dyDescent="0.2">
      <c r="A723" s="10">
        <v>723</v>
      </c>
      <c r="B723" s="20">
        <v>708262.77341453766</v>
      </c>
      <c r="C723" s="9">
        <v>1.6999999999999998E-2</v>
      </c>
      <c r="D723" s="9">
        <v>0.32694109933103827</v>
      </c>
      <c r="E723" s="6">
        <v>533756</v>
      </c>
    </row>
    <row r="724" spans="1:5" x14ac:dyDescent="0.2">
      <c r="A724" s="10">
        <v>724</v>
      </c>
      <c r="B724" s="20">
        <v>2613650.556365347</v>
      </c>
      <c r="C724" s="9">
        <v>8.224999999999999E-2</v>
      </c>
      <c r="D724" s="9">
        <v>4.87839178706614</v>
      </c>
      <c r="E724" s="6">
        <v>444620</v>
      </c>
    </row>
    <row r="725" spans="1:5" x14ac:dyDescent="0.2">
      <c r="A725" s="10">
        <v>725</v>
      </c>
      <c r="B725" s="20">
        <v>2271179.6703317915</v>
      </c>
      <c r="C725" s="9">
        <v>0.06</v>
      </c>
      <c r="D725" s="9">
        <v>3.724105112553751</v>
      </c>
      <c r="E725" s="6">
        <v>480764</v>
      </c>
    </row>
    <row r="726" spans="1:5" x14ac:dyDescent="0.2">
      <c r="A726" s="10">
        <v>726</v>
      </c>
      <c r="B726" s="20">
        <v>8573966.2443865202</v>
      </c>
      <c r="C726" s="9">
        <v>0.10774999999999998</v>
      </c>
      <c r="D726" s="9">
        <v>14.371591387978272</v>
      </c>
      <c r="E726" s="6">
        <v>557780</v>
      </c>
    </row>
    <row r="727" spans="1:5" x14ac:dyDescent="0.2">
      <c r="A727" s="10">
        <v>727</v>
      </c>
      <c r="B727" s="20">
        <v>1269570.4870248777</v>
      </c>
      <c r="C727" s="9">
        <v>4.8999999999999988E-2</v>
      </c>
      <c r="D727" s="9">
        <v>1.8646060556708552</v>
      </c>
      <c r="E727" s="6">
        <v>443192</v>
      </c>
    </row>
    <row r="728" spans="1:5" x14ac:dyDescent="0.2">
      <c r="A728" s="10">
        <v>728</v>
      </c>
      <c r="B728" s="20">
        <v>1620647.2054619696</v>
      </c>
      <c r="C728" s="9">
        <v>5.5000000000000007E-2</v>
      </c>
      <c r="D728" s="9">
        <v>1.9189069735133379</v>
      </c>
      <c r="E728" s="6">
        <v>555224</v>
      </c>
    </row>
    <row r="729" spans="1:5" x14ac:dyDescent="0.2">
      <c r="A729" s="10">
        <v>729</v>
      </c>
      <c r="B729" s="20">
        <v>3260685.1556582493</v>
      </c>
      <c r="C729" s="9">
        <v>7.7749999999999986E-2</v>
      </c>
      <c r="D729" s="9">
        <v>5.4982883909518376</v>
      </c>
      <c r="E729" s="6">
        <v>501776</v>
      </c>
    </row>
    <row r="730" spans="1:5" x14ac:dyDescent="0.2">
      <c r="A730" s="10">
        <v>730</v>
      </c>
      <c r="B730" s="20">
        <v>2660970.9997747708</v>
      </c>
      <c r="C730" s="9">
        <v>7.149999999999998E-2</v>
      </c>
      <c r="D730" s="9">
        <v>4.5753763048634131</v>
      </c>
      <c r="E730" s="6">
        <v>477272</v>
      </c>
    </row>
    <row r="731" spans="1:5" x14ac:dyDescent="0.2">
      <c r="A731" s="10">
        <v>731</v>
      </c>
      <c r="B731" s="20">
        <v>2079284.5849003431</v>
      </c>
      <c r="C731" s="9">
        <v>5.4500000000000007E-2</v>
      </c>
      <c r="D731" s="9">
        <v>2.9355643513933343</v>
      </c>
      <c r="E731" s="6">
        <v>528332</v>
      </c>
    </row>
    <row r="732" spans="1:5" x14ac:dyDescent="0.2">
      <c r="A732" s="10">
        <v>732</v>
      </c>
      <c r="B732" s="20">
        <v>2859238.1107514258</v>
      </c>
      <c r="C732" s="9">
        <v>7.3750000000000024E-2</v>
      </c>
      <c r="D732" s="9">
        <v>4.7513278059303259</v>
      </c>
      <c r="E732" s="6">
        <v>497144</v>
      </c>
    </row>
    <row r="733" spans="1:5" x14ac:dyDescent="0.2">
      <c r="A733" s="10">
        <v>733</v>
      </c>
      <c r="B733" s="20">
        <v>2114175.0960036553</v>
      </c>
      <c r="C733" s="9">
        <v>6.4999999999999988E-2</v>
      </c>
      <c r="D733" s="9">
        <v>2.6588058397659795</v>
      </c>
      <c r="E733" s="6">
        <v>577832</v>
      </c>
    </row>
    <row r="734" spans="1:5" x14ac:dyDescent="0.2">
      <c r="A734" s="10">
        <v>734</v>
      </c>
      <c r="B734" s="20">
        <v>3082323.7658833237</v>
      </c>
      <c r="C734" s="9">
        <v>8.2000000000000003E-2</v>
      </c>
      <c r="D734" s="9">
        <v>4.0347326839123108</v>
      </c>
      <c r="E734" s="6">
        <v>612212</v>
      </c>
    </row>
    <row r="735" spans="1:5" x14ac:dyDescent="0.2">
      <c r="A735" s="10">
        <v>735</v>
      </c>
      <c r="B735" s="20">
        <v>1874328.5849261556</v>
      </c>
      <c r="C735" s="9">
        <v>6.5000000000000002E-2</v>
      </c>
      <c r="D735" s="9">
        <v>2.9930306453475835</v>
      </c>
      <c r="E735" s="6">
        <v>469400</v>
      </c>
    </row>
    <row r="736" spans="1:5" x14ac:dyDescent="0.2">
      <c r="A736" s="10">
        <v>736</v>
      </c>
      <c r="B736" s="20">
        <v>3173290.3828543783</v>
      </c>
      <c r="C736" s="9">
        <v>6.3750000000000001E-2</v>
      </c>
      <c r="D736" s="9">
        <v>5.6842700906904371</v>
      </c>
      <c r="E736" s="6">
        <v>474740</v>
      </c>
    </row>
    <row r="737" spans="1:5" x14ac:dyDescent="0.2">
      <c r="A737" s="10">
        <v>737</v>
      </c>
      <c r="B737" s="20">
        <v>1253691.2435021841</v>
      </c>
      <c r="C737" s="9">
        <v>4.9749999999999975E-2</v>
      </c>
      <c r="D737" s="9">
        <v>1.2041140294625561</v>
      </c>
      <c r="E737" s="6">
        <v>568796</v>
      </c>
    </row>
    <row r="738" spans="1:5" x14ac:dyDescent="0.2">
      <c r="A738" s="10">
        <v>738</v>
      </c>
      <c r="B738" s="20">
        <v>2888022.2743787956</v>
      </c>
      <c r="C738" s="9">
        <v>7.0499999999999993E-2</v>
      </c>
      <c r="D738" s="9">
        <v>5.0709468636040205</v>
      </c>
      <c r="E738" s="6">
        <v>475712</v>
      </c>
    </row>
    <row r="739" spans="1:5" x14ac:dyDescent="0.2">
      <c r="A739" s="10">
        <v>739</v>
      </c>
      <c r="B739" s="20">
        <v>2244408.1998420544</v>
      </c>
      <c r="C739" s="9">
        <v>7.3000000000000009E-2</v>
      </c>
      <c r="D739" s="9">
        <v>3.4483541701524025</v>
      </c>
      <c r="E739" s="6">
        <v>504548</v>
      </c>
    </row>
    <row r="740" spans="1:5" x14ac:dyDescent="0.2">
      <c r="A740" s="10">
        <v>740</v>
      </c>
      <c r="B740" s="20">
        <v>2572249.4729280765</v>
      </c>
      <c r="C740" s="9">
        <v>7.2750000000000009E-2</v>
      </c>
      <c r="D740" s="9">
        <v>4.3262740258089609</v>
      </c>
      <c r="E740" s="6">
        <v>482936</v>
      </c>
    </row>
    <row r="741" spans="1:5" x14ac:dyDescent="0.2">
      <c r="A741" s="10">
        <v>741</v>
      </c>
      <c r="B741" s="20">
        <v>3797409.0845281132</v>
      </c>
      <c r="C741" s="9">
        <v>9.1000000000000025E-2</v>
      </c>
      <c r="D741" s="9">
        <v>4.9796067844425931</v>
      </c>
      <c r="E741" s="6">
        <v>635060</v>
      </c>
    </row>
    <row r="742" spans="1:5" x14ac:dyDescent="0.2">
      <c r="A742" s="10">
        <v>742</v>
      </c>
      <c r="B742" s="20">
        <v>9055866.7712171283</v>
      </c>
      <c r="C742" s="9">
        <v>0.11224999999999996</v>
      </c>
      <c r="D742" s="9">
        <v>16.144768593746928</v>
      </c>
      <c r="E742" s="6">
        <v>528200</v>
      </c>
    </row>
    <row r="743" spans="1:5" x14ac:dyDescent="0.2">
      <c r="A743" s="10">
        <v>743</v>
      </c>
      <c r="B743" s="20">
        <v>2170192.8903589877</v>
      </c>
      <c r="C743" s="9">
        <v>7.1750000000000022E-2</v>
      </c>
      <c r="D743" s="9">
        <v>3.3152194210543864</v>
      </c>
      <c r="E743" s="6">
        <v>502916</v>
      </c>
    </row>
    <row r="744" spans="1:5" x14ac:dyDescent="0.2">
      <c r="A744" s="10">
        <v>744</v>
      </c>
      <c r="B744" s="20">
        <v>4193535.2112427899</v>
      </c>
      <c r="C744" s="9">
        <v>8.5750000000000007E-2</v>
      </c>
      <c r="D744" s="9">
        <v>6.0337253880262294</v>
      </c>
      <c r="E744" s="6">
        <v>596204</v>
      </c>
    </row>
    <row r="745" spans="1:5" x14ac:dyDescent="0.2">
      <c r="A745" s="10">
        <v>745</v>
      </c>
      <c r="B745" s="20">
        <v>1843885.2562749006</v>
      </c>
      <c r="C745" s="9">
        <v>0.06</v>
      </c>
      <c r="D745" s="9">
        <v>2.1015731812866285</v>
      </c>
      <c r="E745" s="6">
        <v>594500</v>
      </c>
    </row>
    <row r="746" spans="1:5" x14ac:dyDescent="0.2">
      <c r="A746" s="10">
        <v>746</v>
      </c>
      <c r="B746" s="20">
        <v>1050415.4683084907</v>
      </c>
      <c r="C746" s="9">
        <v>4.6499999999999986E-2</v>
      </c>
      <c r="D746" s="9">
        <v>1.0163847435568216</v>
      </c>
      <c r="E746" s="6">
        <v>520940</v>
      </c>
    </row>
    <row r="747" spans="1:5" x14ac:dyDescent="0.2">
      <c r="A747" s="10">
        <v>747</v>
      </c>
      <c r="B747" s="20">
        <v>6656526.1631288501</v>
      </c>
      <c r="C747" s="9">
        <v>0.10274999999999998</v>
      </c>
      <c r="D747" s="9">
        <v>12.299008573204397</v>
      </c>
      <c r="E747" s="6">
        <v>500528</v>
      </c>
    </row>
    <row r="748" spans="1:5" x14ac:dyDescent="0.2">
      <c r="A748" s="10">
        <v>748</v>
      </c>
      <c r="B748" s="20">
        <v>2058486.7735161039</v>
      </c>
      <c r="C748" s="9">
        <v>6.2500000000000014E-2</v>
      </c>
      <c r="D748" s="9">
        <v>2.4673105111744698</v>
      </c>
      <c r="E748" s="6">
        <v>593684</v>
      </c>
    </row>
    <row r="749" spans="1:5" x14ac:dyDescent="0.2">
      <c r="A749" s="10">
        <v>749</v>
      </c>
      <c r="B749" s="20">
        <v>921937.60958188388</v>
      </c>
      <c r="C749" s="9">
        <v>4.8749999999999974E-2</v>
      </c>
      <c r="D749" s="9">
        <v>0.66026337229492715</v>
      </c>
      <c r="E749" s="6">
        <v>555296</v>
      </c>
    </row>
    <row r="750" spans="1:5" x14ac:dyDescent="0.2">
      <c r="A750" s="10">
        <v>750</v>
      </c>
      <c r="B750" s="20">
        <v>5377045.0153417541</v>
      </c>
      <c r="C750" s="9">
        <v>9.9250000000000005E-2</v>
      </c>
      <c r="D750" s="9">
        <v>9.1647000622726882</v>
      </c>
      <c r="E750" s="6">
        <v>528992</v>
      </c>
    </row>
    <row r="751" spans="1:5" x14ac:dyDescent="0.2">
      <c r="A751" s="10">
        <v>751</v>
      </c>
      <c r="B751" s="20">
        <v>2738888.2045185897</v>
      </c>
      <c r="C751" s="9">
        <v>7.8750000000000014E-2</v>
      </c>
      <c r="D751" s="9">
        <v>4.2101814878226103</v>
      </c>
      <c r="E751" s="6">
        <v>525680</v>
      </c>
    </row>
    <row r="752" spans="1:5" x14ac:dyDescent="0.2">
      <c r="A752" s="10">
        <v>752</v>
      </c>
      <c r="B752" s="20">
        <v>10206398.969903693</v>
      </c>
      <c r="C752" s="9">
        <v>0.11325</v>
      </c>
      <c r="D752" s="9">
        <v>18.038379263981998</v>
      </c>
      <c r="E752" s="6">
        <v>536096</v>
      </c>
    </row>
    <row r="753" spans="1:5" x14ac:dyDescent="0.2">
      <c r="A753" s="10">
        <v>753</v>
      </c>
      <c r="B753" s="20">
        <v>3199513.8980942238</v>
      </c>
      <c r="C753" s="9">
        <v>7.174999999999998E-2</v>
      </c>
      <c r="D753" s="9">
        <v>5.1559893371574708</v>
      </c>
      <c r="E753" s="6">
        <v>519740</v>
      </c>
    </row>
    <row r="754" spans="1:5" x14ac:dyDescent="0.2">
      <c r="A754" s="10">
        <v>754</v>
      </c>
      <c r="B754" s="20">
        <v>2071946.7855386075</v>
      </c>
      <c r="C754" s="9">
        <v>6.3750000000000001E-2</v>
      </c>
      <c r="D754" s="9">
        <v>2.9357102421105359</v>
      </c>
      <c r="E754" s="6">
        <v>526448</v>
      </c>
    </row>
    <row r="755" spans="1:5" x14ac:dyDescent="0.2">
      <c r="A755" s="10">
        <v>755</v>
      </c>
      <c r="B755" s="20">
        <v>1331496.3367001978</v>
      </c>
      <c r="C755" s="9">
        <v>5.9000000000000018E-2</v>
      </c>
      <c r="D755" s="9">
        <v>1.3501749825262248</v>
      </c>
      <c r="E755" s="6">
        <v>566552</v>
      </c>
    </row>
    <row r="756" spans="1:5" x14ac:dyDescent="0.2">
      <c r="A756" s="10">
        <v>756</v>
      </c>
      <c r="B756" s="20">
        <v>2457725.0979561801</v>
      </c>
      <c r="C756" s="9">
        <v>6.4750000000000002E-2</v>
      </c>
      <c r="D756" s="9">
        <v>3.153639485209125</v>
      </c>
      <c r="E756" s="6">
        <v>591704</v>
      </c>
    </row>
    <row r="757" spans="1:5" x14ac:dyDescent="0.2">
      <c r="A757" s="10">
        <v>757</v>
      </c>
      <c r="B757" s="20">
        <v>2803813.8466549339</v>
      </c>
      <c r="C757" s="9">
        <v>8.8499999999999981E-2</v>
      </c>
      <c r="D757" s="9">
        <v>4.9415927379230462</v>
      </c>
      <c r="E757" s="6">
        <v>471896</v>
      </c>
    </row>
    <row r="758" spans="1:5" x14ac:dyDescent="0.2">
      <c r="A758" s="10">
        <v>758</v>
      </c>
      <c r="B758" s="20">
        <v>1129526.356080024</v>
      </c>
      <c r="C758" s="9">
        <v>4.2250000000000003E-2</v>
      </c>
      <c r="D758" s="9">
        <v>0.95907859733596512</v>
      </c>
      <c r="E758" s="6">
        <v>576560</v>
      </c>
    </row>
    <row r="759" spans="1:5" x14ac:dyDescent="0.2">
      <c r="A759" s="10">
        <v>759</v>
      </c>
      <c r="B759" s="20">
        <v>1543062.0197710905</v>
      </c>
      <c r="C759" s="9">
        <v>4.9500000000000009E-2</v>
      </c>
      <c r="D759" s="9">
        <v>1.8737643491941314</v>
      </c>
      <c r="E759" s="6">
        <v>536948</v>
      </c>
    </row>
    <row r="760" spans="1:5" x14ac:dyDescent="0.2">
      <c r="A760" s="10">
        <v>760</v>
      </c>
      <c r="B760" s="20">
        <v>6206580.8543262519</v>
      </c>
      <c r="C760" s="9">
        <v>9.5249999999999974E-2</v>
      </c>
      <c r="D760" s="9">
        <v>9.5421422942661476</v>
      </c>
      <c r="E760" s="6">
        <v>588740</v>
      </c>
    </row>
    <row r="761" spans="1:5" x14ac:dyDescent="0.2">
      <c r="A761" s="10">
        <v>761</v>
      </c>
      <c r="B761" s="20">
        <v>5370799.5879983557</v>
      </c>
      <c r="C761" s="9">
        <v>9.6500000000000002E-2</v>
      </c>
      <c r="D761" s="9">
        <v>9.1581937902358845</v>
      </c>
      <c r="E761" s="6">
        <v>528716</v>
      </c>
    </row>
    <row r="762" spans="1:5" x14ac:dyDescent="0.2">
      <c r="A762" s="10">
        <v>762</v>
      </c>
      <c r="B762" s="20">
        <v>4061791.1402103547</v>
      </c>
      <c r="C762" s="9">
        <v>9.0999999999999998E-2</v>
      </c>
      <c r="D762" s="9">
        <v>6.6079461239255322</v>
      </c>
      <c r="E762" s="6">
        <v>533888</v>
      </c>
    </row>
    <row r="763" spans="1:5" x14ac:dyDescent="0.2">
      <c r="A763" s="10">
        <v>763</v>
      </c>
      <c r="B763" s="20">
        <v>3805993.452641285</v>
      </c>
      <c r="C763" s="9">
        <v>8.500000000000002E-2</v>
      </c>
      <c r="D763" s="9">
        <v>6.1233800227613253</v>
      </c>
      <c r="E763" s="6">
        <v>534296</v>
      </c>
    </row>
    <row r="764" spans="1:5" x14ac:dyDescent="0.2">
      <c r="A764" s="10">
        <v>764</v>
      </c>
      <c r="B764" s="20">
        <v>1786191.8621256787</v>
      </c>
      <c r="C764" s="9">
        <v>5.7499999999999996E-2</v>
      </c>
      <c r="D764" s="9">
        <v>2.1850554955486743</v>
      </c>
      <c r="E764" s="6">
        <v>560804</v>
      </c>
    </row>
    <row r="765" spans="1:5" x14ac:dyDescent="0.2">
      <c r="A765" s="10">
        <v>765</v>
      </c>
      <c r="B765" s="20">
        <v>7050728.838741892</v>
      </c>
      <c r="C765" s="9">
        <v>9.7250000000000017E-2</v>
      </c>
      <c r="D765" s="9">
        <v>11.87362300934454</v>
      </c>
      <c r="E765" s="6">
        <v>547688</v>
      </c>
    </row>
    <row r="766" spans="1:5" x14ac:dyDescent="0.2">
      <c r="A766" s="10">
        <v>766</v>
      </c>
      <c r="B766" s="20">
        <v>2449840.312979016</v>
      </c>
      <c r="C766" s="9">
        <v>7.6999999999999985E-2</v>
      </c>
      <c r="D766" s="9">
        <v>3.7351255430847505</v>
      </c>
      <c r="E766" s="6">
        <v>517376</v>
      </c>
    </row>
    <row r="767" spans="1:5" x14ac:dyDescent="0.2">
      <c r="A767" s="10">
        <v>767</v>
      </c>
      <c r="B767" s="20">
        <v>7748418.5439825617</v>
      </c>
      <c r="C767" s="9">
        <v>0.10849999999999997</v>
      </c>
      <c r="D767" s="9">
        <v>12.078912395571102</v>
      </c>
      <c r="E767" s="6">
        <v>592436</v>
      </c>
    </row>
    <row r="768" spans="1:5" x14ac:dyDescent="0.2">
      <c r="A768" s="10">
        <v>768</v>
      </c>
      <c r="B768" s="20">
        <v>4385416.3239173451</v>
      </c>
      <c r="C768" s="9">
        <v>8.7250000000000008E-2</v>
      </c>
      <c r="D768" s="9">
        <v>7.3923703160615775</v>
      </c>
      <c r="E768" s="6">
        <v>522548</v>
      </c>
    </row>
    <row r="769" spans="1:5" x14ac:dyDescent="0.2">
      <c r="A769" s="10">
        <v>769</v>
      </c>
      <c r="B769" s="20">
        <v>1374499.3202234542</v>
      </c>
      <c r="C769" s="9">
        <v>5.6999999999999981E-2</v>
      </c>
      <c r="D769" s="9">
        <v>1.5212399117766526</v>
      </c>
      <c r="E769" s="6">
        <v>545168</v>
      </c>
    </row>
    <row r="770" spans="1:5" x14ac:dyDescent="0.2">
      <c r="A770" s="10">
        <v>770</v>
      </c>
      <c r="B770" s="20">
        <v>3910984.1475323169</v>
      </c>
      <c r="C770" s="9">
        <v>6.6500000000000004E-2</v>
      </c>
      <c r="D770" s="9">
        <v>6.1326152922949149</v>
      </c>
      <c r="E770" s="6">
        <v>548324</v>
      </c>
    </row>
    <row r="771" spans="1:5" x14ac:dyDescent="0.2">
      <c r="A771" s="10">
        <v>771</v>
      </c>
      <c r="B771" s="20">
        <v>1300693.3827733889</v>
      </c>
      <c r="C771" s="9">
        <v>4.7750000000000015E-2</v>
      </c>
      <c r="D771" s="9">
        <v>1.7107492325862368</v>
      </c>
      <c r="E771" s="6">
        <v>479828</v>
      </c>
    </row>
    <row r="772" spans="1:5" x14ac:dyDescent="0.2">
      <c r="A772" s="10">
        <v>772</v>
      </c>
      <c r="B772" s="20">
        <v>1539002.2462292155</v>
      </c>
      <c r="C772" s="9">
        <v>5.5500000000000015E-2</v>
      </c>
      <c r="D772" s="9">
        <v>2.0498241176116991</v>
      </c>
      <c r="E772" s="6">
        <v>504620</v>
      </c>
    </row>
    <row r="773" spans="1:5" x14ac:dyDescent="0.2">
      <c r="A773" s="10">
        <v>773</v>
      </c>
      <c r="B773" s="20">
        <v>8504804.3713643011</v>
      </c>
      <c r="C773" s="9">
        <v>0.10050000000000003</v>
      </c>
      <c r="D773" s="9">
        <v>15.277885245186958</v>
      </c>
      <c r="E773" s="6">
        <v>522476</v>
      </c>
    </row>
    <row r="774" spans="1:5" x14ac:dyDescent="0.2">
      <c r="A774" s="10">
        <v>774</v>
      </c>
      <c r="B774" s="20">
        <v>1054106.3566508132</v>
      </c>
      <c r="C774" s="9">
        <v>3.6999999999999991E-2</v>
      </c>
      <c r="D774" s="9">
        <v>1.0146984691572247</v>
      </c>
      <c r="E774" s="6">
        <v>523208</v>
      </c>
    </row>
    <row r="775" spans="1:5" x14ac:dyDescent="0.2">
      <c r="A775" s="10">
        <v>775</v>
      </c>
      <c r="B775" s="20">
        <v>1193744.5485274857</v>
      </c>
      <c r="C775" s="9">
        <v>4.2999999999999997E-2</v>
      </c>
      <c r="D775" s="9">
        <v>1.3357476158682577</v>
      </c>
      <c r="E775" s="6">
        <v>511076</v>
      </c>
    </row>
    <row r="776" spans="1:5" x14ac:dyDescent="0.2">
      <c r="A776" s="10">
        <v>776</v>
      </c>
      <c r="B776" s="20">
        <v>1941735.727414649</v>
      </c>
      <c r="C776" s="9">
        <v>5.3499999999999992E-2</v>
      </c>
      <c r="D776" s="9">
        <v>2.55968271506682</v>
      </c>
      <c r="E776" s="6">
        <v>545480</v>
      </c>
    </row>
    <row r="777" spans="1:5" x14ac:dyDescent="0.2">
      <c r="A777" s="10">
        <v>777</v>
      </c>
      <c r="B777" s="20">
        <v>3472933.4174564648</v>
      </c>
      <c r="C777" s="9">
        <v>7.9499999999999987E-2</v>
      </c>
      <c r="D777" s="9">
        <v>5.6942694132840614</v>
      </c>
      <c r="E777" s="6">
        <v>518792</v>
      </c>
    </row>
    <row r="778" spans="1:5" x14ac:dyDescent="0.2">
      <c r="A778" s="10">
        <v>778</v>
      </c>
      <c r="B778" s="20">
        <v>1588899.3588377386</v>
      </c>
      <c r="C778" s="9">
        <v>4.5499999999999985E-2</v>
      </c>
      <c r="D778" s="9">
        <v>1.4872566730290704</v>
      </c>
      <c r="E778" s="6">
        <v>638816</v>
      </c>
    </row>
    <row r="779" spans="1:5" x14ac:dyDescent="0.2">
      <c r="A779" s="10">
        <v>779</v>
      </c>
      <c r="B779" s="20">
        <v>2267823.449692802</v>
      </c>
      <c r="C779" s="9">
        <v>6.724999999999999E-2</v>
      </c>
      <c r="D779" s="9">
        <v>3.7063167707604614</v>
      </c>
      <c r="E779" s="6">
        <v>481868</v>
      </c>
    </row>
    <row r="780" spans="1:5" x14ac:dyDescent="0.2">
      <c r="A780" s="10">
        <v>780</v>
      </c>
      <c r="B780" s="20">
        <v>3995209.1596080158</v>
      </c>
      <c r="C780" s="9">
        <v>8.4250000000000019E-2</v>
      </c>
      <c r="D780" s="9">
        <v>5.674076803172678</v>
      </c>
      <c r="E780" s="6">
        <v>598616</v>
      </c>
    </row>
    <row r="781" spans="1:5" x14ac:dyDescent="0.2">
      <c r="A781" s="10">
        <v>781</v>
      </c>
      <c r="B781" s="20">
        <v>887042.87084111234</v>
      </c>
      <c r="C781" s="9">
        <v>4.6749999999999993E-2</v>
      </c>
      <c r="D781" s="9">
        <v>0.97190750231440592</v>
      </c>
      <c r="E781" s="6">
        <v>449840</v>
      </c>
    </row>
    <row r="782" spans="1:5" x14ac:dyDescent="0.2">
      <c r="A782" s="10">
        <v>782</v>
      </c>
      <c r="B782" s="20">
        <v>1749037.3397092477</v>
      </c>
      <c r="C782" s="9">
        <v>4.4499999999999998E-2</v>
      </c>
      <c r="D782" s="9">
        <v>2.2740510129110683</v>
      </c>
      <c r="E782" s="6">
        <v>534212</v>
      </c>
    </row>
    <row r="783" spans="1:5" x14ac:dyDescent="0.2">
      <c r="A783" s="10">
        <v>783</v>
      </c>
      <c r="B783" s="20">
        <v>3819595.298505391</v>
      </c>
      <c r="C783" s="9">
        <v>7.6249999999999998E-2</v>
      </c>
      <c r="D783" s="9">
        <v>5.644299732295746</v>
      </c>
      <c r="E783" s="6">
        <v>574868</v>
      </c>
    </row>
    <row r="784" spans="1:5" x14ac:dyDescent="0.2">
      <c r="A784" s="10">
        <v>784</v>
      </c>
      <c r="B784" s="20">
        <v>3149501.9786272543</v>
      </c>
      <c r="C784" s="9">
        <v>7.2000000000000008E-2</v>
      </c>
      <c r="D784" s="9">
        <v>4.820683472239736</v>
      </c>
      <c r="E784" s="6">
        <v>541088</v>
      </c>
    </row>
    <row r="785" spans="1:5" x14ac:dyDescent="0.2">
      <c r="A785" s="10">
        <v>785</v>
      </c>
      <c r="B785" s="20">
        <v>3355641.6903950628</v>
      </c>
      <c r="C785" s="9">
        <v>7.5999999999999998E-2</v>
      </c>
      <c r="D785" s="9">
        <v>5.103386122944821</v>
      </c>
      <c r="E785" s="6">
        <v>549800</v>
      </c>
    </row>
    <row r="786" spans="1:5" x14ac:dyDescent="0.2">
      <c r="A786" s="10">
        <v>786</v>
      </c>
      <c r="B786" s="20">
        <v>1493306.9844165696</v>
      </c>
      <c r="C786" s="9">
        <v>5.3749999999999999E-2</v>
      </c>
      <c r="D786" s="9">
        <v>2.4698696554929538</v>
      </c>
      <c r="E786" s="6">
        <v>430364</v>
      </c>
    </row>
    <row r="787" spans="1:5" x14ac:dyDescent="0.2">
      <c r="A787" s="10">
        <v>787</v>
      </c>
      <c r="B787" s="20">
        <v>1530100.677318559</v>
      </c>
      <c r="C787" s="9">
        <v>5.6000000000000008E-2</v>
      </c>
      <c r="D787" s="9">
        <v>1.8367557756970156</v>
      </c>
      <c r="E787" s="6">
        <v>539384</v>
      </c>
    </row>
    <row r="788" spans="1:5" x14ac:dyDescent="0.2">
      <c r="A788" s="10">
        <v>788</v>
      </c>
      <c r="B788" s="20">
        <v>6157052.6781993704</v>
      </c>
      <c r="C788" s="9">
        <v>9.5250000000000001E-2</v>
      </c>
      <c r="D788" s="9">
        <v>10.398234423964357</v>
      </c>
      <c r="E788" s="6">
        <v>540176</v>
      </c>
    </row>
    <row r="789" spans="1:5" x14ac:dyDescent="0.2">
      <c r="A789" s="10">
        <v>789</v>
      </c>
      <c r="B789" s="20">
        <v>2532730.985696326</v>
      </c>
      <c r="C789" s="9">
        <v>6.1249999999999992E-2</v>
      </c>
      <c r="D789" s="9">
        <v>3.7145837875853966</v>
      </c>
      <c r="E789" s="6">
        <v>537212</v>
      </c>
    </row>
    <row r="790" spans="1:5" x14ac:dyDescent="0.2">
      <c r="A790" s="10">
        <v>790</v>
      </c>
      <c r="B790" s="20">
        <v>2083140.5735683104</v>
      </c>
      <c r="C790" s="9">
        <v>6.0499999999999977E-2</v>
      </c>
      <c r="D790" s="9">
        <v>2.480137280845184</v>
      </c>
      <c r="E790" s="6">
        <v>598580</v>
      </c>
    </row>
    <row r="791" spans="1:5" x14ac:dyDescent="0.2">
      <c r="A791" s="10">
        <v>791</v>
      </c>
      <c r="B791" s="20">
        <v>2248408.4397953921</v>
      </c>
      <c r="C791" s="9">
        <v>7.4749999999999997E-2</v>
      </c>
      <c r="D791" s="9">
        <v>4.2866410528929979</v>
      </c>
      <c r="E791" s="6">
        <v>425300</v>
      </c>
    </row>
    <row r="792" spans="1:5" x14ac:dyDescent="0.2">
      <c r="A792" s="10">
        <v>792</v>
      </c>
      <c r="B792" s="20">
        <v>5192373.7356708823</v>
      </c>
      <c r="C792" s="9">
        <v>9.0499999999999983E-2</v>
      </c>
      <c r="D792" s="9">
        <v>9.0231909281804406</v>
      </c>
      <c r="E792" s="6">
        <v>518036</v>
      </c>
    </row>
    <row r="793" spans="1:5" x14ac:dyDescent="0.2">
      <c r="A793" s="10">
        <v>793</v>
      </c>
      <c r="B793" s="20">
        <v>3022974.5914232088</v>
      </c>
      <c r="C793" s="9">
        <v>6.4500000000000002E-2</v>
      </c>
      <c r="D793" s="9">
        <v>4.718485811345527</v>
      </c>
      <c r="E793" s="6">
        <v>528632</v>
      </c>
    </row>
    <row r="794" spans="1:5" x14ac:dyDescent="0.2">
      <c r="A794" s="10">
        <v>794</v>
      </c>
      <c r="B794" s="20">
        <v>2861602.1731810109</v>
      </c>
      <c r="C794" s="9">
        <v>7.6500000000000012E-2</v>
      </c>
      <c r="D794" s="9">
        <v>4.6615164629813766</v>
      </c>
      <c r="E794" s="6">
        <v>505448</v>
      </c>
    </row>
    <row r="795" spans="1:5" x14ac:dyDescent="0.2">
      <c r="A795" s="10">
        <v>795</v>
      </c>
      <c r="B795" s="20">
        <v>1577341.0854274889</v>
      </c>
      <c r="C795" s="9">
        <v>5.775000000000001E-2</v>
      </c>
      <c r="D795" s="9">
        <v>1.6962726756343314</v>
      </c>
      <c r="E795" s="6">
        <v>585008</v>
      </c>
    </row>
    <row r="796" spans="1:5" x14ac:dyDescent="0.2">
      <c r="A796" s="10">
        <v>796</v>
      </c>
      <c r="B796" s="20">
        <v>7962195.5288835699</v>
      </c>
      <c r="C796" s="9">
        <v>9.8500000000000004E-2</v>
      </c>
      <c r="D796" s="9">
        <v>14.361425534768928</v>
      </c>
      <c r="E796" s="6">
        <v>518324</v>
      </c>
    </row>
    <row r="797" spans="1:5" x14ac:dyDescent="0.2">
      <c r="A797" s="10">
        <v>797</v>
      </c>
      <c r="B797" s="20">
        <v>985353.29198999342</v>
      </c>
      <c r="C797" s="9">
        <v>2.2499999999999999E-2</v>
      </c>
      <c r="D797" s="9">
        <v>0.80065292202403682</v>
      </c>
      <c r="E797" s="6">
        <v>547220</v>
      </c>
    </row>
    <row r="798" spans="1:5" x14ac:dyDescent="0.2">
      <c r="A798" s="10">
        <v>798</v>
      </c>
      <c r="B798" s="20">
        <v>3410587.4662763276</v>
      </c>
      <c r="C798" s="9">
        <v>8.6250000000000021E-2</v>
      </c>
      <c r="D798" s="9">
        <v>4.9328184318423141</v>
      </c>
      <c r="E798" s="6">
        <v>574868</v>
      </c>
    </row>
    <row r="799" spans="1:5" x14ac:dyDescent="0.2">
      <c r="A799" s="10">
        <v>799</v>
      </c>
      <c r="B799" s="20">
        <v>4618870.8967142077</v>
      </c>
      <c r="C799" s="9">
        <v>8.0750000000000016E-2</v>
      </c>
      <c r="D799" s="9">
        <v>6.9485504920257712</v>
      </c>
      <c r="E799" s="6">
        <v>581096</v>
      </c>
    </row>
    <row r="800" spans="1:5" x14ac:dyDescent="0.2">
      <c r="A800" s="10">
        <v>800</v>
      </c>
      <c r="B800" s="20">
        <v>2904162.6965091396</v>
      </c>
      <c r="C800" s="9">
        <v>7.8499999999999986E-2</v>
      </c>
      <c r="D800" s="9">
        <v>4.2454659181383603</v>
      </c>
      <c r="E800" s="6">
        <v>553652</v>
      </c>
    </row>
    <row r="801" spans="1:5" x14ac:dyDescent="0.2">
      <c r="A801" s="10">
        <v>801</v>
      </c>
      <c r="B801" s="20">
        <v>3946443.503021372</v>
      </c>
      <c r="C801" s="9">
        <v>8.9749999999999996E-2</v>
      </c>
      <c r="D801" s="9">
        <v>5.7361545471979181</v>
      </c>
      <c r="E801" s="6">
        <v>585860</v>
      </c>
    </row>
    <row r="802" spans="1:5" x14ac:dyDescent="0.2">
      <c r="A802" s="10">
        <v>802</v>
      </c>
      <c r="B802" s="20">
        <v>1643519.7936672701</v>
      </c>
      <c r="C802" s="9">
        <v>0.05</v>
      </c>
      <c r="D802" s="9">
        <v>2.0321229469394471</v>
      </c>
      <c r="E802" s="6">
        <v>542036</v>
      </c>
    </row>
    <row r="803" spans="1:5" x14ac:dyDescent="0.2">
      <c r="A803" s="10">
        <v>803</v>
      </c>
      <c r="B803" s="20">
        <v>934706.22996031668</v>
      </c>
      <c r="C803" s="9">
        <v>2.6749999999999996E-2</v>
      </c>
      <c r="D803" s="9">
        <v>0.72914427623264144</v>
      </c>
      <c r="E803" s="6">
        <v>540560</v>
      </c>
    </row>
    <row r="804" spans="1:5" x14ac:dyDescent="0.2">
      <c r="A804" s="10">
        <v>804</v>
      </c>
      <c r="B804" s="20">
        <v>1917295.367898359</v>
      </c>
      <c r="C804" s="9">
        <v>4.9749999999999996E-2</v>
      </c>
      <c r="D804" s="9">
        <v>3.1120028994019724</v>
      </c>
      <c r="E804" s="6">
        <v>466268</v>
      </c>
    </row>
    <row r="805" spans="1:5" x14ac:dyDescent="0.2">
      <c r="A805" s="10">
        <v>805</v>
      </c>
      <c r="B805" s="20">
        <v>1536636.292070725</v>
      </c>
      <c r="C805" s="9">
        <v>5.1999999999999991E-2</v>
      </c>
      <c r="D805" s="9">
        <v>1.8086320389074357</v>
      </c>
      <c r="E805" s="6">
        <v>547112</v>
      </c>
    </row>
    <row r="806" spans="1:5" x14ac:dyDescent="0.2">
      <c r="A806" s="10">
        <v>806</v>
      </c>
      <c r="B806" s="20">
        <v>5774390.9456067486</v>
      </c>
      <c r="C806" s="9">
        <v>9.2249999999999971E-2</v>
      </c>
      <c r="D806" s="9">
        <v>9.6401944101426</v>
      </c>
      <c r="E806" s="6">
        <v>542696</v>
      </c>
    </row>
    <row r="807" spans="1:5" x14ac:dyDescent="0.2">
      <c r="A807" s="10">
        <v>807</v>
      </c>
      <c r="B807" s="20">
        <v>2613555.6737287035</v>
      </c>
      <c r="C807" s="9">
        <v>7.7499999999999986E-2</v>
      </c>
      <c r="D807" s="9">
        <v>4.568861222989848</v>
      </c>
      <c r="E807" s="6">
        <v>469316</v>
      </c>
    </row>
    <row r="808" spans="1:5" x14ac:dyDescent="0.2">
      <c r="A808" s="10">
        <v>808</v>
      </c>
      <c r="B808" s="20">
        <v>3908595.7007740415</v>
      </c>
      <c r="C808" s="9">
        <v>8.8499999999999995E-2</v>
      </c>
      <c r="D808" s="9">
        <v>5.927972300796279</v>
      </c>
      <c r="E808" s="6">
        <v>564176</v>
      </c>
    </row>
    <row r="809" spans="1:5" x14ac:dyDescent="0.2">
      <c r="A809" s="10">
        <v>809</v>
      </c>
      <c r="B809" s="20">
        <v>3018752.4947659536</v>
      </c>
      <c r="C809" s="9">
        <v>8.2500000000000018E-2</v>
      </c>
      <c r="D809" s="9">
        <v>5.1955662763747803</v>
      </c>
      <c r="E809" s="6">
        <v>487244</v>
      </c>
    </row>
    <row r="810" spans="1:5" x14ac:dyDescent="0.2">
      <c r="A810" s="10">
        <v>810</v>
      </c>
      <c r="B810" s="20">
        <v>2155041.136876252</v>
      </c>
      <c r="C810" s="9">
        <v>6.5500000000000017E-2</v>
      </c>
      <c r="D810" s="9">
        <v>2.6538011299884912</v>
      </c>
      <c r="E810" s="6">
        <v>589808</v>
      </c>
    </row>
    <row r="811" spans="1:5" x14ac:dyDescent="0.2">
      <c r="A811" s="10">
        <v>811</v>
      </c>
      <c r="B811" s="20">
        <v>4090374.4058139515</v>
      </c>
      <c r="C811" s="9">
        <v>9.1749999999999998E-2</v>
      </c>
      <c r="D811" s="9">
        <v>7.1951066384584825</v>
      </c>
      <c r="E811" s="6">
        <v>499124</v>
      </c>
    </row>
    <row r="812" spans="1:5" x14ac:dyDescent="0.2">
      <c r="A812" s="10">
        <v>812</v>
      </c>
      <c r="B812" s="20">
        <v>1222573.1920283281</v>
      </c>
      <c r="C812" s="9">
        <v>5.8249999999999989E-2</v>
      </c>
      <c r="D812" s="9">
        <v>1.5466030495507583</v>
      </c>
      <c r="E812" s="6">
        <v>480080</v>
      </c>
    </row>
    <row r="813" spans="1:5" x14ac:dyDescent="0.2">
      <c r="A813" s="10">
        <v>813</v>
      </c>
      <c r="B813" s="20">
        <v>1781387.7010151232</v>
      </c>
      <c r="C813" s="9">
        <v>5.425E-2</v>
      </c>
      <c r="D813" s="9">
        <v>2.1902784860043756</v>
      </c>
      <c r="E813" s="6">
        <v>558380</v>
      </c>
    </row>
    <row r="814" spans="1:5" x14ac:dyDescent="0.2">
      <c r="A814" s="10">
        <v>814</v>
      </c>
      <c r="B814" s="20">
        <v>3817191.4299546322</v>
      </c>
      <c r="C814" s="9">
        <v>8.3250000000000018E-2</v>
      </c>
      <c r="D814" s="9">
        <v>6.8816133060948479</v>
      </c>
      <c r="E814" s="6">
        <v>484316</v>
      </c>
    </row>
    <row r="815" spans="1:5" x14ac:dyDescent="0.2">
      <c r="A815" s="10">
        <v>815</v>
      </c>
      <c r="B815" s="20">
        <v>10773552.339795589</v>
      </c>
      <c r="C815" s="9">
        <v>0.10925</v>
      </c>
      <c r="D815" s="9">
        <v>20.466219962771454</v>
      </c>
      <c r="E815" s="6">
        <v>501884</v>
      </c>
    </row>
    <row r="816" spans="1:5" x14ac:dyDescent="0.2">
      <c r="A816" s="10">
        <v>816</v>
      </c>
      <c r="B816" s="20">
        <v>1973798.5470317872</v>
      </c>
      <c r="C816" s="9">
        <v>5.2000000000000005E-2</v>
      </c>
      <c r="D816" s="9">
        <v>2.6343723476534127</v>
      </c>
      <c r="E816" s="6">
        <v>543092</v>
      </c>
    </row>
    <row r="817" spans="1:5" x14ac:dyDescent="0.2">
      <c r="A817" s="10">
        <v>817</v>
      </c>
      <c r="B817" s="20">
        <v>1913844.9290410087</v>
      </c>
      <c r="C817" s="9">
        <v>5.475E-2</v>
      </c>
      <c r="D817" s="9">
        <v>2.8244772971524092</v>
      </c>
      <c r="E817" s="6">
        <v>500420</v>
      </c>
    </row>
    <row r="818" spans="1:5" x14ac:dyDescent="0.2">
      <c r="A818" s="10">
        <v>818</v>
      </c>
      <c r="B818" s="20">
        <v>3762958.8330775099</v>
      </c>
      <c r="C818" s="9">
        <v>8.4999999999999992E-2</v>
      </c>
      <c r="D818" s="9">
        <v>6.254987416088607</v>
      </c>
      <c r="E818" s="6">
        <v>518672</v>
      </c>
    </row>
    <row r="819" spans="1:5" x14ac:dyDescent="0.2">
      <c r="A819" s="10">
        <v>819</v>
      </c>
      <c r="B819" s="20">
        <v>3110256.8392479196</v>
      </c>
      <c r="C819" s="9">
        <v>8.1499999999999989E-2</v>
      </c>
      <c r="D819" s="9">
        <v>4.8765253883626434</v>
      </c>
      <c r="E819" s="6">
        <v>529268</v>
      </c>
    </row>
    <row r="820" spans="1:5" x14ac:dyDescent="0.2">
      <c r="A820" s="10">
        <v>820</v>
      </c>
      <c r="B820" s="20">
        <v>3189291.1718256962</v>
      </c>
      <c r="C820" s="9">
        <v>7.5749999999999984E-2</v>
      </c>
      <c r="D820" s="9">
        <v>4.8939575759282663</v>
      </c>
      <c r="E820" s="6">
        <v>541112</v>
      </c>
    </row>
    <row r="821" spans="1:5" x14ac:dyDescent="0.2">
      <c r="A821" s="10">
        <v>821</v>
      </c>
      <c r="B821" s="20">
        <v>2514193.9655321594</v>
      </c>
      <c r="C821" s="9">
        <v>7.9499999999999987E-2</v>
      </c>
      <c r="D821" s="9">
        <v>4.5334356716908895</v>
      </c>
      <c r="E821" s="6">
        <v>454364</v>
      </c>
    </row>
    <row r="822" spans="1:5" x14ac:dyDescent="0.2">
      <c r="A822" s="10">
        <v>822</v>
      </c>
      <c r="B822" s="20">
        <v>4046548.8928145389</v>
      </c>
      <c r="C822" s="9">
        <v>8.525000000000002E-2</v>
      </c>
      <c r="D822" s="9">
        <v>7.199560884148867</v>
      </c>
      <c r="E822" s="6">
        <v>493508</v>
      </c>
    </row>
    <row r="823" spans="1:5" x14ac:dyDescent="0.2">
      <c r="A823" s="10">
        <v>823</v>
      </c>
      <c r="B823" s="20">
        <v>1000059.7473720282</v>
      </c>
      <c r="C823" s="9">
        <v>3.8999999999999993E-2</v>
      </c>
      <c r="D823" s="9">
        <v>1.0012722275471235</v>
      </c>
      <c r="E823" s="6">
        <v>499712</v>
      </c>
    </row>
    <row r="824" spans="1:5" x14ac:dyDescent="0.2">
      <c r="A824" s="10">
        <v>824</v>
      </c>
      <c r="B824" s="20">
        <v>1599588.8370268058</v>
      </c>
      <c r="C824" s="9">
        <v>5.6999999999999995E-2</v>
      </c>
      <c r="D824" s="9">
        <v>2.1862542269092677</v>
      </c>
      <c r="E824" s="6">
        <v>502028</v>
      </c>
    </row>
    <row r="825" spans="1:5" x14ac:dyDescent="0.2">
      <c r="A825" s="10">
        <v>825</v>
      </c>
      <c r="B825" s="20">
        <v>4325787.0729328524</v>
      </c>
      <c r="C825" s="9">
        <v>9.0249999999999997E-2</v>
      </c>
      <c r="D825" s="9">
        <v>8.194177739330005</v>
      </c>
      <c r="E825" s="6">
        <v>470492</v>
      </c>
    </row>
    <row r="826" spans="1:5" x14ac:dyDescent="0.2">
      <c r="A826" s="10">
        <v>826</v>
      </c>
      <c r="B826" s="20">
        <v>3096643.9001236847</v>
      </c>
      <c r="C826" s="9">
        <v>7.5249999999999997E-2</v>
      </c>
      <c r="D826" s="9">
        <v>5.2697283280226213</v>
      </c>
      <c r="E826" s="6">
        <v>493904</v>
      </c>
    </row>
    <row r="827" spans="1:5" x14ac:dyDescent="0.2">
      <c r="A827" s="10">
        <v>827</v>
      </c>
      <c r="B827" s="20">
        <v>1899772.2749082125</v>
      </c>
      <c r="C827" s="9">
        <v>6.9999999999999993E-2</v>
      </c>
      <c r="D827" s="9">
        <v>2.6517789657464603</v>
      </c>
      <c r="E827" s="6">
        <v>520232</v>
      </c>
    </row>
    <row r="828" spans="1:5" x14ac:dyDescent="0.2">
      <c r="A828" s="10">
        <v>828</v>
      </c>
      <c r="B828" s="20">
        <v>3543008.0797688472</v>
      </c>
      <c r="C828" s="9">
        <v>8.7750000000000009E-2</v>
      </c>
      <c r="D828" s="9">
        <v>6.1595591511381862</v>
      </c>
      <c r="E828" s="6">
        <v>494864</v>
      </c>
    </row>
    <row r="829" spans="1:5" x14ac:dyDescent="0.2">
      <c r="A829" s="10">
        <v>829</v>
      </c>
      <c r="B829" s="20">
        <v>2890150.7720932174</v>
      </c>
      <c r="C829" s="9">
        <v>7.325000000000001E-2</v>
      </c>
      <c r="D829" s="9">
        <v>4.647605407531084</v>
      </c>
      <c r="E829" s="6">
        <v>511748</v>
      </c>
    </row>
    <row r="830" spans="1:5" x14ac:dyDescent="0.2">
      <c r="A830" s="10">
        <v>830</v>
      </c>
      <c r="B830" s="20">
        <v>5480923.2527080905</v>
      </c>
      <c r="C830" s="9">
        <v>9.0250000000000011E-2</v>
      </c>
      <c r="D830" s="9">
        <v>9.1110613584691524</v>
      </c>
      <c r="E830" s="6">
        <v>542072</v>
      </c>
    </row>
    <row r="831" spans="1:5" x14ac:dyDescent="0.2">
      <c r="A831" s="10">
        <v>831</v>
      </c>
      <c r="B831" s="20">
        <v>1548447.204716142</v>
      </c>
      <c r="C831" s="9">
        <v>5.0249999999999996E-2</v>
      </c>
      <c r="D831" s="9">
        <v>2.0463014351965398</v>
      </c>
      <c r="E831" s="6">
        <v>508304</v>
      </c>
    </row>
    <row r="832" spans="1:5" x14ac:dyDescent="0.2">
      <c r="A832" s="10">
        <v>832</v>
      </c>
      <c r="B832" s="20">
        <v>4310873.5605654027</v>
      </c>
      <c r="C832" s="9">
        <v>8.2250000000000004E-2</v>
      </c>
      <c r="D832" s="9">
        <v>7.1822614918790002</v>
      </c>
      <c r="E832" s="6">
        <v>526856</v>
      </c>
    </row>
    <row r="833" spans="1:5" x14ac:dyDescent="0.2">
      <c r="A833" s="10">
        <v>833</v>
      </c>
      <c r="B833" s="20">
        <v>2210529.3632970508</v>
      </c>
      <c r="C833" s="9">
        <v>6.8250000000000005E-2</v>
      </c>
      <c r="D833" s="9">
        <v>3.5982954254735544</v>
      </c>
      <c r="E833" s="6">
        <v>480728</v>
      </c>
    </row>
    <row r="834" spans="1:5" x14ac:dyDescent="0.2">
      <c r="A834" s="10">
        <v>834</v>
      </c>
      <c r="B834" s="20">
        <v>4349141.7725950461</v>
      </c>
      <c r="C834" s="9">
        <v>8.6500000000000021E-2</v>
      </c>
      <c r="D834" s="9">
        <v>6.7626650518238653</v>
      </c>
      <c r="E834" s="6">
        <v>560264</v>
      </c>
    </row>
    <row r="835" spans="1:5" x14ac:dyDescent="0.2">
      <c r="A835" s="10">
        <v>835</v>
      </c>
      <c r="B835" s="20">
        <v>2842853.9315730673</v>
      </c>
      <c r="C835" s="9">
        <v>8.0250000000000016E-2</v>
      </c>
      <c r="D835" s="9">
        <v>5.120350687574958</v>
      </c>
      <c r="E835" s="6">
        <v>464492</v>
      </c>
    </row>
    <row r="836" spans="1:5" x14ac:dyDescent="0.2">
      <c r="A836" s="10">
        <v>836</v>
      </c>
      <c r="B836" s="20">
        <v>924458.16639092227</v>
      </c>
      <c r="C836" s="9">
        <v>2.5750000000000002E-2</v>
      </c>
      <c r="D836" s="9">
        <v>0.77885779729324733</v>
      </c>
      <c r="E836" s="6">
        <v>519692</v>
      </c>
    </row>
    <row r="837" spans="1:5" x14ac:dyDescent="0.2">
      <c r="A837" s="10">
        <v>837</v>
      </c>
      <c r="B837" s="20">
        <v>3616140.7307031448</v>
      </c>
      <c r="C837" s="9">
        <v>8.724999999999998E-2</v>
      </c>
      <c r="D837" s="9">
        <v>5.7155594547221487</v>
      </c>
      <c r="E837" s="6">
        <v>538472</v>
      </c>
    </row>
    <row r="838" spans="1:5" x14ac:dyDescent="0.2">
      <c r="A838" s="10">
        <v>838</v>
      </c>
      <c r="B838" s="20">
        <v>1233070.8272488012</v>
      </c>
      <c r="C838" s="9">
        <v>3.5250000000000004E-2</v>
      </c>
      <c r="D838" s="9">
        <v>1.623220072435011</v>
      </c>
      <c r="E838" s="6">
        <v>470060</v>
      </c>
    </row>
    <row r="839" spans="1:5" x14ac:dyDescent="0.2">
      <c r="A839" s="10">
        <v>839</v>
      </c>
      <c r="B839" s="20">
        <v>2909055.404611818</v>
      </c>
      <c r="C839" s="9">
        <v>8.0249999999999988E-2</v>
      </c>
      <c r="D839" s="9">
        <v>4.6691261733870251</v>
      </c>
      <c r="E839" s="6">
        <v>513140</v>
      </c>
    </row>
    <row r="840" spans="1:5" x14ac:dyDescent="0.2">
      <c r="A840" s="10">
        <v>840</v>
      </c>
      <c r="B840" s="20">
        <v>6005322.6251911949</v>
      </c>
      <c r="C840" s="9">
        <v>9.9749999999999991E-2</v>
      </c>
      <c r="D840" s="9">
        <v>9.5699969465547614</v>
      </c>
      <c r="E840" s="6">
        <v>568148</v>
      </c>
    </row>
    <row r="841" spans="1:5" x14ac:dyDescent="0.2">
      <c r="A841" s="10">
        <v>841</v>
      </c>
      <c r="B841" s="20">
        <v>8778981.1297939196</v>
      </c>
      <c r="C841" s="9">
        <v>0.11699999999999999</v>
      </c>
      <c r="D841" s="9">
        <v>18.047309482655649</v>
      </c>
      <c r="E841" s="6">
        <v>460904</v>
      </c>
    </row>
    <row r="842" spans="1:5" x14ac:dyDescent="0.2">
      <c r="A842" s="10">
        <v>842</v>
      </c>
      <c r="B842" s="20">
        <v>2030533.6262503425</v>
      </c>
      <c r="C842" s="9">
        <v>5.1999999999999991E-2</v>
      </c>
      <c r="D842" s="9">
        <v>2.5891893502452423</v>
      </c>
      <c r="E842" s="6">
        <v>565736</v>
      </c>
    </row>
    <row r="843" spans="1:5" x14ac:dyDescent="0.2">
      <c r="A843" s="10">
        <v>843</v>
      </c>
      <c r="B843" s="20">
        <v>1617461.5966907947</v>
      </c>
      <c r="C843" s="9">
        <v>0.06</v>
      </c>
      <c r="D843" s="9">
        <v>2.1663030731796402</v>
      </c>
      <c r="E843" s="6">
        <v>510836</v>
      </c>
    </row>
    <row r="844" spans="1:5" x14ac:dyDescent="0.2">
      <c r="A844" s="10">
        <v>844</v>
      </c>
      <c r="B844" s="20">
        <v>1406607.6668701281</v>
      </c>
      <c r="C844" s="9">
        <v>4.1500000000000002E-2</v>
      </c>
      <c r="D844" s="9">
        <v>1.2643831929627232</v>
      </c>
      <c r="E844" s="6">
        <v>621188</v>
      </c>
    </row>
    <row r="845" spans="1:5" x14ac:dyDescent="0.2">
      <c r="A845" s="10">
        <v>845</v>
      </c>
      <c r="B845" s="20">
        <v>5401517.7639348404</v>
      </c>
      <c r="C845" s="9">
        <v>9.4E-2</v>
      </c>
      <c r="D845" s="9">
        <v>9.4991481828648414</v>
      </c>
      <c r="E845" s="6">
        <v>514472</v>
      </c>
    </row>
    <row r="846" spans="1:5" x14ac:dyDescent="0.2">
      <c r="A846" s="10">
        <v>846</v>
      </c>
      <c r="B846" s="20">
        <v>7223572.7189791678</v>
      </c>
      <c r="C846" s="9">
        <v>8.1750000000000003E-2</v>
      </c>
      <c r="D846" s="9">
        <v>11.322794285493535</v>
      </c>
      <c r="E846" s="6">
        <v>586196</v>
      </c>
    </row>
    <row r="847" spans="1:5" x14ac:dyDescent="0.2">
      <c r="A847" s="10">
        <v>847</v>
      </c>
      <c r="B847" s="20">
        <v>2428305.9165813122</v>
      </c>
      <c r="C847" s="9">
        <v>6.649999999999999E-2</v>
      </c>
      <c r="D847" s="9">
        <v>3.1122598942281714</v>
      </c>
      <c r="E847" s="6">
        <v>590504</v>
      </c>
    </row>
    <row r="848" spans="1:5" x14ac:dyDescent="0.2">
      <c r="A848" s="10">
        <v>848</v>
      </c>
      <c r="B848" s="20">
        <v>3911766.0420573168</v>
      </c>
      <c r="C848" s="9">
        <v>8.7249999999999994E-2</v>
      </c>
      <c r="D848" s="9">
        <v>5.8318721742743618</v>
      </c>
      <c r="E848" s="6">
        <v>572576</v>
      </c>
    </row>
    <row r="849" spans="1:5" x14ac:dyDescent="0.2">
      <c r="A849" s="10">
        <v>849</v>
      </c>
      <c r="B849" s="20">
        <v>9565174.3894623555</v>
      </c>
      <c r="C849" s="9">
        <v>0.10624999999999998</v>
      </c>
      <c r="D849" s="9">
        <v>18.281204926267829</v>
      </c>
      <c r="E849" s="6">
        <v>496088</v>
      </c>
    </row>
    <row r="850" spans="1:5" x14ac:dyDescent="0.2">
      <c r="A850" s="10">
        <v>850</v>
      </c>
      <c r="B850" s="20">
        <v>1464291.1956858591</v>
      </c>
      <c r="C850" s="9">
        <v>5.1999999999999991E-2</v>
      </c>
      <c r="D850" s="9">
        <v>1.9499637284757101</v>
      </c>
      <c r="E850" s="6">
        <v>496376</v>
      </c>
    </row>
    <row r="851" spans="1:5" x14ac:dyDescent="0.2">
      <c r="A851" s="10">
        <v>851</v>
      </c>
      <c r="B851" s="20">
        <v>1935100.8012990011</v>
      </c>
      <c r="C851" s="9">
        <v>5.6750000000000009E-2</v>
      </c>
      <c r="D851" s="9">
        <v>2.5737781478986932</v>
      </c>
      <c r="E851" s="6">
        <v>541472</v>
      </c>
    </row>
    <row r="852" spans="1:5" x14ac:dyDescent="0.2">
      <c r="A852" s="10">
        <v>852</v>
      </c>
      <c r="B852" s="20">
        <v>3632821.1764280614</v>
      </c>
      <c r="C852" s="9">
        <v>8.550000000000002E-2</v>
      </c>
      <c r="D852" s="9">
        <v>5.093374578035367</v>
      </c>
      <c r="E852" s="6">
        <v>596192</v>
      </c>
    </row>
    <row r="853" spans="1:5" x14ac:dyDescent="0.2">
      <c r="A853" s="10">
        <v>853</v>
      </c>
      <c r="B853" s="20">
        <v>2443962.9617706193</v>
      </c>
      <c r="C853" s="9">
        <v>6.3E-2</v>
      </c>
      <c r="D853" s="9">
        <v>3.3426304972611502</v>
      </c>
      <c r="E853" s="6">
        <v>562784</v>
      </c>
    </row>
    <row r="854" spans="1:5" x14ac:dyDescent="0.2">
      <c r="A854" s="10">
        <v>854</v>
      </c>
      <c r="B854" s="20">
        <v>1830007.2920412049</v>
      </c>
      <c r="C854" s="9">
        <v>5.3499999999999992E-2</v>
      </c>
      <c r="D854" s="9">
        <v>2.3462439786887255</v>
      </c>
      <c r="E854" s="6">
        <v>546884</v>
      </c>
    </row>
    <row r="855" spans="1:5" x14ac:dyDescent="0.2">
      <c r="A855" s="10">
        <v>855</v>
      </c>
      <c r="B855" s="20">
        <v>4992049.7086689658</v>
      </c>
      <c r="C855" s="9">
        <v>9.1999999999999998E-2</v>
      </c>
      <c r="D855" s="9">
        <v>8.0732206498574435</v>
      </c>
      <c r="E855" s="6">
        <v>550196</v>
      </c>
    </row>
    <row r="856" spans="1:5" x14ac:dyDescent="0.2">
      <c r="A856" s="10">
        <v>856</v>
      </c>
      <c r="B856" s="20">
        <v>2095647.9179708452</v>
      </c>
      <c r="C856" s="9">
        <v>6.3500000000000029E-2</v>
      </c>
      <c r="D856" s="9">
        <v>2.5895445821843124</v>
      </c>
      <c r="E856" s="6">
        <v>583820</v>
      </c>
    </row>
    <row r="857" spans="1:5" x14ac:dyDescent="0.2">
      <c r="A857" s="10">
        <v>857</v>
      </c>
      <c r="B857" s="20">
        <v>3837835.4614383662</v>
      </c>
      <c r="C857" s="9">
        <v>7.3999999999999996E-2</v>
      </c>
      <c r="D857" s="9">
        <v>6.3065443046079395</v>
      </c>
      <c r="E857" s="6">
        <v>525260</v>
      </c>
    </row>
    <row r="858" spans="1:5" x14ac:dyDescent="0.2">
      <c r="A858" s="10">
        <v>858</v>
      </c>
      <c r="B858" s="20">
        <v>1957575.3544769066</v>
      </c>
      <c r="C858" s="9">
        <v>6.2249999999999986E-2</v>
      </c>
      <c r="D858" s="9">
        <v>2.7151564091371427</v>
      </c>
      <c r="E858" s="6">
        <v>526916</v>
      </c>
    </row>
    <row r="859" spans="1:5" x14ac:dyDescent="0.2">
      <c r="A859" s="10">
        <v>859</v>
      </c>
      <c r="B859" s="20">
        <v>5842508.8091728007</v>
      </c>
      <c r="C859" s="9">
        <v>9.4E-2</v>
      </c>
      <c r="D859" s="9">
        <v>11.475782624197752</v>
      </c>
      <c r="E859" s="6">
        <v>468308</v>
      </c>
    </row>
    <row r="860" spans="1:5" x14ac:dyDescent="0.2">
      <c r="A860" s="10">
        <v>860</v>
      </c>
      <c r="B860" s="20">
        <v>13902426.007406751</v>
      </c>
      <c r="C860" s="9">
        <v>0.1265</v>
      </c>
      <c r="D860" s="9">
        <v>24.133829668303548</v>
      </c>
      <c r="E860" s="6">
        <v>553136</v>
      </c>
    </row>
    <row r="861" spans="1:5" x14ac:dyDescent="0.2">
      <c r="A861" s="10">
        <v>861</v>
      </c>
      <c r="B861" s="20">
        <v>10984743.30900027</v>
      </c>
      <c r="C861" s="9">
        <v>0.11899999999999999</v>
      </c>
      <c r="D861" s="9">
        <v>15.92116004541211</v>
      </c>
      <c r="E861" s="6">
        <v>649172</v>
      </c>
    </row>
    <row r="862" spans="1:5" x14ac:dyDescent="0.2">
      <c r="A862" s="10">
        <v>862</v>
      </c>
      <c r="B862" s="20">
        <v>17473741.55624393</v>
      </c>
      <c r="C862" s="9">
        <v>0.13624999999999998</v>
      </c>
      <c r="D862" s="9">
        <v>34.3624973817602</v>
      </c>
      <c r="E862" s="6">
        <v>494132</v>
      </c>
    </row>
    <row r="863" spans="1:5" x14ac:dyDescent="0.2">
      <c r="A863" s="10">
        <v>863</v>
      </c>
      <c r="B863" s="20">
        <v>1986570.2609944774</v>
      </c>
      <c r="C863" s="9">
        <v>6.9249999999999978E-2</v>
      </c>
      <c r="D863" s="9">
        <v>2.9233299252578808</v>
      </c>
      <c r="E863" s="6">
        <v>506348</v>
      </c>
    </row>
    <row r="864" spans="1:5" x14ac:dyDescent="0.2">
      <c r="A864" s="10">
        <v>864</v>
      </c>
      <c r="B864" s="20">
        <v>8256237.3937592367</v>
      </c>
      <c r="C864" s="9">
        <v>0.10349999999999999</v>
      </c>
      <c r="D864" s="9">
        <v>13.431862093257697</v>
      </c>
      <c r="E864" s="6">
        <v>572084</v>
      </c>
    </row>
    <row r="865" spans="1:5" x14ac:dyDescent="0.2">
      <c r="A865" s="10">
        <v>865</v>
      </c>
      <c r="B865" s="20">
        <v>3905254.8572558644</v>
      </c>
      <c r="C865" s="9">
        <v>8.4250000000000005E-2</v>
      </c>
      <c r="D865" s="9">
        <v>5.7667517851551215</v>
      </c>
      <c r="E865" s="6">
        <v>577124</v>
      </c>
    </row>
    <row r="866" spans="1:5" x14ac:dyDescent="0.2">
      <c r="A866" s="10">
        <v>866</v>
      </c>
      <c r="B866" s="20">
        <v>3235393.8867029548</v>
      </c>
      <c r="C866" s="9">
        <v>7.5750000000000012E-2</v>
      </c>
      <c r="D866" s="9">
        <v>4.792508229736665</v>
      </c>
      <c r="E866" s="6">
        <v>558548</v>
      </c>
    </row>
    <row r="867" spans="1:5" x14ac:dyDescent="0.2">
      <c r="A867" s="10">
        <v>867</v>
      </c>
      <c r="B867" s="20">
        <v>4395336.8713999251</v>
      </c>
      <c r="C867" s="9">
        <v>9.2250000000000026E-2</v>
      </c>
      <c r="D867" s="9">
        <v>6.7092238246745097</v>
      </c>
      <c r="E867" s="6">
        <v>570140</v>
      </c>
    </row>
    <row r="868" spans="1:5" x14ac:dyDescent="0.2">
      <c r="A868" s="10">
        <v>868</v>
      </c>
      <c r="B868" s="20">
        <v>1921207.7014180245</v>
      </c>
      <c r="C868" s="9">
        <v>6.8750000000000006E-2</v>
      </c>
      <c r="D868" s="9">
        <v>3.1493332874415234</v>
      </c>
      <c r="E868" s="6">
        <v>463016</v>
      </c>
    </row>
    <row r="869" spans="1:5" x14ac:dyDescent="0.2">
      <c r="A869" s="10">
        <v>869</v>
      </c>
      <c r="B869" s="20">
        <v>2183928.1732735028</v>
      </c>
      <c r="C869" s="9">
        <v>8.0249999999999988E-2</v>
      </c>
      <c r="D869" s="9">
        <v>3.3116667060339711</v>
      </c>
      <c r="E869" s="6">
        <v>506516</v>
      </c>
    </row>
    <row r="870" spans="1:5" x14ac:dyDescent="0.2">
      <c r="A870" s="10">
        <v>870</v>
      </c>
      <c r="B870" s="20">
        <v>3998444.4273883081</v>
      </c>
      <c r="C870" s="9">
        <v>8.1750000000000003E-2</v>
      </c>
      <c r="D870" s="9">
        <v>6.2102245188698415</v>
      </c>
      <c r="E870" s="6">
        <v>554552</v>
      </c>
    </row>
    <row r="871" spans="1:5" x14ac:dyDescent="0.2">
      <c r="A871" s="10">
        <v>871</v>
      </c>
      <c r="B871" s="20">
        <v>2368035.8327960297</v>
      </c>
      <c r="C871" s="9">
        <v>6.4250000000000002E-2</v>
      </c>
      <c r="D871" s="9">
        <v>3.743129442202056</v>
      </c>
      <c r="E871" s="6">
        <v>499256</v>
      </c>
    </row>
    <row r="872" spans="1:5" x14ac:dyDescent="0.2">
      <c r="A872" s="10">
        <v>872</v>
      </c>
      <c r="B872" s="20">
        <v>1364076.2989861597</v>
      </c>
      <c r="C872" s="9">
        <v>5.1250000000000004E-2</v>
      </c>
      <c r="D872" s="9">
        <v>1.5989138119325381</v>
      </c>
      <c r="E872" s="6">
        <v>524864</v>
      </c>
    </row>
    <row r="873" spans="1:5" x14ac:dyDescent="0.2">
      <c r="A873" s="10">
        <v>873</v>
      </c>
      <c r="B873" s="20">
        <v>4137085.3275387892</v>
      </c>
      <c r="C873" s="9">
        <v>9.2750000000000027E-2</v>
      </c>
      <c r="D873" s="9">
        <v>6.8877949092432091</v>
      </c>
      <c r="E873" s="6">
        <v>524492</v>
      </c>
    </row>
    <row r="874" spans="1:5" x14ac:dyDescent="0.2">
      <c r="A874" s="10">
        <v>874</v>
      </c>
      <c r="B874" s="20">
        <v>1500745.7370025094</v>
      </c>
      <c r="C874" s="9">
        <v>6.1500000000000013E-2</v>
      </c>
      <c r="D874" s="9">
        <v>2.2005121196535553</v>
      </c>
      <c r="E874" s="6">
        <v>468908</v>
      </c>
    </row>
    <row r="875" spans="1:5" x14ac:dyDescent="0.2">
      <c r="A875" s="10">
        <v>875</v>
      </c>
      <c r="B875" s="20">
        <v>1669412.096216812</v>
      </c>
      <c r="C875" s="9">
        <v>5.8499999999999996E-2</v>
      </c>
      <c r="D875" s="9">
        <v>2.1162492089346738</v>
      </c>
      <c r="E875" s="6">
        <v>535712</v>
      </c>
    </row>
    <row r="876" spans="1:5" x14ac:dyDescent="0.2">
      <c r="A876" s="10">
        <v>876</v>
      </c>
      <c r="B876" s="20">
        <v>2979988.1593897995</v>
      </c>
      <c r="C876" s="9">
        <v>8.5250000000000006E-2</v>
      </c>
      <c r="D876" s="9">
        <v>4.7824773927322886</v>
      </c>
      <c r="E876" s="6">
        <v>515348</v>
      </c>
    </row>
    <row r="877" spans="1:5" x14ac:dyDescent="0.2">
      <c r="A877" s="10">
        <v>877</v>
      </c>
      <c r="B877" s="20">
        <v>10118775.925256489</v>
      </c>
      <c r="C877" s="9">
        <v>0.11399999999999995</v>
      </c>
      <c r="D877" s="9">
        <v>16.283344364907986</v>
      </c>
      <c r="E877" s="6">
        <v>585464</v>
      </c>
    </row>
    <row r="878" spans="1:5" x14ac:dyDescent="0.2">
      <c r="A878" s="10">
        <v>878</v>
      </c>
      <c r="B878" s="20">
        <v>1179512.4486426408</v>
      </c>
      <c r="C878" s="9">
        <v>4.2499999999999996E-2</v>
      </c>
      <c r="D878" s="9">
        <v>1.0827520088194051</v>
      </c>
      <c r="E878" s="6">
        <v>566324</v>
      </c>
    </row>
    <row r="879" spans="1:5" x14ac:dyDescent="0.2">
      <c r="A879" s="10">
        <v>879</v>
      </c>
      <c r="B879" s="20">
        <v>3234376.0278534815</v>
      </c>
      <c r="C879" s="9">
        <v>7.1000000000000021E-2</v>
      </c>
      <c r="D879" s="9">
        <v>3.956017057279444</v>
      </c>
      <c r="E879" s="6">
        <v>652616</v>
      </c>
    </row>
    <row r="880" spans="1:5" x14ac:dyDescent="0.2">
      <c r="A880" s="10">
        <v>880</v>
      </c>
      <c r="B880" s="20">
        <v>2159661.2735497383</v>
      </c>
      <c r="C880" s="9">
        <v>6.1499999999999985E-2</v>
      </c>
      <c r="D880" s="9">
        <v>3.0998027107548207</v>
      </c>
      <c r="E880" s="6">
        <v>526772</v>
      </c>
    </row>
    <row r="881" spans="1:5" x14ac:dyDescent="0.2">
      <c r="A881" s="10">
        <v>881</v>
      </c>
      <c r="B881" s="20">
        <v>1702219.9388743292</v>
      </c>
      <c r="C881" s="9">
        <v>6.7750000000000019E-2</v>
      </c>
      <c r="D881" s="9">
        <v>2.2774832852126607</v>
      </c>
      <c r="E881" s="6">
        <v>519368</v>
      </c>
    </row>
    <row r="882" spans="1:5" x14ac:dyDescent="0.2">
      <c r="A882" s="10">
        <v>882</v>
      </c>
      <c r="B882" s="20">
        <v>1235937.0500256889</v>
      </c>
      <c r="C882" s="9">
        <v>4.4249999999999998E-2</v>
      </c>
      <c r="D882" s="9">
        <v>1.3109747911895937</v>
      </c>
      <c r="E882" s="6">
        <v>534812</v>
      </c>
    </row>
    <row r="883" spans="1:5" x14ac:dyDescent="0.2">
      <c r="A883" s="10">
        <v>883</v>
      </c>
      <c r="B883" s="20">
        <v>2693784.0964062484</v>
      </c>
      <c r="C883" s="9">
        <v>7.7000000000000013E-2</v>
      </c>
      <c r="D883" s="9">
        <v>4.8036179569072646</v>
      </c>
      <c r="E883" s="6">
        <v>464156</v>
      </c>
    </row>
    <row r="884" spans="1:5" x14ac:dyDescent="0.2">
      <c r="A884" s="10">
        <v>884</v>
      </c>
      <c r="B884" s="20">
        <v>3920090.6584063447</v>
      </c>
      <c r="C884" s="9">
        <v>7.6250000000000012E-2</v>
      </c>
      <c r="D884" s="9">
        <v>5.9505646465690267</v>
      </c>
      <c r="E884" s="6">
        <v>563996</v>
      </c>
    </row>
    <row r="885" spans="1:5" x14ac:dyDescent="0.2">
      <c r="A885" s="10">
        <v>885</v>
      </c>
      <c r="B885" s="20">
        <v>2784949.3154916591</v>
      </c>
      <c r="C885" s="9">
        <v>7.1500000000000008E-2</v>
      </c>
      <c r="D885" s="9">
        <v>3.8935339434547731</v>
      </c>
      <c r="E885" s="6">
        <v>569108</v>
      </c>
    </row>
    <row r="886" spans="1:5" x14ac:dyDescent="0.2">
      <c r="A886" s="10">
        <v>886</v>
      </c>
      <c r="B886" s="20">
        <v>2495103.26223653</v>
      </c>
      <c r="C886" s="9">
        <v>6.9999999999999979E-2</v>
      </c>
      <c r="D886" s="9">
        <v>3.5259524281982011</v>
      </c>
      <c r="E886" s="6">
        <v>551288</v>
      </c>
    </row>
    <row r="887" spans="1:5" x14ac:dyDescent="0.2">
      <c r="A887" s="10">
        <v>887</v>
      </c>
      <c r="B887" s="20">
        <v>2021349.2733288601</v>
      </c>
      <c r="C887" s="9">
        <v>7.375000000000001E-2</v>
      </c>
      <c r="D887" s="9">
        <v>2.8658587060099987</v>
      </c>
      <c r="E887" s="6">
        <v>522872</v>
      </c>
    </row>
    <row r="888" spans="1:5" x14ac:dyDescent="0.2">
      <c r="A888" s="10">
        <v>888</v>
      </c>
      <c r="B888" s="20">
        <v>1550156.6712056347</v>
      </c>
      <c r="C888" s="9">
        <v>5.8249999999999982E-2</v>
      </c>
      <c r="D888" s="9">
        <v>2.1853232492882748</v>
      </c>
      <c r="E888" s="6">
        <v>486656</v>
      </c>
    </row>
    <row r="889" spans="1:5" x14ac:dyDescent="0.2">
      <c r="A889" s="10">
        <v>889</v>
      </c>
      <c r="B889" s="20">
        <v>7299525.1905136099</v>
      </c>
      <c r="C889" s="9">
        <v>0.10525000000000002</v>
      </c>
      <c r="D889" s="9">
        <v>10.891498801835009</v>
      </c>
      <c r="E889" s="6">
        <v>613844</v>
      </c>
    </row>
    <row r="890" spans="1:5" x14ac:dyDescent="0.2">
      <c r="A890" s="10">
        <v>890</v>
      </c>
      <c r="B890" s="20">
        <v>8104425.3967531715</v>
      </c>
      <c r="C890" s="9">
        <v>0.1085</v>
      </c>
      <c r="D890" s="9">
        <v>12.630687951590676</v>
      </c>
      <c r="E890" s="6">
        <v>594572</v>
      </c>
    </row>
    <row r="891" spans="1:5" x14ac:dyDescent="0.2">
      <c r="A891" s="10">
        <v>891</v>
      </c>
      <c r="B891" s="20">
        <v>3468190.5205721674</v>
      </c>
      <c r="C891" s="9">
        <v>9.5500000000000015E-2</v>
      </c>
      <c r="D891" s="9">
        <v>8.1248000983260731</v>
      </c>
      <c r="E891" s="6">
        <v>380084</v>
      </c>
    </row>
    <row r="892" spans="1:5" x14ac:dyDescent="0.2">
      <c r="A892" s="10">
        <v>892</v>
      </c>
      <c r="B892" s="20">
        <v>1166948.7600837545</v>
      </c>
      <c r="C892" s="9">
        <v>5.3750000000000006E-2</v>
      </c>
      <c r="D892" s="9">
        <v>1.6537485220308425</v>
      </c>
      <c r="E892" s="6">
        <v>439736</v>
      </c>
    </row>
    <row r="893" spans="1:5" x14ac:dyDescent="0.2">
      <c r="A893" s="10">
        <v>893</v>
      </c>
      <c r="B893" s="20">
        <v>2363341.9961981941</v>
      </c>
      <c r="C893" s="9">
        <v>5.8750000000000004E-2</v>
      </c>
      <c r="D893" s="9">
        <v>3.2653135557030959</v>
      </c>
      <c r="E893" s="6">
        <v>554084</v>
      </c>
    </row>
    <row r="894" spans="1:5" x14ac:dyDescent="0.2">
      <c r="A894" s="10">
        <v>894</v>
      </c>
      <c r="B894" s="20">
        <v>3217340.8094160552</v>
      </c>
      <c r="C894" s="9">
        <v>7.8749999999999973E-2</v>
      </c>
      <c r="D894" s="9">
        <v>4.7774400398937926</v>
      </c>
      <c r="E894" s="6">
        <v>556880</v>
      </c>
    </row>
    <row r="895" spans="1:5" x14ac:dyDescent="0.2">
      <c r="A895" s="10">
        <v>895</v>
      </c>
      <c r="B895" s="20">
        <v>4373685.5605452023</v>
      </c>
      <c r="C895" s="9">
        <v>8.5499999999999993E-2</v>
      </c>
      <c r="D895" s="9">
        <v>6.9086150439854803</v>
      </c>
      <c r="E895" s="6">
        <v>553028</v>
      </c>
    </row>
    <row r="896" spans="1:5" x14ac:dyDescent="0.2">
      <c r="A896" s="10">
        <v>896</v>
      </c>
      <c r="B896" s="20">
        <v>4523841.078359657</v>
      </c>
      <c r="C896" s="9">
        <v>9.2000000000000012E-2</v>
      </c>
      <c r="D896" s="9">
        <v>7.1888369385990458</v>
      </c>
      <c r="E896" s="6">
        <v>552440</v>
      </c>
    </row>
    <row r="897" spans="1:5" x14ac:dyDescent="0.2">
      <c r="A897" s="10">
        <v>897</v>
      </c>
      <c r="B897" s="20">
        <v>6825944.5982957622</v>
      </c>
      <c r="C897" s="9">
        <v>0.10000000000000002</v>
      </c>
      <c r="D897" s="9">
        <v>12.261368419377691</v>
      </c>
      <c r="E897" s="6">
        <v>514724</v>
      </c>
    </row>
    <row r="898" spans="1:5" x14ac:dyDescent="0.2">
      <c r="A898" s="10">
        <v>898</v>
      </c>
      <c r="B898" s="20">
        <v>4347255.9366572229</v>
      </c>
      <c r="C898" s="9">
        <v>8.0749999999999988E-2</v>
      </c>
      <c r="D898" s="9">
        <v>6.2826164557963047</v>
      </c>
      <c r="E898" s="6">
        <v>596936</v>
      </c>
    </row>
    <row r="899" spans="1:5" x14ac:dyDescent="0.2">
      <c r="A899" s="10">
        <v>899</v>
      </c>
      <c r="B899" s="20">
        <v>4497532.5989614762</v>
      </c>
      <c r="C899" s="9">
        <v>8.9499999999999996E-2</v>
      </c>
      <c r="D899" s="9">
        <v>7.4895626778340043</v>
      </c>
      <c r="E899" s="6">
        <v>529772</v>
      </c>
    </row>
    <row r="900" spans="1:5" x14ac:dyDescent="0.2">
      <c r="A900" s="10">
        <v>900</v>
      </c>
      <c r="B900" s="20">
        <v>10575125.624999182</v>
      </c>
      <c r="C900" s="9">
        <v>0.11000000000000003</v>
      </c>
      <c r="D900" s="9">
        <v>20.074887452468339</v>
      </c>
      <c r="E900" s="6">
        <v>501788</v>
      </c>
    </row>
    <row r="901" spans="1:5" x14ac:dyDescent="0.2">
      <c r="A901" s="10">
        <v>901</v>
      </c>
      <c r="B901" s="20">
        <v>2426310.84931558</v>
      </c>
      <c r="C901" s="9">
        <v>6.7000000000000004E-2</v>
      </c>
      <c r="D901" s="9">
        <v>3.4346635302336948</v>
      </c>
      <c r="E901" s="6">
        <v>547124</v>
      </c>
    </row>
    <row r="902" spans="1:5" x14ac:dyDescent="0.2">
      <c r="A902" s="10">
        <v>902</v>
      </c>
      <c r="B902" s="20">
        <v>1784275.5902995935</v>
      </c>
      <c r="C902" s="9">
        <v>5.8999999999999997E-2</v>
      </c>
      <c r="D902" s="9">
        <v>2.5230614116519372</v>
      </c>
      <c r="E902" s="6">
        <v>506456</v>
      </c>
    </row>
    <row r="903" spans="1:5" x14ac:dyDescent="0.2">
      <c r="A903" s="10">
        <v>903</v>
      </c>
      <c r="B903" s="20">
        <v>2480766.5108639933</v>
      </c>
      <c r="C903" s="9">
        <v>8.3249999999999991E-2</v>
      </c>
      <c r="D903" s="9">
        <v>3.5577860980209031</v>
      </c>
      <c r="E903" s="6">
        <v>544292</v>
      </c>
    </row>
    <row r="904" spans="1:5" x14ac:dyDescent="0.2">
      <c r="A904" s="10">
        <v>904</v>
      </c>
      <c r="B904" s="20">
        <v>1155583.5163318447</v>
      </c>
      <c r="C904" s="9">
        <v>3.7749999999999999E-2</v>
      </c>
      <c r="D904" s="9">
        <v>1.0690397275830148</v>
      </c>
      <c r="E904" s="6">
        <v>558512</v>
      </c>
    </row>
    <row r="905" spans="1:5" x14ac:dyDescent="0.2">
      <c r="A905" s="10">
        <v>905</v>
      </c>
      <c r="B905" s="20">
        <v>5421563.0913063409</v>
      </c>
      <c r="C905" s="9">
        <v>9.7499999999999989E-2</v>
      </c>
      <c r="D905" s="9">
        <v>8.923568620008238</v>
      </c>
      <c r="E905" s="6">
        <v>546332</v>
      </c>
    </row>
    <row r="906" spans="1:5" x14ac:dyDescent="0.2">
      <c r="A906" s="10">
        <v>906</v>
      </c>
      <c r="B906" s="20">
        <v>3057544.3720779396</v>
      </c>
      <c r="C906" s="9">
        <v>7.0750000000000007E-2</v>
      </c>
      <c r="D906" s="9">
        <v>4.7869019601896063</v>
      </c>
      <c r="E906" s="6">
        <v>528356</v>
      </c>
    </row>
    <row r="907" spans="1:5" x14ac:dyDescent="0.2">
      <c r="A907" s="10">
        <v>907</v>
      </c>
      <c r="B907" s="20">
        <v>2137510.6494410532</v>
      </c>
      <c r="C907" s="9">
        <v>5.0500000000000003E-2</v>
      </c>
      <c r="D907" s="9">
        <v>2.4067823709510145</v>
      </c>
      <c r="E907" s="6">
        <v>627428</v>
      </c>
    </row>
    <row r="908" spans="1:5" x14ac:dyDescent="0.2">
      <c r="A908" s="10">
        <v>908</v>
      </c>
      <c r="B908" s="20">
        <v>1850947.9558463872</v>
      </c>
      <c r="C908" s="9">
        <v>6.3249999999999987E-2</v>
      </c>
      <c r="D908" s="9">
        <v>2.7099985485227482</v>
      </c>
      <c r="E908" s="6">
        <v>498908</v>
      </c>
    </row>
    <row r="909" spans="1:5" x14ac:dyDescent="0.2">
      <c r="A909" s="10">
        <v>909</v>
      </c>
      <c r="B909" s="20">
        <v>4367179.7276059957</v>
      </c>
      <c r="C909" s="9">
        <v>8.5749999999999993E-2</v>
      </c>
      <c r="D909" s="9">
        <v>7.484903298243629</v>
      </c>
      <c r="E909" s="6">
        <v>514700</v>
      </c>
    </row>
    <row r="910" spans="1:5" x14ac:dyDescent="0.2">
      <c r="A910" s="10">
        <v>910</v>
      </c>
      <c r="B910" s="20">
        <v>2051765.0997535258</v>
      </c>
      <c r="C910" s="9">
        <v>6.9750000000000006E-2</v>
      </c>
      <c r="D910" s="9">
        <v>2.8948887964583698</v>
      </c>
      <c r="E910" s="6">
        <v>526784</v>
      </c>
    </row>
    <row r="911" spans="1:5" x14ac:dyDescent="0.2">
      <c r="A911" s="10">
        <v>911</v>
      </c>
      <c r="B911" s="20">
        <v>3368691.469497323</v>
      </c>
      <c r="C911" s="9">
        <v>7.5500000000000012E-2</v>
      </c>
      <c r="D911" s="9">
        <v>4.8262505698752713</v>
      </c>
      <c r="E911" s="6">
        <v>578192</v>
      </c>
    </row>
    <row r="912" spans="1:5" x14ac:dyDescent="0.2">
      <c r="A912" s="10">
        <v>912</v>
      </c>
      <c r="B912" s="20">
        <v>3453305.2458542292</v>
      </c>
      <c r="C912" s="9">
        <v>8.249999999999999E-2</v>
      </c>
      <c r="D912" s="9">
        <v>5.4246105126103776</v>
      </c>
      <c r="E912" s="6">
        <v>537512</v>
      </c>
    </row>
    <row r="913" spans="1:5" x14ac:dyDescent="0.2">
      <c r="A913" s="10">
        <v>913</v>
      </c>
      <c r="B913" s="20">
        <v>6052720.0607161149</v>
      </c>
      <c r="C913" s="9">
        <v>9.6000000000000002E-2</v>
      </c>
      <c r="D913" s="9">
        <v>9.3005385538690746</v>
      </c>
      <c r="E913" s="6">
        <v>587612</v>
      </c>
    </row>
    <row r="914" spans="1:5" x14ac:dyDescent="0.2">
      <c r="A914" s="10">
        <v>914</v>
      </c>
      <c r="B914" s="20">
        <v>2129545.9850935116</v>
      </c>
      <c r="C914" s="9">
        <v>6.5499999999999989E-2</v>
      </c>
      <c r="D914" s="9">
        <v>2.8896953793964966</v>
      </c>
      <c r="E914" s="6">
        <v>547484</v>
      </c>
    </row>
    <row r="915" spans="1:5" x14ac:dyDescent="0.2">
      <c r="A915" s="10">
        <v>915</v>
      </c>
      <c r="B915" s="20">
        <v>3043720.4544885471</v>
      </c>
      <c r="C915" s="9">
        <v>6.9750000000000006E-2</v>
      </c>
      <c r="D915" s="9">
        <v>4.6187059812013525</v>
      </c>
      <c r="E915" s="6">
        <v>541712</v>
      </c>
    </row>
    <row r="916" spans="1:5" x14ac:dyDescent="0.2">
      <c r="A916" s="10">
        <v>916</v>
      </c>
      <c r="B916" s="20">
        <v>6375309.2826672271</v>
      </c>
      <c r="C916" s="9">
        <v>9.8750000000000004E-2</v>
      </c>
      <c r="D916" s="9">
        <v>10.861834992980418</v>
      </c>
      <c r="E916" s="6">
        <v>537464</v>
      </c>
    </row>
    <row r="917" spans="1:5" x14ac:dyDescent="0.2">
      <c r="A917" s="10">
        <v>917</v>
      </c>
      <c r="B917" s="20">
        <v>2011927.6722747989</v>
      </c>
      <c r="C917" s="9">
        <v>6.3500000000000001E-2</v>
      </c>
      <c r="D917" s="9">
        <v>3.1142032478728865</v>
      </c>
      <c r="E917" s="6">
        <v>489020</v>
      </c>
    </row>
    <row r="918" spans="1:5" x14ac:dyDescent="0.2">
      <c r="A918" s="10">
        <v>918</v>
      </c>
      <c r="B918" s="20">
        <v>6814097.3591263406</v>
      </c>
      <c r="C918" s="9">
        <v>0.10075000000000001</v>
      </c>
      <c r="D918" s="9">
        <v>11.92556121083186</v>
      </c>
      <c r="E918" s="6">
        <v>527180</v>
      </c>
    </row>
    <row r="919" spans="1:5" x14ac:dyDescent="0.2">
      <c r="A919" s="10">
        <v>919</v>
      </c>
      <c r="B919" s="20">
        <v>2238057.7236841312</v>
      </c>
      <c r="C919" s="9">
        <v>7.1250000000000008E-2</v>
      </c>
      <c r="D919" s="9">
        <v>2.8975614288672134</v>
      </c>
      <c r="E919" s="6">
        <v>574220</v>
      </c>
    </row>
    <row r="920" spans="1:5" x14ac:dyDescent="0.2">
      <c r="A920" s="10">
        <v>920</v>
      </c>
      <c r="B920" s="20">
        <v>3781136.0633054809</v>
      </c>
      <c r="C920" s="9">
        <v>9.099999999999997E-2</v>
      </c>
      <c r="D920" s="9">
        <v>6.7890262590648582</v>
      </c>
      <c r="E920" s="6">
        <v>485444</v>
      </c>
    </row>
    <row r="921" spans="1:5" x14ac:dyDescent="0.2">
      <c r="A921" s="10">
        <v>921</v>
      </c>
      <c r="B921" s="20">
        <v>3352040.3001521803</v>
      </c>
      <c r="C921" s="9">
        <v>7.6749999999999999E-2</v>
      </c>
      <c r="D921" s="9">
        <v>5.2857512810480509</v>
      </c>
      <c r="E921" s="6">
        <v>533276</v>
      </c>
    </row>
    <row r="922" spans="1:5" x14ac:dyDescent="0.2">
      <c r="A922" s="10">
        <v>922</v>
      </c>
      <c r="B922" s="20">
        <v>2669530.58858085</v>
      </c>
      <c r="C922" s="9">
        <v>7.4249999999999997E-2</v>
      </c>
      <c r="D922" s="9">
        <v>3.980690532003019</v>
      </c>
      <c r="E922" s="6">
        <v>535976</v>
      </c>
    </row>
    <row r="923" spans="1:5" x14ac:dyDescent="0.2">
      <c r="A923" s="10">
        <v>923</v>
      </c>
      <c r="B923" s="20">
        <v>7294943.1848283233</v>
      </c>
      <c r="C923" s="9">
        <v>0.11875000000000002</v>
      </c>
      <c r="D923" s="9">
        <v>17.203862854418677</v>
      </c>
      <c r="E923" s="6">
        <v>400736</v>
      </c>
    </row>
    <row r="924" spans="1:5" x14ac:dyDescent="0.2">
      <c r="A924" s="10">
        <v>924</v>
      </c>
      <c r="B924" s="20">
        <v>4481955.9836735977</v>
      </c>
      <c r="C924" s="9">
        <v>9.8500000000000004E-2</v>
      </c>
      <c r="D924" s="9">
        <v>9.611394656069999</v>
      </c>
      <c r="E924" s="6">
        <v>422372</v>
      </c>
    </row>
    <row r="925" spans="1:5" x14ac:dyDescent="0.2">
      <c r="A925" s="10">
        <v>925</v>
      </c>
      <c r="B925" s="20">
        <v>2033211.9506496689</v>
      </c>
      <c r="C925" s="9">
        <v>7.3000000000000009E-2</v>
      </c>
      <c r="D925" s="9">
        <v>4.2022125665232188</v>
      </c>
      <c r="E925" s="6">
        <v>390836</v>
      </c>
    </row>
    <row r="926" spans="1:5" x14ac:dyDescent="0.2">
      <c r="A926" s="10">
        <v>926</v>
      </c>
      <c r="B926" s="20">
        <v>4872861.3410137622</v>
      </c>
      <c r="C926" s="9">
        <v>7.6250000000000012E-2</v>
      </c>
      <c r="D926" s="9">
        <v>7.8400105600835994</v>
      </c>
      <c r="E926" s="6">
        <v>551228</v>
      </c>
    </row>
    <row r="927" spans="1:5" x14ac:dyDescent="0.2">
      <c r="A927" s="10">
        <v>927</v>
      </c>
      <c r="B927" s="20">
        <v>9087260.3903810084</v>
      </c>
      <c r="C927" s="9">
        <v>0.12000000000000002</v>
      </c>
      <c r="D927" s="9">
        <v>17.383206946013157</v>
      </c>
      <c r="E927" s="6">
        <v>494324</v>
      </c>
    </row>
    <row r="928" spans="1:5" x14ac:dyDescent="0.2">
      <c r="A928" s="10">
        <v>928</v>
      </c>
      <c r="B928" s="20">
        <v>5407921.8054628866</v>
      </c>
      <c r="C928" s="9">
        <v>9.7499999999999989E-2</v>
      </c>
      <c r="D928" s="9">
        <v>8.2864729532078751</v>
      </c>
      <c r="E928" s="6">
        <v>582344</v>
      </c>
    </row>
    <row r="929" spans="1:5" x14ac:dyDescent="0.2">
      <c r="A929" s="10">
        <v>929</v>
      </c>
      <c r="B929" s="20">
        <v>3412324.3640652318</v>
      </c>
      <c r="C929" s="9">
        <v>8.1000000000000003E-2</v>
      </c>
      <c r="D929" s="9">
        <v>4.3286262509295037</v>
      </c>
      <c r="E929" s="6">
        <v>640376</v>
      </c>
    </row>
    <row r="930" spans="1:5" x14ac:dyDescent="0.2">
      <c r="A930" s="10">
        <v>930</v>
      </c>
      <c r="B930" s="20">
        <v>1918575.3009939929</v>
      </c>
      <c r="C930" s="9">
        <v>6.3750000000000001E-2</v>
      </c>
      <c r="D930" s="9">
        <v>2.6445437536928273</v>
      </c>
      <c r="E930" s="6">
        <v>526424</v>
      </c>
    </row>
    <row r="931" spans="1:5" x14ac:dyDescent="0.2">
      <c r="A931" s="10">
        <v>931</v>
      </c>
      <c r="B931" s="20">
        <v>3386725.5680906461</v>
      </c>
      <c r="C931" s="9">
        <v>7.0750000000000007E-2</v>
      </c>
      <c r="D931" s="9">
        <v>5.4503652419428583</v>
      </c>
      <c r="E931" s="6">
        <v>525044</v>
      </c>
    </row>
    <row r="932" spans="1:5" x14ac:dyDescent="0.2">
      <c r="A932" s="10">
        <v>932</v>
      </c>
      <c r="B932" s="20">
        <v>6382997.9784752168</v>
      </c>
      <c r="C932" s="9">
        <v>0.10599999999999998</v>
      </c>
      <c r="D932" s="9">
        <v>13.351813996283809</v>
      </c>
      <c r="E932" s="6">
        <v>444752</v>
      </c>
    </row>
    <row r="933" spans="1:5" x14ac:dyDescent="0.2">
      <c r="A933" s="10">
        <v>933</v>
      </c>
      <c r="B933" s="20">
        <v>1950630.014994151</v>
      </c>
      <c r="C933" s="9">
        <v>5.7499999999999996E-2</v>
      </c>
      <c r="D933" s="9">
        <v>2.6860256218757339</v>
      </c>
      <c r="E933" s="6">
        <v>529196</v>
      </c>
    </row>
    <row r="934" spans="1:5" x14ac:dyDescent="0.2">
      <c r="A934" s="10">
        <v>934</v>
      </c>
      <c r="B934" s="20">
        <v>2200561.629808886</v>
      </c>
      <c r="C934" s="9">
        <v>6.3750000000000001E-2</v>
      </c>
      <c r="D934" s="9">
        <v>3.4801531613845964</v>
      </c>
      <c r="E934" s="6">
        <v>491180</v>
      </c>
    </row>
    <row r="935" spans="1:5" x14ac:dyDescent="0.2">
      <c r="A935" s="10">
        <v>935</v>
      </c>
      <c r="B935" s="20">
        <v>2151809.2316318452</v>
      </c>
      <c r="C935" s="9">
        <v>7.4749999999999997E-2</v>
      </c>
      <c r="D935" s="9">
        <v>3.5617786400620841</v>
      </c>
      <c r="E935" s="6">
        <v>471704</v>
      </c>
    </row>
    <row r="936" spans="1:5" x14ac:dyDescent="0.2">
      <c r="A936" s="10">
        <v>936</v>
      </c>
      <c r="B936" s="20">
        <v>2753021.702940498</v>
      </c>
      <c r="C936" s="9">
        <v>6.2499999999999979E-2</v>
      </c>
      <c r="D936" s="9">
        <v>4.001202064665411</v>
      </c>
      <c r="E936" s="6">
        <v>550472</v>
      </c>
    </row>
    <row r="937" spans="1:5" x14ac:dyDescent="0.2">
      <c r="A937" s="10">
        <v>937</v>
      </c>
      <c r="B937" s="20">
        <v>3155656.0671931165</v>
      </c>
      <c r="C937" s="9">
        <v>8.8999999999999996E-2</v>
      </c>
      <c r="D937" s="9">
        <v>5.2711267541456674</v>
      </c>
      <c r="E937" s="6">
        <v>503204</v>
      </c>
    </row>
    <row r="938" spans="1:5" x14ac:dyDescent="0.2">
      <c r="A938" s="10">
        <v>938</v>
      </c>
      <c r="B938" s="20">
        <v>6609758.4009478567</v>
      </c>
      <c r="C938" s="9">
        <v>9.3000000000000013E-2</v>
      </c>
      <c r="D938" s="9">
        <v>11.274206513084033</v>
      </c>
      <c r="E938" s="6">
        <v>538508</v>
      </c>
    </row>
    <row r="939" spans="1:5" x14ac:dyDescent="0.2">
      <c r="A939" s="10">
        <v>939</v>
      </c>
      <c r="B939" s="20">
        <v>1032691.5388755245</v>
      </c>
      <c r="C939" s="9">
        <v>4.5749999999999992E-2</v>
      </c>
      <c r="D939" s="9">
        <v>0.82222532974930218</v>
      </c>
      <c r="E939" s="6">
        <v>566720</v>
      </c>
    </row>
    <row r="940" spans="1:5" x14ac:dyDescent="0.2">
      <c r="A940" s="10">
        <v>940</v>
      </c>
      <c r="B940" s="20">
        <v>5042887.5612587426</v>
      </c>
      <c r="C940" s="9">
        <v>7.4499999999999997E-2</v>
      </c>
      <c r="D940" s="9">
        <v>7.1937950664856762</v>
      </c>
      <c r="E940" s="6">
        <v>615452</v>
      </c>
    </row>
    <row r="941" spans="1:5" x14ac:dyDescent="0.2">
      <c r="A941" s="10">
        <v>941</v>
      </c>
      <c r="B941" s="20">
        <v>1620861.08269769</v>
      </c>
      <c r="C941" s="9">
        <v>5.9249999999999969E-2</v>
      </c>
      <c r="D941" s="9">
        <v>1.9268831939848208</v>
      </c>
      <c r="E941" s="6">
        <v>553784</v>
      </c>
    </row>
    <row r="942" spans="1:5" x14ac:dyDescent="0.2">
      <c r="A942" s="10">
        <v>942</v>
      </c>
      <c r="B942" s="20">
        <v>3331019.2933545578</v>
      </c>
      <c r="C942" s="9">
        <v>7.4499999999999997E-2</v>
      </c>
      <c r="D942" s="9">
        <v>5.3238876654615552</v>
      </c>
      <c r="E942" s="6">
        <v>526736</v>
      </c>
    </row>
    <row r="943" spans="1:5" x14ac:dyDescent="0.2">
      <c r="A943" s="10">
        <v>943</v>
      </c>
      <c r="B943" s="20">
        <v>2506101.4120822824</v>
      </c>
      <c r="C943" s="9">
        <v>7.1249999999999994E-2</v>
      </c>
      <c r="D943" s="9">
        <v>3.8691661979340539</v>
      </c>
      <c r="E943" s="6">
        <v>514688</v>
      </c>
    </row>
    <row r="944" spans="1:5" x14ac:dyDescent="0.2">
      <c r="A944" s="10">
        <v>944</v>
      </c>
      <c r="B944" s="20">
        <v>2860130.0446060649</v>
      </c>
      <c r="C944" s="9">
        <v>6.9750000000000006E-2</v>
      </c>
      <c r="D944" s="9">
        <v>4.3594611636736218</v>
      </c>
      <c r="E944" s="6">
        <v>533660</v>
      </c>
    </row>
    <row r="945" spans="1:5" x14ac:dyDescent="0.2">
      <c r="A945" s="10">
        <v>945</v>
      </c>
      <c r="B945" s="20">
        <v>1999727.522137736</v>
      </c>
      <c r="C945" s="9">
        <v>6.8750000000000006E-2</v>
      </c>
      <c r="D945" s="9">
        <v>2.7921316241215011</v>
      </c>
      <c r="E945" s="6">
        <v>527336</v>
      </c>
    </row>
    <row r="946" spans="1:5" x14ac:dyDescent="0.2">
      <c r="A946" s="10">
        <v>946</v>
      </c>
      <c r="B946" s="20">
        <v>3292544.9903528593</v>
      </c>
      <c r="C946" s="9">
        <v>7.5499999999999998E-2</v>
      </c>
      <c r="D946" s="9">
        <v>4.5198476934357199</v>
      </c>
      <c r="E946" s="6">
        <v>596492</v>
      </c>
    </row>
    <row r="947" spans="1:5" x14ac:dyDescent="0.2">
      <c r="A947" s="10">
        <v>947</v>
      </c>
      <c r="B947" s="20">
        <v>1328738.6572413542</v>
      </c>
      <c r="C947" s="9">
        <v>4.3749999999999997E-2</v>
      </c>
      <c r="D947" s="9">
        <v>1.1814643431029088</v>
      </c>
      <c r="E947" s="6">
        <v>609104</v>
      </c>
    </row>
    <row r="948" spans="1:5" x14ac:dyDescent="0.2">
      <c r="A948" s="10">
        <v>948</v>
      </c>
      <c r="B948" s="20">
        <v>2595698.400720052</v>
      </c>
      <c r="C948" s="9">
        <v>6.0999999999999985E-2</v>
      </c>
      <c r="D948" s="9">
        <v>3.8151237695893165</v>
      </c>
      <c r="E948" s="6">
        <v>539072</v>
      </c>
    </row>
    <row r="949" spans="1:5" x14ac:dyDescent="0.2">
      <c r="A949" s="10">
        <v>949</v>
      </c>
      <c r="B949" s="20">
        <v>2917172.2500446169</v>
      </c>
      <c r="C949" s="9">
        <v>5.9750000000000004E-2</v>
      </c>
      <c r="D949" s="9">
        <v>4.7951231069017233</v>
      </c>
      <c r="E949" s="6">
        <v>503384</v>
      </c>
    </row>
    <row r="950" spans="1:5" x14ac:dyDescent="0.2">
      <c r="A950" s="10">
        <v>950</v>
      </c>
      <c r="B950" s="20">
        <v>7767938.3953809468</v>
      </c>
      <c r="C950" s="9">
        <v>0.10924999999999999</v>
      </c>
      <c r="D950" s="9">
        <v>16.068340691398408</v>
      </c>
      <c r="E950" s="6">
        <v>455108</v>
      </c>
    </row>
    <row r="951" spans="1:5" x14ac:dyDescent="0.2">
      <c r="A951" s="10">
        <v>951</v>
      </c>
      <c r="B951" s="20">
        <v>6727952.8937623724</v>
      </c>
      <c r="C951" s="9">
        <v>0.10624999999999998</v>
      </c>
      <c r="D951" s="9">
        <v>11.0565718341643</v>
      </c>
      <c r="E951" s="6">
        <v>558032</v>
      </c>
    </row>
    <row r="952" spans="1:5" x14ac:dyDescent="0.2">
      <c r="A952" s="10">
        <v>952</v>
      </c>
      <c r="B952" s="20">
        <v>5371204.2040462727</v>
      </c>
      <c r="C952" s="9">
        <v>9.0750000000000011E-2</v>
      </c>
      <c r="D952" s="9">
        <v>8.1673167187447042</v>
      </c>
      <c r="E952" s="6">
        <v>585908</v>
      </c>
    </row>
    <row r="953" spans="1:5" x14ac:dyDescent="0.2">
      <c r="A953" s="10">
        <v>953</v>
      </c>
      <c r="B953" s="20">
        <v>1981913.9808964699</v>
      </c>
      <c r="C953" s="9">
        <v>7.0749999999999993E-2</v>
      </c>
      <c r="D953" s="9">
        <v>2.5348145852146127</v>
      </c>
      <c r="E953" s="6">
        <v>560684</v>
      </c>
    </row>
    <row r="954" spans="1:5" x14ac:dyDescent="0.2">
      <c r="A954" s="10">
        <v>954</v>
      </c>
      <c r="B954" s="20">
        <v>3422403.3669986576</v>
      </c>
      <c r="C954" s="9">
        <v>7.8250000000000014E-2</v>
      </c>
      <c r="D954" s="9">
        <v>6.0345713302008122</v>
      </c>
      <c r="E954" s="6">
        <v>486512</v>
      </c>
    </row>
    <row r="955" spans="1:5" x14ac:dyDescent="0.2">
      <c r="A955" s="10">
        <v>955</v>
      </c>
      <c r="B955" s="20">
        <v>2312942.9772326485</v>
      </c>
      <c r="C955" s="9">
        <v>7.85E-2</v>
      </c>
      <c r="D955" s="9">
        <v>3.5393834631907346</v>
      </c>
      <c r="E955" s="6">
        <v>509528</v>
      </c>
    </row>
    <row r="956" spans="1:5" x14ac:dyDescent="0.2">
      <c r="A956" s="10">
        <v>956</v>
      </c>
      <c r="B956" s="20">
        <v>3613185.9392260783</v>
      </c>
      <c r="C956" s="9">
        <v>7.8E-2</v>
      </c>
      <c r="D956" s="9">
        <v>6.3869946910135553</v>
      </c>
      <c r="E956" s="6">
        <v>489128</v>
      </c>
    </row>
    <row r="957" spans="1:5" x14ac:dyDescent="0.2">
      <c r="A957" s="10">
        <v>957</v>
      </c>
      <c r="B957" s="20">
        <v>1956420.3203155606</v>
      </c>
      <c r="C957" s="9">
        <v>6.5000000000000002E-2</v>
      </c>
      <c r="D957" s="9">
        <v>3.3741175846365534</v>
      </c>
      <c r="E957" s="6">
        <v>447272</v>
      </c>
    </row>
    <row r="958" spans="1:5" x14ac:dyDescent="0.2">
      <c r="A958" s="10">
        <v>958</v>
      </c>
      <c r="B958" s="20">
        <v>2575189.4257093933</v>
      </c>
      <c r="C958" s="9">
        <v>6.275E-2</v>
      </c>
      <c r="D958" s="9">
        <v>3.9448320718558816</v>
      </c>
      <c r="E958" s="6">
        <v>520784</v>
      </c>
    </row>
    <row r="959" spans="1:5" x14ac:dyDescent="0.2">
      <c r="A959" s="10">
        <v>959</v>
      </c>
      <c r="B959" s="20">
        <v>2918187.2543687774</v>
      </c>
      <c r="C959" s="9">
        <v>7.9249999999999987E-2</v>
      </c>
      <c r="D959" s="9">
        <v>4.5602735646131256</v>
      </c>
      <c r="E959" s="6">
        <v>524828</v>
      </c>
    </row>
    <row r="960" spans="1:5" x14ac:dyDescent="0.2">
      <c r="A960" s="10">
        <v>960</v>
      </c>
      <c r="B960" s="20">
        <v>2247216.2670448334</v>
      </c>
      <c r="C960" s="9">
        <v>5.3499999999999992E-2</v>
      </c>
      <c r="D960" s="9">
        <v>3.0545905511057185</v>
      </c>
      <c r="E960" s="6">
        <v>554240</v>
      </c>
    </row>
    <row r="961" spans="1:5" x14ac:dyDescent="0.2">
      <c r="A961" s="10">
        <v>961</v>
      </c>
      <c r="B961" s="20">
        <v>8035141.8648963235</v>
      </c>
      <c r="C961" s="9">
        <v>0.1075</v>
      </c>
      <c r="D961" s="9">
        <v>13.543243194382486</v>
      </c>
      <c r="E961" s="6">
        <v>552500</v>
      </c>
    </row>
    <row r="962" spans="1:5" x14ac:dyDescent="0.2">
      <c r="A962" s="10">
        <v>962</v>
      </c>
      <c r="B962" s="20">
        <v>787243.0370864335</v>
      </c>
      <c r="C962" s="9">
        <v>2.1749999999999995E-2</v>
      </c>
      <c r="D962" s="9">
        <v>0.77045409729416336</v>
      </c>
      <c r="E962" s="6">
        <v>444656</v>
      </c>
    </row>
    <row r="963" spans="1:5" x14ac:dyDescent="0.2">
      <c r="A963" s="10">
        <v>963</v>
      </c>
      <c r="B963" s="20">
        <v>4001489.9371221024</v>
      </c>
      <c r="C963" s="9">
        <v>8.8749999999999996E-2</v>
      </c>
      <c r="D963" s="9">
        <v>8.0178079045957968</v>
      </c>
      <c r="E963" s="6">
        <v>443732</v>
      </c>
    </row>
    <row r="964" spans="1:5" x14ac:dyDescent="0.2">
      <c r="A964" s="10">
        <v>964</v>
      </c>
      <c r="B964" s="20">
        <v>4119934.8532158425</v>
      </c>
      <c r="C964" s="9">
        <v>8.3750000000000005E-2</v>
      </c>
      <c r="D964" s="9">
        <v>6.4926978743968329</v>
      </c>
      <c r="E964" s="6">
        <v>549860</v>
      </c>
    </row>
    <row r="965" spans="1:5" x14ac:dyDescent="0.2">
      <c r="A965" s="10">
        <v>965</v>
      </c>
      <c r="B965" s="20">
        <v>2748892.1224938221</v>
      </c>
      <c r="C965" s="9">
        <v>5.9749999999999991E-2</v>
      </c>
      <c r="D965" s="9">
        <v>3.8746827918076261</v>
      </c>
      <c r="E965" s="6">
        <v>563912</v>
      </c>
    </row>
    <row r="966" spans="1:5" x14ac:dyDescent="0.2">
      <c r="A966" s="10">
        <v>966</v>
      </c>
      <c r="B966" s="20">
        <v>3813669.6488664718</v>
      </c>
      <c r="C966" s="9">
        <v>9.0499999999999997E-2</v>
      </c>
      <c r="D966" s="9">
        <v>6.0683724077296803</v>
      </c>
      <c r="E966" s="6">
        <v>539540</v>
      </c>
    </row>
    <row r="967" spans="1:5" x14ac:dyDescent="0.2">
      <c r="A967" s="10">
        <v>967</v>
      </c>
      <c r="B967" s="20">
        <v>1894989.7782288033</v>
      </c>
      <c r="C967" s="9">
        <v>0.06</v>
      </c>
      <c r="D967" s="9">
        <v>2.1190988277866349</v>
      </c>
      <c r="E967" s="6">
        <v>607544</v>
      </c>
    </row>
    <row r="968" spans="1:5" x14ac:dyDescent="0.2">
      <c r="A968" s="10">
        <v>968</v>
      </c>
      <c r="B968" s="20">
        <v>2365156.3098491002</v>
      </c>
      <c r="C968" s="9">
        <v>6.9499999999999992E-2</v>
      </c>
      <c r="D968" s="9">
        <v>3.7410083345008345</v>
      </c>
      <c r="E968" s="6">
        <v>498872</v>
      </c>
    </row>
    <row r="969" spans="1:5" x14ac:dyDescent="0.2">
      <c r="A969" s="10">
        <v>969</v>
      </c>
      <c r="B969" s="20">
        <v>3001882.6713479501</v>
      </c>
      <c r="C969" s="9">
        <v>7.0999999999999994E-2</v>
      </c>
      <c r="D969" s="9">
        <v>4.29436304903024</v>
      </c>
      <c r="E969" s="6">
        <v>566996</v>
      </c>
    </row>
    <row r="970" spans="1:5" x14ac:dyDescent="0.2">
      <c r="A970" s="10">
        <v>970</v>
      </c>
      <c r="B970" s="20">
        <v>1003181.713644981</v>
      </c>
      <c r="C970" s="9">
        <v>4.6749999999999993E-2</v>
      </c>
      <c r="D970" s="9">
        <v>1.0633617317683304</v>
      </c>
      <c r="E970" s="6">
        <v>486188</v>
      </c>
    </row>
    <row r="971" spans="1:5" x14ac:dyDescent="0.2">
      <c r="A971" s="10">
        <v>971</v>
      </c>
      <c r="B971" s="20">
        <v>1912543.1164342698</v>
      </c>
      <c r="C971" s="9">
        <v>6.2250000000000007E-2</v>
      </c>
      <c r="D971" s="9">
        <v>2.9013975693245273</v>
      </c>
      <c r="E971" s="6">
        <v>490220</v>
      </c>
    </row>
    <row r="972" spans="1:5" x14ac:dyDescent="0.2">
      <c r="A972" s="10">
        <v>972</v>
      </c>
      <c r="B972" s="20">
        <v>2600730.883015424</v>
      </c>
      <c r="C972" s="9">
        <v>7.0750000000000007E-2</v>
      </c>
      <c r="D972" s="9">
        <v>3.3412659630485551</v>
      </c>
      <c r="E972" s="6">
        <v>599072</v>
      </c>
    </row>
    <row r="973" spans="1:5" x14ac:dyDescent="0.2">
      <c r="A973" s="10">
        <v>973</v>
      </c>
      <c r="B973" s="20">
        <v>7162557.6390912887</v>
      </c>
      <c r="C973" s="9">
        <v>0.10024999999999999</v>
      </c>
      <c r="D973" s="9">
        <v>12.536326462556486</v>
      </c>
      <c r="E973" s="6">
        <v>529136</v>
      </c>
    </row>
    <row r="974" spans="1:5" x14ac:dyDescent="0.2">
      <c r="A974" s="10">
        <v>974</v>
      </c>
      <c r="B974" s="20">
        <v>2914697.6496779895</v>
      </c>
      <c r="C974" s="9">
        <v>7.1750000000000008E-2</v>
      </c>
      <c r="D974" s="9">
        <v>5.1995849137242836</v>
      </c>
      <c r="E974" s="6">
        <v>470144</v>
      </c>
    </row>
    <row r="975" spans="1:5" x14ac:dyDescent="0.2">
      <c r="A975" s="10">
        <v>975</v>
      </c>
      <c r="B975" s="20">
        <v>1530586.2138835124</v>
      </c>
      <c r="C975" s="9">
        <v>5.4000000000000006E-2</v>
      </c>
      <c r="D975" s="9">
        <v>2.2776549841608826</v>
      </c>
      <c r="E975" s="6">
        <v>466976</v>
      </c>
    </row>
    <row r="976" spans="1:5" x14ac:dyDescent="0.2">
      <c r="A976" s="10">
        <v>976</v>
      </c>
      <c r="B976" s="20">
        <v>3185149.9911321038</v>
      </c>
      <c r="C976" s="9">
        <v>8.6249999999999979E-2</v>
      </c>
      <c r="D976" s="9">
        <v>4.7999977987124138</v>
      </c>
      <c r="E976" s="6">
        <v>549164</v>
      </c>
    </row>
    <row r="977" spans="1:5" x14ac:dyDescent="0.2">
      <c r="A977" s="10">
        <v>977</v>
      </c>
      <c r="B977" s="20">
        <v>1494871.7711877348</v>
      </c>
      <c r="C977" s="9">
        <v>5.2249999999999984E-2</v>
      </c>
      <c r="D977" s="9">
        <v>1.5464737617245532</v>
      </c>
      <c r="E977" s="6">
        <v>587036</v>
      </c>
    </row>
    <row r="978" spans="1:5" x14ac:dyDescent="0.2">
      <c r="A978" s="10">
        <v>978</v>
      </c>
      <c r="B978" s="20">
        <v>1274480.417462616</v>
      </c>
      <c r="C978" s="9">
        <v>4.0000000000000015E-2</v>
      </c>
      <c r="D978" s="9">
        <v>1.5665778251168339</v>
      </c>
      <c r="E978" s="6">
        <v>496568</v>
      </c>
    </row>
    <row r="979" spans="1:5" x14ac:dyDescent="0.2">
      <c r="A979" s="10">
        <v>979</v>
      </c>
      <c r="B979" s="20">
        <v>1385798.1555384481</v>
      </c>
      <c r="C979" s="9">
        <v>5.1250000000000004E-2</v>
      </c>
      <c r="D979" s="9">
        <v>1.7107667061899929</v>
      </c>
      <c r="E979" s="6">
        <v>511220</v>
      </c>
    </row>
    <row r="980" spans="1:5" x14ac:dyDescent="0.2">
      <c r="A980" s="10">
        <v>980</v>
      </c>
      <c r="B980" s="20">
        <v>781358.15777761757</v>
      </c>
      <c r="C980" s="9">
        <v>2.6250000000000006E-2</v>
      </c>
      <c r="D980" s="9">
        <v>0.34886229228690074</v>
      </c>
      <c r="E980" s="6">
        <v>579272</v>
      </c>
    </row>
    <row r="981" spans="1:5" x14ac:dyDescent="0.2">
      <c r="A981" s="10">
        <v>981</v>
      </c>
      <c r="B981" s="20">
        <v>2159753.9576743026</v>
      </c>
      <c r="C981" s="9">
        <v>6.8500000000000033E-2</v>
      </c>
      <c r="D981" s="9">
        <v>2.902022702375993</v>
      </c>
      <c r="E981" s="6">
        <v>553496</v>
      </c>
    </row>
    <row r="982" spans="1:5" x14ac:dyDescent="0.2">
      <c r="A982" s="10">
        <v>982</v>
      </c>
      <c r="B982" s="20">
        <v>2927441.8594820378</v>
      </c>
      <c r="C982" s="9">
        <v>7.5500000000000012E-2</v>
      </c>
      <c r="D982" s="9">
        <v>4.3084528195326612</v>
      </c>
      <c r="E982" s="6">
        <v>551468</v>
      </c>
    </row>
    <row r="983" spans="1:5" x14ac:dyDescent="0.2">
      <c r="A983" s="10">
        <v>983</v>
      </c>
      <c r="B983" s="20">
        <v>907904.28759489488</v>
      </c>
      <c r="C983" s="9">
        <v>3.3999999999999989E-2</v>
      </c>
      <c r="D983" s="9">
        <v>0.62526276824119231</v>
      </c>
      <c r="E983" s="6">
        <v>558620</v>
      </c>
    </row>
    <row r="984" spans="1:5" x14ac:dyDescent="0.2">
      <c r="A984" s="10">
        <v>984</v>
      </c>
      <c r="B984" s="20">
        <v>2300699.4508370766</v>
      </c>
      <c r="C984" s="9">
        <v>5.3500000000000006E-2</v>
      </c>
      <c r="D984" s="9">
        <v>3.2540631533309852</v>
      </c>
      <c r="E984" s="6">
        <v>540824</v>
      </c>
    </row>
    <row r="985" spans="1:5" x14ac:dyDescent="0.2">
      <c r="A985" s="10">
        <v>985</v>
      </c>
      <c r="B985" s="20">
        <v>1290157.0025604654</v>
      </c>
      <c r="C985" s="9">
        <v>5.2249999999999984E-2</v>
      </c>
      <c r="D985" s="9">
        <v>1.480765833744434</v>
      </c>
      <c r="E985" s="6">
        <v>520064</v>
      </c>
    </row>
    <row r="986" spans="1:5" x14ac:dyDescent="0.2">
      <c r="A986" s="10">
        <v>986</v>
      </c>
      <c r="B986" s="20">
        <v>4509818.4152733255</v>
      </c>
      <c r="C986" s="9">
        <v>0.10175000000000001</v>
      </c>
      <c r="D986" s="9">
        <v>8.3581006135370597</v>
      </c>
      <c r="E986" s="6">
        <v>481916</v>
      </c>
    </row>
    <row r="987" spans="1:5" x14ac:dyDescent="0.2">
      <c r="A987" s="10">
        <v>987</v>
      </c>
      <c r="B987" s="20">
        <v>1632564.685701902</v>
      </c>
      <c r="C987" s="9">
        <v>4.65E-2</v>
      </c>
      <c r="D987" s="9">
        <v>1.9325121170405919</v>
      </c>
      <c r="E987" s="6">
        <v>556712</v>
      </c>
    </row>
    <row r="988" spans="1:5" x14ac:dyDescent="0.2">
      <c r="A988" s="10">
        <v>988</v>
      </c>
      <c r="B988" s="20">
        <v>5203493.175820509</v>
      </c>
      <c r="C988" s="9">
        <v>9.2499999999999999E-2</v>
      </c>
      <c r="D988" s="9">
        <v>8.6683980851223517</v>
      </c>
      <c r="E988" s="6">
        <v>538196</v>
      </c>
    </row>
    <row r="989" spans="1:5" x14ac:dyDescent="0.2">
      <c r="A989" s="10">
        <v>989</v>
      </c>
      <c r="B989" s="20">
        <v>6844901.7556521539</v>
      </c>
      <c r="C989" s="9">
        <v>0.10225000000000002</v>
      </c>
      <c r="D989" s="9">
        <v>11.427019497995952</v>
      </c>
      <c r="E989" s="6">
        <v>550808</v>
      </c>
    </row>
    <row r="990" spans="1:5" x14ac:dyDescent="0.2">
      <c r="A990" s="10">
        <v>990</v>
      </c>
      <c r="B990" s="20">
        <v>4829695.2291277694</v>
      </c>
      <c r="C990" s="9">
        <v>9.5500000000000002E-2</v>
      </c>
      <c r="D990" s="9">
        <v>7.6117227191362939</v>
      </c>
      <c r="E990" s="6">
        <v>560828</v>
      </c>
    </row>
    <row r="991" spans="1:5" x14ac:dyDescent="0.2">
      <c r="A991" s="10">
        <v>991</v>
      </c>
      <c r="B991" s="20">
        <v>1364572.8762784402</v>
      </c>
      <c r="C991" s="9">
        <v>5.9250000000000004E-2</v>
      </c>
      <c r="D991" s="9">
        <v>1.747808870404669</v>
      </c>
      <c r="E991" s="6">
        <v>496604</v>
      </c>
    </row>
    <row r="992" spans="1:5" x14ac:dyDescent="0.2">
      <c r="A992" s="10">
        <v>992</v>
      </c>
      <c r="B992" s="20">
        <v>5161759.1354884375</v>
      </c>
      <c r="C992" s="9">
        <v>8.8250000000000009E-2</v>
      </c>
      <c r="D992" s="9">
        <v>8.8660492971658869</v>
      </c>
      <c r="E992" s="6">
        <v>523184</v>
      </c>
    </row>
    <row r="993" spans="1:5" x14ac:dyDescent="0.2">
      <c r="A993" s="10">
        <v>993</v>
      </c>
      <c r="B993" s="20">
        <v>7165467.9502243148</v>
      </c>
      <c r="C993" s="9">
        <v>0.10724999999999998</v>
      </c>
      <c r="D993" s="9">
        <v>13.484237065550415</v>
      </c>
      <c r="E993" s="6">
        <v>494708</v>
      </c>
    </row>
    <row r="994" spans="1:5" x14ac:dyDescent="0.2">
      <c r="A994" s="10">
        <v>994</v>
      </c>
      <c r="B994" s="20">
        <v>1592006.1511393799</v>
      </c>
      <c r="C994" s="9">
        <v>6.4750000000000002E-2</v>
      </c>
      <c r="D994" s="9">
        <v>2.1462572156904742</v>
      </c>
      <c r="E994" s="6">
        <v>506000</v>
      </c>
    </row>
    <row r="995" spans="1:5" x14ac:dyDescent="0.2">
      <c r="A995" s="10">
        <v>995</v>
      </c>
      <c r="B995" s="20">
        <v>4900481.8210624652</v>
      </c>
      <c r="C995" s="9">
        <v>9.1000000000000011E-2</v>
      </c>
      <c r="D995" s="9">
        <v>8.9908701010048304</v>
      </c>
      <c r="E995" s="6">
        <v>490496</v>
      </c>
    </row>
    <row r="996" spans="1:5" x14ac:dyDescent="0.2">
      <c r="A996" s="10">
        <v>996</v>
      </c>
      <c r="B996" s="20">
        <v>2344238.4275014638</v>
      </c>
      <c r="C996" s="9">
        <v>6.2749999999999986E-2</v>
      </c>
      <c r="D996" s="9">
        <v>3.5907489904933061</v>
      </c>
      <c r="E996" s="6">
        <v>510644</v>
      </c>
    </row>
    <row r="997" spans="1:5" x14ac:dyDescent="0.2">
      <c r="A997" s="10">
        <v>997</v>
      </c>
      <c r="B997" s="20">
        <v>1922081.1067756009</v>
      </c>
      <c r="C997" s="9">
        <v>6.7499999999999977E-2</v>
      </c>
      <c r="D997" s="9">
        <v>3.0633902439952325</v>
      </c>
      <c r="E997" s="6">
        <v>473024</v>
      </c>
    </row>
    <row r="998" spans="1:5" x14ac:dyDescent="0.2">
      <c r="A998" s="10">
        <v>998</v>
      </c>
      <c r="B998" s="20">
        <v>3292686.3850501967</v>
      </c>
      <c r="C998" s="9">
        <v>7.8249999999999972E-2</v>
      </c>
      <c r="D998" s="9">
        <v>4.4477515089875723</v>
      </c>
      <c r="E998" s="6">
        <v>604412</v>
      </c>
    </row>
    <row r="999" spans="1:5" x14ac:dyDescent="0.2">
      <c r="A999" s="10">
        <v>999</v>
      </c>
      <c r="B999" s="20">
        <v>3955124.297741977</v>
      </c>
      <c r="C999" s="9">
        <v>6.550000000000003E-2</v>
      </c>
      <c r="D999" s="9">
        <v>6.2064914649798792</v>
      </c>
      <c r="E999" s="6">
        <v>548828</v>
      </c>
    </row>
    <row r="1000" spans="1:5" x14ac:dyDescent="0.2">
      <c r="A1000" s="10">
        <v>1000</v>
      </c>
      <c r="B1000" s="20">
        <v>8628009.4438884277</v>
      </c>
      <c r="C1000" s="9">
        <v>0.10999999999999999</v>
      </c>
      <c r="D1000" s="9">
        <v>16.484719012459831</v>
      </c>
      <c r="E1000" s="6">
        <v>493460</v>
      </c>
    </row>
    <row r="1001" spans="1:5" x14ac:dyDescent="0.2">
      <c r="A1001" s="10">
        <v>1001</v>
      </c>
      <c r="B1001" s="20">
        <v>3435964.6272202255</v>
      </c>
      <c r="C1001" s="9">
        <v>6.4750000000000002E-2</v>
      </c>
      <c r="D1001" s="9">
        <v>5.7072527840855818</v>
      </c>
      <c r="E1001" s="6">
        <v>512276</v>
      </c>
    </row>
    <row r="1002" spans="1:5" x14ac:dyDescent="0.2">
      <c r="A1002" s="10">
        <v>1002</v>
      </c>
      <c r="B1002" s="20">
        <v>3932150.1727600726</v>
      </c>
      <c r="C1002" s="9">
        <v>7.6999999999999985E-2</v>
      </c>
      <c r="D1002" s="9">
        <v>7.1681557390113682</v>
      </c>
      <c r="E1002" s="6">
        <v>481400</v>
      </c>
    </row>
    <row r="1003" spans="1:5" x14ac:dyDescent="0.2">
      <c r="A1003" s="10">
        <v>1003</v>
      </c>
      <c r="B1003" s="20">
        <v>1750076.1933030027</v>
      </c>
      <c r="C1003" s="9">
        <v>4.9749999999999996E-2</v>
      </c>
      <c r="D1003" s="9">
        <v>2.3187872983270301</v>
      </c>
      <c r="E1003" s="6">
        <v>527324</v>
      </c>
    </row>
    <row r="1004" spans="1:5" x14ac:dyDescent="0.2">
      <c r="A1004" s="10">
        <v>1004</v>
      </c>
      <c r="B1004" s="20">
        <v>1458175.4670846055</v>
      </c>
      <c r="C1004" s="9">
        <v>5.6000000000000029E-2</v>
      </c>
      <c r="D1004" s="9">
        <v>1.7758485823261887</v>
      </c>
      <c r="E1004" s="6">
        <v>525308</v>
      </c>
    </row>
    <row r="1005" spans="1:5" x14ac:dyDescent="0.2">
      <c r="A1005" s="10">
        <v>1005</v>
      </c>
      <c r="B1005" s="20">
        <v>2435025.8692825688</v>
      </c>
      <c r="C1005" s="9">
        <v>7.2999999999999995E-2</v>
      </c>
      <c r="D1005" s="9">
        <v>3.6720323206852155</v>
      </c>
      <c r="E1005" s="6">
        <v>521192</v>
      </c>
    </row>
    <row r="1006" spans="1:5" x14ac:dyDescent="0.2">
      <c r="A1006" s="10">
        <v>1006</v>
      </c>
      <c r="B1006" s="20">
        <v>1449674.2084330376</v>
      </c>
      <c r="C1006" s="9">
        <v>6.5000000000000002E-2</v>
      </c>
      <c r="D1006" s="9">
        <v>3.1457641028639016</v>
      </c>
      <c r="E1006" s="6">
        <v>349676</v>
      </c>
    </row>
    <row r="1007" spans="1:5" x14ac:dyDescent="0.2">
      <c r="A1007" s="10">
        <v>1007</v>
      </c>
      <c r="B1007" s="20">
        <v>3945639.9182698256</v>
      </c>
      <c r="C1007" s="9">
        <v>7.9500000000000015E-2</v>
      </c>
      <c r="D1007" s="9">
        <v>7.007744472142492</v>
      </c>
      <c r="E1007" s="6">
        <v>492728</v>
      </c>
    </row>
    <row r="1008" spans="1:5" x14ac:dyDescent="0.2">
      <c r="A1008" s="10">
        <v>1008</v>
      </c>
      <c r="B1008" s="20">
        <v>1674584.9662416282</v>
      </c>
      <c r="C1008" s="9">
        <v>4.7E-2</v>
      </c>
      <c r="D1008" s="9">
        <v>2.1593081499064768</v>
      </c>
      <c r="E1008" s="6">
        <v>530048</v>
      </c>
    </row>
    <row r="1009" spans="1:5" x14ac:dyDescent="0.2">
      <c r="A1009" s="10">
        <v>1009</v>
      </c>
      <c r="B1009" s="20">
        <v>1873986.4598223863</v>
      </c>
      <c r="C1009" s="9">
        <v>6.1250000000000013E-2</v>
      </c>
      <c r="D1009" s="9">
        <v>2.3912414491280907</v>
      </c>
      <c r="E1009" s="6">
        <v>552596</v>
      </c>
    </row>
    <row r="1010" spans="1:5" x14ac:dyDescent="0.2">
      <c r="A1010" s="10">
        <v>1010</v>
      </c>
      <c r="B1010" s="20">
        <v>3426994.0759746665</v>
      </c>
      <c r="C1010" s="9">
        <v>8.5750000000000021E-2</v>
      </c>
      <c r="D1010" s="9">
        <v>5.7611707992176724</v>
      </c>
      <c r="E1010" s="6">
        <v>506864</v>
      </c>
    </row>
    <row r="1011" spans="1:5" x14ac:dyDescent="0.2">
      <c r="A1011" s="10">
        <v>1011</v>
      </c>
      <c r="B1011" s="20">
        <v>1312844.0658296626</v>
      </c>
      <c r="C1011" s="9">
        <v>5.6499999999999995E-2</v>
      </c>
      <c r="D1011" s="9">
        <v>2.108353219598595</v>
      </c>
      <c r="E1011" s="6">
        <v>422360</v>
      </c>
    </row>
    <row r="1012" spans="1:5" x14ac:dyDescent="0.2">
      <c r="A1012" s="10">
        <v>1012</v>
      </c>
      <c r="B1012" s="20">
        <v>3140830.3652368435</v>
      </c>
      <c r="C1012" s="9">
        <v>7.7250000000000013E-2</v>
      </c>
      <c r="D1012" s="9">
        <v>5.5400175851577593</v>
      </c>
      <c r="E1012" s="6">
        <v>480248</v>
      </c>
    </row>
    <row r="1013" spans="1:5" x14ac:dyDescent="0.2">
      <c r="A1013" s="10">
        <v>1013</v>
      </c>
      <c r="B1013" s="20">
        <v>4160684.9057358047</v>
      </c>
      <c r="C1013" s="9">
        <v>6.8749999999999992E-2</v>
      </c>
      <c r="D1013" s="9">
        <v>6.1763662271908544</v>
      </c>
      <c r="E1013" s="6">
        <v>579776</v>
      </c>
    </row>
    <row r="1014" spans="1:5" x14ac:dyDescent="0.2">
      <c r="A1014" s="10">
        <v>1014</v>
      </c>
      <c r="B1014" s="20">
        <v>5351322.9412040971</v>
      </c>
      <c r="C1014" s="9">
        <v>0.10050000000000001</v>
      </c>
      <c r="D1014" s="9">
        <v>8.6673849616364684</v>
      </c>
      <c r="E1014" s="6">
        <v>553544</v>
      </c>
    </row>
    <row r="1015" spans="1:5" x14ac:dyDescent="0.2">
      <c r="A1015" s="10">
        <v>1015</v>
      </c>
      <c r="B1015" s="20">
        <v>2267403.8097090395</v>
      </c>
      <c r="C1015" s="9">
        <v>6.6000000000000017E-2</v>
      </c>
      <c r="D1015" s="9">
        <v>3.4770005878280434</v>
      </c>
      <c r="E1015" s="6">
        <v>506456</v>
      </c>
    </row>
    <row r="1016" spans="1:5" x14ac:dyDescent="0.2">
      <c r="A1016" s="10">
        <v>1016</v>
      </c>
      <c r="B1016" s="20">
        <v>9103996.1675527692</v>
      </c>
      <c r="C1016" s="9">
        <v>0.11524999999999996</v>
      </c>
      <c r="D1016" s="9">
        <v>17.120578663632177</v>
      </c>
      <c r="E1016" s="6">
        <v>502412</v>
      </c>
    </row>
    <row r="1017" spans="1:5" x14ac:dyDescent="0.2">
      <c r="A1017" s="10">
        <v>1017</v>
      </c>
      <c r="B1017" s="20">
        <v>5003179.2603930579</v>
      </c>
      <c r="C1017" s="9">
        <v>9.6500000000000044E-2</v>
      </c>
      <c r="D1017" s="9">
        <v>9.6597591155317506</v>
      </c>
      <c r="E1017" s="6">
        <v>469352</v>
      </c>
    </row>
    <row r="1018" spans="1:5" x14ac:dyDescent="0.2">
      <c r="A1018" s="10">
        <v>1018</v>
      </c>
      <c r="B1018" s="20">
        <v>3188362.8013615459</v>
      </c>
      <c r="C1018" s="9">
        <v>6.5750000000000003E-2</v>
      </c>
      <c r="D1018" s="9">
        <v>5.1225186292371649</v>
      </c>
      <c r="E1018" s="6">
        <v>520760</v>
      </c>
    </row>
    <row r="1019" spans="1:5" x14ac:dyDescent="0.2">
      <c r="A1019" s="10">
        <v>1019</v>
      </c>
      <c r="B1019" s="20">
        <v>2283881.5534776109</v>
      </c>
      <c r="C1019" s="9">
        <v>6.1499999999999999E-2</v>
      </c>
      <c r="D1019" s="9">
        <v>3.1837914617606744</v>
      </c>
      <c r="E1019" s="6">
        <v>545888</v>
      </c>
    </row>
    <row r="1020" spans="1:5" x14ac:dyDescent="0.2">
      <c r="A1020" s="10">
        <v>1020</v>
      </c>
      <c r="B1020" s="20">
        <v>1821487.2904720523</v>
      </c>
      <c r="C1020" s="9">
        <v>6.7249999999999976E-2</v>
      </c>
      <c r="D1020" s="9">
        <v>2.2250814296197019</v>
      </c>
      <c r="E1020" s="6">
        <v>564788</v>
      </c>
    </row>
    <row r="1021" spans="1:5" x14ac:dyDescent="0.2">
      <c r="A1021" s="10">
        <v>1021</v>
      </c>
      <c r="B1021" s="20">
        <v>2557916.2170973704</v>
      </c>
      <c r="C1021" s="9">
        <v>6.7500000000000004E-2</v>
      </c>
      <c r="D1021" s="9">
        <v>3.5230264902735309</v>
      </c>
      <c r="E1021" s="6">
        <v>565532</v>
      </c>
    </row>
    <row r="1022" spans="1:5" x14ac:dyDescent="0.2">
      <c r="A1022" s="10">
        <v>1022</v>
      </c>
      <c r="B1022" s="20">
        <v>4638568.5679866439</v>
      </c>
      <c r="C1022" s="9">
        <v>8.8249999999999995E-2</v>
      </c>
      <c r="D1022" s="9">
        <v>7.8427123630036446</v>
      </c>
      <c r="E1022" s="6">
        <v>524564</v>
      </c>
    </row>
    <row r="1023" spans="1:5" x14ac:dyDescent="0.2">
      <c r="A1023" s="10">
        <v>1023</v>
      </c>
      <c r="B1023" s="20">
        <v>4285516.166167968</v>
      </c>
      <c r="C1023" s="9">
        <v>9.6750000000000003E-2</v>
      </c>
      <c r="D1023" s="9">
        <v>7.1651897414279988</v>
      </c>
      <c r="E1023" s="6">
        <v>524852</v>
      </c>
    </row>
    <row r="1024" spans="1:5" x14ac:dyDescent="0.2">
      <c r="A1024" s="10">
        <v>1024</v>
      </c>
      <c r="B1024" s="20">
        <v>1975308.4241618889</v>
      </c>
      <c r="C1024" s="9">
        <v>5.2500000000000005E-2</v>
      </c>
      <c r="D1024" s="9">
        <v>2.2689277343196874</v>
      </c>
      <c r="E1024" s="6">
        <v>604268</v>
      </c>
    </row>
    <row r="1025" spans="1:5" x14ac:dyDescent="0.2">
      <c r="A1025" s="10">
        <v>1025</v>
      </c>
      <c r="B1025" s="20">
        <v>4135460.1177498922</v>
      </c>
      <c r="C1025" s="9">
        <v>9.3750000000000014E-2</v>
      </c>
      <c r="D1025" s="9">
        <v>8.483347209545796</v>
      </c>
      <c r="E1025" s="6">
        <v>436076</v>
      </c>
    </row>
    <row r="1026" spans="1:5" x14ac:dyDescent="0.2">
      <c r="A1026" s="10">
        <v>1026</v>
      </c>
      <c r="B1026" s="20">
        <v>2574868.0871745725</v>
      </c>
      <c r="C1026" s="9">
        <v>5.8249999999999989E-2</v>
      </c>
      <c r="D1026" s="9">
        <v>3.3804875216476455</v>
      </c>
      <c r="E1026" s="6">
        <v>587804</v>
      </c>
    </row>
    <row r="1027" spans="1:5" x14ac:dyDescent="0.2">
      <c r="A1027" s="10">
        <v>1027</v>
      </c>
      <c r="B1027" s="20">
        <v>4200029.6152793095</v>
      </c>
      <c r="C1027" s="9">
        <v>8.724999999999998E-2</v>
      </c>
      <c r="D1027" s="9">
        <v>6.8061661127040916</v>
      </c>
      <c r="E1027" s="6">
        <v>538040</v>
      </c>
    </row>
    <row r="1028" spans="1:5" x14ac:dyDescent="0.2">
      <c r="A1028" s="10">
        <v>1028</v>
      </c>
      <c r="B1028" s="20">
        <v>2364317.2535731536</v>
      </c>
      <c r="C1028" s="9">
        <v>6.9750000000000006E-2</v>
      </c>
      <c r="D1028" s="9">
        <v>3.3500736939996791</v>
      </c>
      <c r="E1028" s="6">
        <v>543512</v>
      </c>
    </row>
    <row r="1029" spans="1:5" x14ac:dyDescent="0.2">
      <c r="A1029" s="10">
        <v>1029</v>
      </c>
      <c r="B1029" s="20">
        <v>4282286.1179568293</v>
      </c>
      <c r="C1029" s="9">
        <v>9.4999999999999987E-2</v>
      </c>
      <c r="D1029" s="9">
        <v>7.1681864823005759</v>
      </c>
      <c r="E1029" s="6">
        <v>524264</v>
      </c>
    </row>
    <row r="1030" spans="1:5" x14ac:dyDescent="0.2">
      <c r="A1030" s="10">
        <v>1030</v>
      </c>
      <c r="B1030" s="20">
        <v>3858811.0086665391</v>
      </c>
      <c r="C1030" s="9">
        <v>8.975000000000001E-2</v>
      </c>
      <c r="D1030" s="9">
        <v>6.01964470502321</v>
      </c>
      <c r="E1030" s="6">
        <v>549716</v>
      </c>
    </row>
    <row r="1031" spans="1:5" x14ac:dyDescent="0.2">
      <c r="A1031" s="10">
        <v>1031</v>
      </c>
      <c r="B1031" s="20">
        <v>2363564.041488287</v>
      </c>
      <c r="C1031" s="9">
        <v>6.5249999999999989E-2</v>
      </c>
      <c r="D1031" s="9">
        <v>3.1721046563350144</v>
      </c>
      <c r="E1031" s="6">
        <v>566516</v>
      </c>
    </row>
    <row r="1032" spans="1:5" x14ac:dyDescent="0.2">
      <c r="A1032" s="10">
        <v>1032</v>
      </c>
      <c r="B1032" s="20">
        <v>3585740.5880900463</v>
      </c>
      <c r="C1032" s="9">
        <v>8.2500000000000018E-2</v>
      </c>
      <c r="D1032" s="9">
        <v>5.5451854690204625</v>
      </c>
      <c r="E1032" s="6">
        <v>547844</v>
      </c>
    </row>
    <row r="1033" spans="1:5" x14ac:dyDescent="0.2">
      <c r="A1033" s="10">
        <v>1033</v>
      </c>
      <c r="B1033" s="20">
        <v>4442270.4279850544</v>
      </c>
      <c r="C1033" s="9">
        <v>9.1000000000000025E-2</v>
      </c>
      <c r="D1033" s="9">
        <v>6.4936074209272725</v>
      </c>
      <c r="E1033" s="6">
        <v>592808</v>
      </c>
    </row>
    <row r="1034" spans="1:5" x14ac:dyDescent="0.2">
      <c r="A1034" s="10">
        <v>1034</v>
      </c>
      <c r="B1034" s="20">
        <v>5521115.6603967035</v>
      </c>
      <c r="C1034" s="9">
        <v>8.5499999999999993E-2</v>
      </c>
      <c r="D1034" s="9">
        <v>9.0865139509161956</v>
      </c>
      <c r="E1034" s="6">
        <v>547376</v>
      </c>
    </row>
    <row r="1035" spans="1:5" x14ac:dyDescent="0.2">
      <c r="A1035" s="10">
        <v>1035</v>
      </c>
      <c r="B1035" s="20">
        <v>3798129.3311189022</v>
      </c>
      <c r="C1035" s="9">
        <v>8.1250000000000031E-2</v>
      </c>
      <c r="D1035" s="9">
        <v>5.5669315442637304</v>
      </c>
      <c r="E1035" s="6">
        <v>578372</v>
      </c>
    </row>
    <row r="1036" spans="1:5" x14ac:dyDescent="0.2">
      <c r="A1036" s="10">
        <v>1036</v>
      </c>
      <c r="B1036" s="20">
        <v>1372855.5524979886</v>
      </c>
      <c r="C1036" s="9">
        <v>6.0499999999999984E-2</v>
      </c>
      <c r="D1036" s="9">
        <v>1.6267508141258458</v>
      </c>
      <c r="E1036" s="6">
        <v>522644</v>
      </c>
    </row>
    <row r="1037" spans="1:5" x14ac:dyDescent="0.2">
      <c r="A1037" s="10">
        <v>1037</v>
      </c>
      <c r="B1037" s="20">
        <v>6101549.5638706256</v>
      </c>
      <c r="C1037" s="9">
        <v>0.10900000000000003</v>
      </c>
      <c r="D1037" s="9">
        <v>12.110897683335393</v>
      </c>
      <c r="E1037" s="6">
        <v>465380</v>
      </c>
    </row>
    <row r="1038" spans="1:5" x14ac:dyDescent="0.2">
      <c r="A1038" s="10">
        <v>1038</v>
      </c>
      <c r="B1038" s="20">
        <v>2085719.5794880441</v>
      </c>
      <c r="C1038" s="9">
        <v>6.4500000000000016E-2</v>
      </c>
      <c r="D1038" s="9">
        <v>2.765163009589358</v>
      </c>
      <c r="E1038" s="6">
        <v>553952</v>
      </c>
    </row>
    <row r="1039" spans="1:5" x14ac:dyDescent="0.2">
      <c r="A1039" s="10">
        <v>1039</v>
      </c>
      <c r="B1039" s="20">
        <v>1896398.8138720191</v>
      </c>
      <c r="C1039" s="9">
        <v>6.3E-2</v>
      </c>
      <c r="D1039" s="9">
        <v>2.8054927515632531</v>
      </c>
      <c r="E1039" s="6">
        <v>498332</v>
      </c>
    </row>
    <row r="1040" spans="1:5" x14ac:dyDescent="0.2">
      <c r="A1040" s="10">
        <v>1040</v>
      </c>
      <c r="B1040" s="20">
        <v>2481685.9894977352</v>
      </c>
      <c r="C1040" s="9">
        <v>7.1500000000000022E-2</v>
      </c>
      <c r="D1040" s="9">
        <v>3.4390968809658764</v>
      </c>
      <c r="E1040" s="6">
        <v>559052</v>
      </c>
    </row>
    <row r="1041" spans="1:5" x14ac:dyDescent="0.2">
      <c r="A1041" s="10">
        <v>1041</v>
      </c>
      <c r="B1041" s="20">
        <v>1882439.9113100709</v>
      </c>
      <c r="C1041" s="9">
        <v>6.6750000000000032E-2</v>
      </c>
      <c r="D1041" s="9">
        <v>2.3183377484823668</v>
      </c>
      <c r="E1041" s="6">
        <v>567284</v>
      </c>
    </row>
    <row r="1042" spans="1:5" x14ac:dyDescent="0.2">
      <c r="A1042" s="10">
        <v>1042</v>
      </c>
      <c r="B1042" s="20">
        <v>3043999.8979816516</v>
      </c>
      <c r="C1042" s="9">
        <v>6.0499999999999984E-2</v>
      </c>
      <c r="D1042" s="9">
        <v>4.268185795249722</v>
      </c>
      <c r="E1042" s="6">
        <v>577808</v>
      </c>
    </row>
    <row r="1043" spans="1:5" x14ac:dyDescent="0.2">
      <c r="A1043" s="10">
        <v>1043</v>
      </c>
      <c r="B1043" s="20">
        <v>1903074.4036749436</v>
      </c>
      <c r="C1043" s="9">
        <v>6.4250000000000002E-2</v>
      </c>
      <c r="D1043" s="9">
        <v>2.9379928065119056</v>
      </c>
      <c r="E1043" s="6">
        <v>483260</v>
      </c>
    </row>
    <row r="1044" spans="1:5" x14ac:dyDescent="0.2">
      <c r="A1044" s="10">
        <v>1044</v>
      </c>
      <c r="B1044" s="20">
        <v>3012641.064733543</v>
      </c>
      <c r="C1044" s="9">
        <v>6.0999999999999999E-2</v>
      </c>
      <c r="D1044" s="9">
        <v>4.5715774357214194</v>
      </c>
      <c r="E1044" s="6">
        <v>540716</v>
      </c>
    </row>
    <row r="1045" spans="1:5" x14ac:dyDescent="0.2">
      <c r="A1045" s="10">
        <v>1045</v>
      </c>
      <c r="B1045" s="20">
        <v>2499051.2730935835</v>
      </c>
      <c r="C1045" s="9">
        <v>7.3000000000000023E-2</v>
      </c>
      <c r="D1045" s="9">
        <v>3.4542874945522697</v>
      </c>
      <c r="E1045" s="6">
        <v>561044</v>
      </c>
    </row>
    <row r="1046" spans="1:5" x14ac:dyDescent="0.2">
      <c r="A1046" s="10">
        <v>1046</v>
      </c>
      <c r="B1046" s="20">
        <v>4289711.0730117271</v>
      </c>
      <c r="C1046" s="9">
        <v>9.9000000000000005E-2</v>
      </c>
      <c r="D1046" s="9">
        <v>7.3347796924895023</v>
      </c>
      <c r="E1046" s="6">
        <v>514676</v>
      </c>
    </row>
    <row r="1047" spans="1:5" x14ac:dyDescent="0.2">
      <c r="A1047" s="10">
        <v>1047</v>
      </c>
      <c r="B1047" s="20">
        <v>3900508.6943846559</v>
      </c>
      <c r="C1047" s="9">
        <v>8.2000000000000031E-2</v>
      </c>
      <c r="D1047" s="9">
        <v>6.1557937756101007</v>
      </c>
      <c r="E1047" s="6">
        <v>545084</v>
      </c>
    </row>
    <row r="1048" spans="1:5" x14ac:dyDescent="0.2">
      <c r="A1048" s="10">
        <v>1048</v>
      </c>
      <c r="B1048" s="20">
        <v>3142162.2517802175</v>
      </c>
      <c r="C1048" s="9">
        <v>8.0750000000000002E-2</v>
      </c>
      <c r="D1048" s="9">
        <v>5.698106745894834</v>
      </c>
      <c r="E1048" s="6">
        <v>469112</v>
      </c>
    </row>
    <row r="1049" spans="1:5" x14ac:dyDescent="0.2">
      <c r="A1049" s="10">
        <v>1049</v>
      </c>
      <c r="B1049" s="20">
        <v>2581179.101022026</v>
      </c>
      <c r="C1049" s="9">
        <v>6.5000000000000016E-2</v>
      </c>
      <c r="D1049" s="9">
        <v>3.0976820587987306</v>
      </c>
      <c r="E1049" s="6">
        <v>629912</v>
      </c>
    </row>
    <row r="1050" spans="1:5" x14ac:dyDescent="0.2">
      <c r="A1050" s="10">
        <v>1050</v>
      </c>
      <c r="B1050" s="20">
        <v>3461363.572308905</v>
      </c>
      <c r="C1050" s="9">
        <v>7.5499999999999998E-2</v>
      </c>
      <c r="D1050" s="9">
        <v>5.4398899553271978</v>
      </c>
      <c r="E1050" s="6">
        <v>537488</v>
      </c>
    </row>
    <row r="1051" spans="1:5" x14ac:dyDescent="0.2">
      <c r="A1051" s="10">
        <v>1051</v>
      </c>
      <c r="B1051" s="20">
        <v>3108973.4175134064</v>
      </c>
      <c r="C1051" s="9">
        <v>7.5000000000000011E-2</v>
      </c>
      <c r="D1051" s="9">
        <v>4.4952160236025991</v>
      </c>
      <c r="E1051" s="6">
        <v>565760</v>
      </c>
    </row>
    <row r="1052" spans="1:5" x14ac:dyDescent="0.2">
      <c r="A1052" s="10">
        <v>1052</v>
      </c>
      <c r="B1052" s="20">
        <v>4252875.5161907319</v>
      </c>
      <c r="C1052" s="9">
        <v>8.3750000000000019E-2</v>
      </c>
      <c r="D1052" s="9">
        <v>7.2294393758963675</v>
      </c>
      <c r="E1052" s="6">
        <v>516788</v>
      </c>
    </row>
    <row r="1053" spans="1:5" x14ac:dyDescent="0.2">
      <c r="A1053" s="10">
        <v>1053</v>
      </c>
      <c r="B1053" s="20">
        <v>6191905.2312178388</v>
      </c>
      <c r="C1053" s="9">
        <v>0.10300000000000001</v>
      </c>
      <c r="D1053" s="9">
        <v>13.094037327959608</v>
      </c>
      <c r="E1053" s="6">
        <v>439328</v>
      </c>
    </row>
    <row r="1054" spans="1:5" x14ac:dyDescent="0.2">
      <c r="A1054" s="10">
        <v>1054</v>
      </c>
      <c r="B1054" s="20">
        <v>4181084.9226283608</v>
      </c>
      <c r="C1054" s="9">
        <v>8.500000000000002E-2</v>
      </c>
      <c r="D1054" s="9">
        <v>6.0953877058118904</v>
      </c>
      <c r="E1054" s="6">
        <v>589268</v>
      </c>
    </row>
    <row r="1055" spans="1:5" x14ac:dyDescent="0.2">
      <c r="A1055" s="10">
        <v>1055</v>
      </c>
      <c r="B1055" s="20">
        <v>4549726.6275067357</v>
      </c>
      <c r="C1055" s="9">
        <v>9.6250000000000002E-2</v>
      </c>
      <c r="D1055" s="9">
        <v>7.0315750379655695</v>
      </c>
      <c r="E1055" s="6">
        <v>566480</v>
      </c>
    </row>
    <row r="1056" spans="1:5" x14ac:dyDescent="0.2">
      <c r="A1056" s="10">
        <v>1056</v>
      </c>
      <c r="B1056" s="20">
        <v>3172773.4212144967</v>
      </c>
      <c r="C1056" s="9">
        <v>7.3000000000000023E-2</v>
      </c>
      <c r="D1056" s="9">
        <v>4.6827149685028244</v>
      </c>
      <c r="E1056" s="6">
        <v>558320</v>
      </c>
    </row>
    <row r="1057" spans="1:5" x14ac:dyDescent="0.2">
      <c r="A1057" s="10">
        <v>1057</v>
      </c>
      <c r="B1057" s="20">
        <v>2006489.7164312499</v>
      </c>
      <c r="C1057" s="9">
        <v>5.9749999999999991E-2</v>
      </c>
      <c r="D1057" s="9">
        <v>2.2673876990425761</v>
      </c>
      <c r="E1057" s="6">
        <v>614096</v>
      </c>
    </row>
    <row r="1058" spans="1:5" x14ac:dyDescent="0.2">
      <c r="A1058" s="10">
        <v>1058</v>
      </c>
      <c r="B1058" s="20">
        <v>4093429.9250625283</v>
      </c>
      <c r="C1058" s="9">
        <v>7.5000000000000025E-2</v>
      </c>
      <c r="D1058" s="9">
        <v>6.2511176230993337</v>
      </c>
      <c r="E1058" s="6">
        <v>564524</v>
      </c>
    </row>
    <row r="1059" spans="1:5" x14ac:dyDescent="0.2">
      <c r="A1059" s="10">
        <v>1059</v>
      </c>
      <c r="B1059" s="20">
        <v>2934174.868031417</v>
      </c>
      <c r="C1059" s="9">
        <v>7.0249999999999993E-2</v>
      </c>
      <c r="D1059" s="9">
        <v>4.8486981104118501</v>
      </c>
      <c r="E1059" s="6">
        <v>501680</v>
      </c>
    </row>
    <row r="1060" spans="1:5" x14ac:dyDescent="0.2">
      <c r="A1060" s="10">
        <v>1060</v>
      </c>
      <c r="B1060" s="20">
        <v>4386927.0383670954</v>
      </c>
      <c r="C1060" s="9">
        <v>7.400000000000001E-2</v>
      </c>
      <c r="D1060" s="9">
        <v>6.8113684961166783</v>
      </c>
      <c r="E1060" s="6">
        <v>561608</v>
      </c>
    </row>
    <row r="1061" spans="1:5" x14ac:dyDescent="0.2">
      <c r="A1061" s="10">
        <v>1061</v>
      </c>
      <c r="B1061" s="20">
        <v>1396374.3307569872</v>
      </c>
      <c r="C1061" s="9">
        <v>4.0749999999999995E-2</v>
      </c>
      <c r="D1061" s="9">
        <v>1.742850721194013</v>
      </c>
      <c r="E1061" s="6">
        <v>509096</v>
      </c>
    </row>
    <row r="1062" spans="1:5" x14ac:dyDescent="0.2">
      <c r="A1062" s="10">
        <v>1062</v>
      </c>
      <c r="B1062" s="20">
        <v>2794558.2294917894</v>
      </c>
      <c r="C1062" s="9">
        <v>7.5249999999999997E-2</v>
      </c>
      <c r="D1062" s="9">
        <v>4.5071697727648381</v>
      </c>
      <c r="E1062" s="6">
        <v>507440</v>
      </c>
    </row>
    <row r="1063" spans="1:5" x14ac:dyDescent="0.2">
      <c r="A1063" s="10">
        <v>1063</v>
      </c>
      <c r="B1063" s="20">
        <v>5047706.267382876</v>
      </c>
      <c r="C1063" s="9">
        <v>8.9749999999999983E-2</v>
      </c>
      <c r="D1063" s="9">
        <v>8.853951311820893</v>
      </c>
      <c r="E1063" s="6">
        <v>512252</v>
      </c>
    </row>
    <row r="1064" spans="1:5" x14ac:dyDescent="0.2">
      <c r="A1064" s="10">
        <v>1064</v>
      </c>
      <c r="B1064" s="20">
        <v>3064813.720663121</v>
      </c>
      <c r="C1064" s="9">
        <v>9.4750000000000001E-2</v>
      </c>
      <c r="D1064" s="9">
        <v>5.6158100934755746</v>
      </c>
      <c r="E1064" s="6">
        <v>463256</v>
      </c>
    </row>
    <row r="1065" spans="1:5" x14ac:dyDescent="0.2">
      <c r="A1065" s="10">
        <v>1065</v>
      </c>
      <c r="B1065" s="20">
        <v>2678676.9409637018</v>
      </c>
      <c r="C1065" s="9">
        <v>6.8999999999999992E-2</v>
      </c>
      <c r="D1065" s="9">
        <v>3.4134712636072932</v>
      </c>
      <c r="E1065" s="6">
        <v>606932</v>
      </c>
    </row>
    <row r="1066" spans="1:5" x14ac:dyDescent="0.2">
      <c r="A1066" s="10">
        <v>1066</v>
      </c>
      <c r="B1066" s="20">
        <v>5375355.6095219776</v>
      </c>
      <c r="C1066" s="9">
        <v>0.10100000000000001</v>
      </c>
      <c r="D1066" s="9">
        <v>9.9737863479245661</v>
      </c>
      <c r="E1066" s="6">
        <v>489836</v>
      </c>
    </row>
    <row r="1067" spans="1:5" x14ac:dyDescent="0.2">
      <c r="A1067" s="10">
        <v>1067</v>
      </c>
      <c r="B1067" s="20">
        <v>2826581.8717249264</v>
      </c>
      <c r="C1067" s="9">
        <v>7.4999999999999997E-2</v>
      </c>
      <c r="D1067" s="9">
        <v>4.5826878915074625</v>
      </c>
      <c r="E1067" s="6">
        <v>506312</v>
      </c>
    </row>
    <row r="1068" spans="1:5" x14ac:dyDescent="0.2">
      <c r="A1068" s="10">
        <v>1068</v>
      </c>
      <c r="B1068" s="20">
        <v>1492393.5484597455</v>
      </c>
      <c r="C1068" s="9">
        <v>5.8000000000000017E-2</v>
      </c>
      <c r="D1068" s="9">
        <v>1.7764841500464092</v>
      </c>
      <c r="E1068" s="6">
        <v>537512</v>
      </c>
    </row>
    <row r="1069" spans="1:5" x14ac:dyDescent="0.2">
      <c r="A1069" s="10">
        <v>1069</v>
      </c>
      <c r="B1069" s="20">
        <v>3928719.7217054586</v>
      </c>
      <c r="C1069" s="9">
        <v>8.4250000000000005E-2</v>
      </c>
      <c r="D1069" s="9">
        <v>5.2509860392197538</v>
      </c>
      <c r="E1069" s="6">
        <v>628496</v>
      </c>
    </row>
    <row r="1070" spans="1:5" x14ac:dyDescent="0.2">
      <c r="A1070" s="10">
        <v>1070</v>
      </c>
      <c r="B1070" s="20">
        <v>2248255.6034916849</v>
      </c>
      <c r="C1070" s="9">
        <v>7.3999999999999996E-2</v>
      </c>
      <c r="D1070" s="9">
        <v>3.0090721755868217</v>
      </c>
      <c r="E1070" s="6">
        <v>560792</v>
      </c>
    </row>
    <row r="1071" spans="1:5" x14ac:dyDescent="0.2">
      <c r="A1071" s="10">
        <v>1071</v>
      </c>
      <c r="B1071" s="20">
        <v>1678141.8509320708</v>
      </c>
      <c r="C1071" s="9">
        <v>6.2249999999999993E-2</v>
      </c>
      <c r="D1071" s="9">
        <v>2.2930570073235299</v>
      </c>
      <c r="E1071" s="6">
        <v>509600</v>
      </c>
    </row>
    <row r="1072" spans="1:5" x14ac:dyDescent="0.2">
      <c r="A1072" s="10">
        <v>1072</v>
      </c>
      <c r="B1072" s="20">
        <v>3149930.1767553519</v>
      </c>
      <c r="C1072" s="9">
        <v>7.5250000000000011E-2</v>
      </c>
      <c r="D1072" s="9">
        <v>5.0925197223206862</v>
      </c>
      <c r="E1072" s="6">
        <v>517016</v>
      </c>
    </row>
    <row r="1073" spans="1:5" x14ac:dyDescent="0.2">
      <c r="A1073" s="10">
        <v>1073</v>
      </c>
      <c r="B1073" s="20">
        <v>2084210.6584850145</v>
      </c>
      <c r="C1073" s="9">
        <v>5.5000000000000007E-2</v>
      </c>
      <c r="D1073" s="9">
        <v>3.0259976249884377</v>
      </c>
      <c r="E1073" s="6">
        <v>517688</v>
      </c>
    </row>
    <row r="1074" spans="1:5" x14ac:dyDescent="0.2">
      <c r="A1074" s="10">
        <v>1074</v>
      </c>
      <c r="B1074" s="20">
        <v>1230741.7321495374</v>
      </c>
      <c r="C1074" s="9">
        <v>5.4249999999999986E-2</v>
      </c>
      <c r="D1074" s="9">
        <v>1.198459740898034</v>
      </c>
      <c r="E1074" s="6">
        <v>559820</v>
      </c>
    </row>
    <row r="1075" spans="1:5" x14ac:dyDescent="0.2">
      <c r="A1075" s="10">
        <v>1075</v>
      </c>
      <c r="B1075" s="20">
        <v>1482109.6715673674</v>
      </c>
      <c r="C1075" s="9">
        <v>4.5000000000000005E-2</v>
      </c>
      <c r="D1075" s="9">
        <v>1.6600195117688492</v>
      </c>
      <c r="E1075" s="6">
        <v>557180</v>
      </c>
    </row>
    <row r="1076" spans="1:5" x14ac:dyDescent="0.2">
      <c r="A1076" s="10">
        <v>1076</v>
      </c>
      <c r="B1076" s="20">
        <v>7876727.8757115873</v>
      </c>
      <c r="C1076" s="9">
        <v>0.10400000000000002</v>
      </c>
      <c r="D1076" s="9">
        <v>14.303531913175807</v>
      </c>
      <c r="E1076" s="6">
        <v>514700</v>
      </c>
    </row>
    <row r="1077" spans="1:5" x14ac:dyDescent="0.2">
      <c r="A1077" s="10">
        <v>1077</v>
      </c>
      <c r="B1077" s="20">
        <v>2911318.0398881827</v>
      </c>
      <c r="C1077" s="9">
        <v>8.0500000000000016E-2</v>
      </c>
      <c r="D1077" s="9">
        <v>4.7715234679442506</v>
      </c>
      <c r="E1077" s="6">
        <v>504428</v>
      </c>
    </row>
    <row r="1078" spans="1:5" x14ac:dyDescent="0.2">
      <c r="A1078" s="10">
        <v>1078</v>
      </c>
      <c r="B1078" s="20">
        <v>2287724.1941821836</v>
      </c>
      <c r="C1078" s="9">
        <v>6.4250000000000015E-2</v>
      </c>
      <c r="D1078" s="9">
        <v>2.8472941149857114</v>
      </c>
      <c r="E1078" s="6">
        <v>594632</v>
      </c>
    </row>
    <row r="1079" spans="1:5" x14ac:dyDescent="0.2">
      <c r="A1079" s="10">
        <v>1079</v>
      </c>
      <c r="B1079" s="20">
        <v>6048939.8779989807</v>
      </c>
      <c r="C1079" s="9">
        <v>9.824999999999999E-2</v>
      </c>
      <c r="D1079" s="9">
        <v>10.504259942942147</v>
      </c>
      <c r="E1079" s="6">
        <v>525800</v>
      </c>
    </row>
    <row r="1080" spans="1:5" x14ac:dyDescent="0.2">
      <c r="A1080" s="10">
        <v>1080</v>
      </c>
      <c r="B1080" s="20">
        <v>4227074.7853340684</v>
      </c>
      <c r="C1080" s="9">
        <v>8.1250000000000017E-2</v>
      </c>
      <c r="D1080" s="9">
        <v>7.0521845194568504</v>
      </c>
      <c r="E1080" s="6">
        <v>524960</v>
      </c>
    </row>
    <row r="1081" spans="1:5" x14ac:dyDescent="0.2">
      <c r="A1081" s="10">
        <v>1081</v>
      </c>
      <c r="B1081" s="20">
        <v>2381207.4329086393</v>
      </c>
      <c r="C1081" s="9">
        <v>5.6250000000000008E-2</v>
      </c>
      <c r="D1081" s="9">
        <v>3.5982038113078527</v>
      </c>
      <c r="E1081" s="6">
        <v>517856</v>
      </c>
    </row>
    <row r="1082" spans="1:5" x14ac:dyDescent="0.2">
      <c r="A1082" s="10">
        <v>1082</v>
      </c>
      <c r="B1082" s="20">
        <v>1668104.7107607152</v>
      </c>
      <c r="C1082" s="9">
        <v>5.775000000000001E-2</v>
      </c>
      <c r="D1082" s="9">
        <v>1.8808506451469265</v>
      </c>
      <c r="E1082" s="6">
        <v>579032</v>
      </c>
    </row>
    <row r="1083" spans="1:5" x14ac:dyDescent="0.2">
      <c r="A1083" s="10">
        <v>1083</v>
      </c>
      <c r="B1083" s="20">
        <v>7422824.1572020715</v>
      </c>
      <c r="C1083" s="9">
        <v>0.10624999999999998</v>
      </c>
      <c r="D1083" s="9">
        <v>11.724695987249412</v>
      </c>
      <c r="E1083" s="6">
        <v>583340</v>
      </c>
    </row>
    <row r="1084" spans="1:5" x14ac:dyDescent="0.2">
      <c r="A1084" s="10">
        <v>1084</v>
      </c>
      <c r="B1084" s="20">
        <v>2393944.0818351377</v>
      </c>
      <c r="C1084" s="9">
        <v>7.4250000000000024E-2</v>
      </c>
      <c r="D1084" s="9">
        <v>4.1956421604200402</v>
      </c>
      <c r="E1084" s="6">
        <v>460760</v>
      </c>
    </row>
    <row r="1085" spans="1:5" x14ac:dyDescent="0.2">
      <c r="A1085" s="10">
        <v>1085</v>
      </c>
      <c r="B1085" s="20">
        <v>1590629.3061127274</v>
      </c>
      <c r="C1085" s="9">
        <v>5.7750000000000024E-2</v>
      </c>
      <c r="D1085" s="9">
        <v>2.070570680340539</v>
      </c>
      <c r="E1085" s="6">
        <v>518024</v>
      </c>
    </row>
    <row r="1086" spans="1:5" x14ac:dyDescent="0.2">
      <c r="A1086" s="10">
        <v>1086</v>
      </c>
      <c r="B1086" s="20">
        <v>2858197.2745840396</v>
      </c>
      <c r="C1086" s="9">
        <v>7.2749999999999995E-2</v>
      </c>
      <c r="D1086" s="9">
        <v>3.8230173916735959</v>
      </c>
      <c r="E1086" s="6">
        <v>592616</v>
      </c>
    </row>
    <row r="1087" spans="1:5" x14ac:dyDescent="0.2">
      <c r="A1087" s="10">
        <v>1087</v>
      </c>
      <c r="B1087" s="20">
        <v>664517.6996456905</v>
      </c>
      <c r="C1087" s="9">
        <v>2.5749999999999988E-2</v>
      </c>
      <c r="D1087" s="9">
        <v>0.26333202721973692</v>
      </c>
      <c r="E1087" s="6">
        <v>526004</v>
      </c>
    </row>
    <row r="1088" spans="1:5" x14ac:dyDescent="0.2">
      <c r="A1088" s="10">
        <v>1088</v>
      </c>
      <c r="B1088" s="20">
        <v>1771760.5729251713</v>
      </c>
      <c r="C1088" s="9">
        <v>4.8750000000000002E-2</v>
      </c>
      <c r="D1088" s="9">
        <v>2.5906593214219704</v>
      </c>
      <c r="E1088" s="6">
        <v>493436</v>
      </c>
    </row>
    <row r="1089" spans="1:5" x14ac:dyDescent="0.2">
      <c r="A1089" s="10">
        <v>1089</v>
      </c>
      <c r="B1089" s="20">
        <v>3546650.0929066241</v>
      </c>
      <c r="C1089" s="9">
        <v>7.400000000000001E-2</v>
      </c>
      <c r="D1089" s="9">
        <v>5.8695719660237859</v>
      </c>
      <c r="E1089" s="6">
        <v>516284</v>
      </c>
    </row>
    <row r="1090" spans="1:5" x14ac:dyDescent="0.2">
      <c r="A1090" s="10">
        <v>1090</v>
      </c>
      <c r="B1090" s="20">
        <v>3950012.3555160593</v>
      </c>
      <c r="C1090" s="9">
        <v>8.1749999999999989E-2</v>
      </c>
      <c r="D1090" s="9">
        <v>6.0276914292964134</v>
      </c>
      <c r="E1090" s="6">
        <v>562064</v>
      </c>
    </row>
    <row r="1091" spans="1:5" x14ac:dyDescent="0.2">
      <c r="A1091" s="10">
        <v>1091</v>
      </c>
      <c r="B1091" s="20">
        <v>5388873.025731775</v>
      </c>
      <c r="C1091" s="9">
        <v>0.1085</v>
      </c>
      <c r="D1091" s="9">
        <v>10.050381052798187</v>
      </c>
      <c r="E1091" s="6">
        <v>487664</v>
      </c>
    </row>
    <row r="1092" spans="1:5" x14ac:dyDescent="0.2">
      <c r="A1092" s="10">
        <v>1092</v>
      </c>
      <c r="B1092" s="20">
        <v>3376611.3148851385</v>
      </c>
      <c r="C1092" s="9">
        <v>7.9000000000000015E-2</v>
      </c>
      <c r="D1092" s="9">
        <v>5.2911971137374021</v>
      </c>
      <c r="E1092" s="6">
        <v>536720</v>
      </c>
    </row>
    <row r="1093" spans="1:5" x14ac:dyDescent="0.2">
      <c r="A1093" s="10">
        <v>1093</v>
      </c>
      <c r="B1093" s="20">
        <v>1674157.2768572723</v>
      </c>
      <c r="C1093" s="9">
        <v>5.825000000000001E-2</v>
      </c>
      <c r="D1093" s="9">
        <v>2.7187958738510849</v>
      </c>
      <c r="E1093" s="6">
        <v>450188</v>
      </c>
    </row>
    <row r="1094" spans="1:5" x14ac:dyDescent="0.2">
      <c r="A1094" s="10">
        <v>1094</v>
      </c>
      <c r="B1094" s="20">
        <v>2067774.9895734768</v>
      </c>
      <c r="C1094" s="9">
        <v>5.6750000000000002E-2</v>
      </c>
      <c r="D1094" s="9">
        <v>2.6918224546746932</v>
      </c>
      <c r="E1094" s="6">
        <v>560096</v>
      </c>
    </row>
    <row r="1095" spans="1:5" x14ac:dyDescent="0.2">
      <c r="A1095" s="10">
        <v>1095</v>
      </c>
      <c r="B1095" s="20">
        <v>1584229.6408831668</v>
      </c>
      <c r="C1095" s="9">
        <v>6.0000000000000012E-2</v>
      </c>
      <c r="D1095" s="9">
        <v>1.8311048301997335</v>
      </c>
      <c r="E1095" s="6">
        <v>559580</v>
      </c>
    </row>
    <row r="1096" spans="1:5" x14ac:dyDescent="0.2">
      <c r="A1096" s="10">
        <v>1096</v>
      </c>
      <c r="B1096" s="20">
        <v>4657593.8089823835</v>
      </c>
      <c r="C1096" s="9">
        <v>8.0750000000000016E-2</v>
      </c>
      <c r="D1096" s="9">
        <v>8.7243087350664847</v>
      </c>
      <c r="E1096" s="6">
        <v>478964</v>
      </c>
    </row>
    <row r="1097" spans="1:5" x14ac:dyDescent="0.2">
      <c r="A1097" s="10">
        <v>1097</v>
      </c>
      <c r="B1097" s="20">
        <v>3707810.8755775327</v>
      </c>
      <c r="C1097" s="9">
        <v>7.4500000000000025E-2</v>
      </c>
      <c r="D1097" s="9">
        <v>5.5732003892666517</v>
      </c>
      <c r="E1097" s="6">
        <v>564080</v>
      </c>
    </row>
    <row r="1098" spans="1:5" x14ac:dyDescent="0.2">
      <c r="A1098" s="10">
        <v>1098</v>
      </c>
      <c r="B1098" s="20">
        <v>2411033.3574402053</v>
      </c>
      <c r="C1098" s="9">
        <v>7.5250000000000011E-2</v>
      </c>
      <c r="D1098" s="9">
        <v>3.388260804764601</v>
      </c>
      <c r="E1098" s="6">
        <v>549428</v>
      </c>
    </row>
    <row r="1099" spans="1:5" x14ac:dyDescent="0.2">
      <c r="A1099" s="10">
        <v>1099</v>
      </c>
      <c r="B1099" s="20">
        <v>12397275.604479067</v>
      </c>
      <c r="C1099" s="9">
        <v>0.12075000000000005</v>
      </c>
      <c r="D1099" s="9">
        <v>23.466311178191518</v>
      </c>
      <c r="E1099" s="6">
        <v>506708</v>
      </c>
    </row>
    <row r="1100" spans="1:5" x14ac:dyDescent="0.2">
      <c r="A1100" s="10">
        <v>1100</v>
      </c>
      <c r="B1100" s="20">
        <v>1906526.8285150684</v>
      </c>
      <c r="C1100" s="9">
        <v>5.7999999999999996E-2</v>
      </c>
      <c r="D1100" s="9">
        <v>2.2526372665522505</v>
      </c>
      <c r="E1100" s="6">
        <v>586148</v>
      </c>
    </row>
    <row r="1101" spans="1:5" x14ac:dyDescent="0.2">
      <c r="A1101" s="10">
        <v>1101</v>
      </c>
      <c r="B1101" s="20">
        <v>4652200.3079829169</v>
      </c>
      <c r="C1101" s="9">
        <v>7.9750000000000015E-2</v>
      </c>
      <c r="D1101" s="9">
        <v>7.8804819305300517</v>
      </c>
      <c r="E1101" s="6">
        <v>523868</v>
      </c>
    </row>
    <row r="1102" spans="1:5" x14ac:dyDescent="0.2">
      <c r="A1102" s="10">
        <v>1102</v>
      </c>
      <c r="B1102" s="20">
        <v>2369050.7445568834</v>
      </c>
      <c r="C1102" s="9">
        <v>7.3500000000000024E-2</v>
      </c>
      <c r="D1102" s="9">
        <v>4.2655869249028333</v>
      </c>
      <c r="E1102" s="6">
        <v>449912</v>
      </c>
    </row>
    <row r="1103" spans="1:5" x14ac:dyDescent="0.2">
      <c r="A1103" s="10">
        <v>1103</v>
      </c>
      <c r="B1103" s="20">
        <v>1153864.1438013141</v>
      </c>
      <c r="C1103" s="9">
        <v>4.4999999999999984E-2</v>
      </c>
      <c r="D1103" s="9">
        <v>1.2604753116871206</v>
      </c>
      <c r="E1103" s="6">
        <v>510452</v>
      </c>
    </row>
    <row r="1104" spans="1:5" x14ac:dyDescent="0.2">
      <c r="A1104" s="10">
        <v>1104</v>
      </c>
      <c r="B1104" s="20">
        <v>1577914.5751398588</v>
      </c>
      <c r="C1104" s="9">
        <v>6.2E-2</v>
      </c>
      <c r="D1104" s="9">
        <v>1.9705388207938785</v>
      </c>
      <c r="E1104" s="6">
        <v>531188</v>
      </c>
    </row>
    <row r="1105" spans="1:5" x14ac:dyDescent="0.2">
      <c r="A1105" s="10">
        <v>1105</v>
      </c>
      <c r="B1105" s="20">
        <v>3828050.5801659869</v>
      </c>
      <c r="C1105" s="9">
        <v>8.525000000000002E-2</v>
      </c>
      <c r="D1105" s="9">
        <v>7.3865347948217703</v>
      </c>
      <c r="E1105" s="6">
        <v>456452</v>
      </c>
    </row>
    <row r="1106" spans="1:5" x14ac:dyDescent="0.2">
      <c r="A1106" s="10">
        <v>1106</v>
      </c>
      <c r="B1106" s="20">
        <v>2107345.6249994021</v>
      </c>
      <c r="C1106" s="9">
        <v>5.1500000000000004E-2</v>
      </c>
      <c r="D1106" s="9">
        <v>2.928360882029442</v>
      </c>
      <c r="E1106" s="6">
        <v>536444</v>
      </c>
    </row>
    <row r="1107" spans="1:5" x14ac:dyDescent="0.2">
      <c r="A1107" s="10">
        <v>1107</v>
      </c>
      <c r="B1107" s="20">
        <v>6045400.2466198457</v>
      </c>
      <c r="C1107" s="9">
        <v>9.7499999999999976E-2</v>
      </c>
      <c r="D1107" s="9">
        <v>9.3142001464192656</v>
      </c>
      <c r="E1107" s="6">
        <v>586124</v>
      </c>
    </row>
    <row r="1108" spans="1:5" x14ac:dyDescent="0.2">
      <c r="A1108" s="10">
        <v>1108</v>
      </c>
      <c r="B1108" s="20">
        <v>2001537.1017516027</v>
      </c>
      <c r="C1108" s="9">
        <v>7.8500000000000014E-2</v>
      </c>
      <c r="D1108" s="9">
        <v>2.9978929342604039</v>
      </c>
      <c r="E1108" s="6">
        <v>500648</v>
      </c>
    </row>
    <row r="1109" spans="1:5" x14ac:dyDescent="0.2">
      <c r="A1109" s="10">
        <v>1109</v>
      </c>
      <c r="B1109" s="20">
        <v>1405526.4100902292</v>
      </c>
      <c r="C1109" s="9">
        <v>3.9999999999999994E-2</v>
      </c>
      <c r="D1109" s="9">
        <v>1.4290841895431736</v>
      </c>
      <c r="E1109" s="6">
        <v>578624</v>
      </c>
    </row>
    <row r="1110" spans="1:5" x14ac:dyDescent="0.2">
      <c r="A1110" s="10">
        <v>1110</v>
      </c>
      <c r="B1110" s="20">
        <v>3303552.8322136179</v>
      </c>
      <c r="C1110" s="9">
        <v>6.5750000000000003E-2</v>
      </c>
      <c r="D1110" s="9">
        <v>4.5569714312376668</v>
      </c>
      <c r="E1110" s="6">
        <v>594488</v>
      </c>
    </row>
    <row r="1111" spans="1:5" x14ac:dyDescent="0.2">
      <c r="A1111" s="10">
        <v>1111</v>
      </c>
      <c r="B1111" s="20">
        <v>3175120.4650667291</v>
      </c>
      <c r="C1111" s="9">
        <v>8.1249999999999989E-2</v>
      </c>
      <c r="D1111" s="9">
        <v>5.2083915988821978</v>
      </c>
      <c r="E1111" s="6">
        <v>511424</v>
      </c>
    </row>
    <row r="1112" spans="1:5" x14ac:dyDescent="0.2">
      <c r="A1112" s="10">
        <v>1112</v>
      </c>
      <c r="B1112" s="20">
        <v>2189621.3661050731</v>
      </c>
      <c r="C1112" s="9">
        <v>7.3500000000000038E-2</v>
      </c>
      <c r="D1112" s="9">
        <v>2.6292868893871795</v>
      </c>
      <c r="E1112" s="6">
        <v>603320</v>
      </c>
    </row>
    <row r="1113" spans="1:5" x14ac:dyDescent="0.2">
      <c r="A1113" s="10">
        <v>1113</v>
      </c>
      <c r="B1113" s="20">
        <v>9140522.0738413129</v>
      </c>
      <c r="C1113" s="9">
        <v>0.11274999999999999</v>
      </c>
      <c r="D1113" s="9">
        <v>17.808742219389828</v>
      </c>
      <c r="E1113" s="6">
        <v>485972</v>
      </c>
    </row>
    <row r="1114" spans="1:5" x14ac:dyDescent="0.2">
      <c r="A1114" s="10">
        <v>1114</v>
      </c>
      <c r="B1114" s="20">
        <v>4361795.2652268419</v>
      </c>
      <c r="C1114" s="9">
        <v>8.6249999999999993E-2</v>
      </c>
      <c r="D1114" s="9">
        <v>7.4702948337453625</v>
      </c>
      <c r="E1114" s="6">
        <v>514952</v>
      </c>
    </row>
    <row r="1115" spans="1:5" x14ac:dyDescent="0.2">
      <c r="A1115" s="10">
        <v>1115</v>
      </c>
      <c r="B1115" s="20">
        <v>7586169.9702788675</v>
      </c>
      <c r="C1115" s="9">
        <v>0.1145</v>
      </c>
      <c r="D1115" s="9">
        <v>14.141451379743058</v>
      </c>
      <c r="E1115" s="6">
        <v>501020</v>
      </c>
    </row>
    <row r="1116" spans="1:5" x14ac:dyDescent="0.2">
      <c r="A1116" s="10">
        <v>1116</v>
      </c>
      <c r="B1116" s="20">
        <v>2595711.3147929464</v>
      </c>
      <c r="C1116" s="9">
        <v>7.4999999999999997E-2</v>
      </c>
      <c r="D1116" s="9">
        <v>4.5057806834904648</v>
      </c>
      <c r="E1116" s="6">
        <v>471452</v>
      </c>
    </row>
    <row r="1117" spans="1:5" x14ac:dyDescent="0.2">
      <c r="A1117" s="10">
        <v>1117</v>
      </c>
      <c r="B1117" s="20">
        <v>1241517.9208012519</v>
      </c>
      <c r="C1117" s="9">
        <v>3.6249999999999991E-2</v>
      </c>
      <c r="D1117" s="9">
        <v>1.2981029046588008</v>
      </c>
      <c r="E1117" s="6">
        <v>540236</v>
      </c>
    </row>
    <row r="1118" spans="1:5" x14ac:dyDescent="0.2">
      <c r="A1118" s="10">
        <v>1118</v>
      </c>
      <c r="B1118" s="20">
        <v>1797909.5222732751</v>
      </c>
      <c r="C1118" s="9">
        <v>5.6250000000000001E-2</v>
      </c>
      <c r="D1118" s="9">
        <v>2.4189109180052846</v>
      </c>
      <c r="E1118" s="6">
        <v>525872</v>
      </c>
    </row>
    <row r="1119" spans="1:5" x14ac:dyDescent="0.2">
      <c r="A1119" s="10">
        <v>1119</v>
      </c>
      <c r="B1119" s="20">
        <v>14372019.863637704</v>
      </c>
      <c r="C1119" s="9">
        <v>0.11750000000000002</v>
      </c>
      <c r="D1119" s="9">
        <v>28.690329922567479</v>
      </c>
      <c r="E1119" s="6">
        <v>484064</v>
      </c>
    </row>
    <row r="1120" spans="1:5" x14ac:dyDescent="0.2">
      <c r="A1120" s="10">
        <v>1120</v>
      </c>
      <c r="B1120" s="20">
        <v>3231497.3917400721</v>
      </c>
      <c r="C1120" s="9">
        <v>8.3250000000000005E-2</v>
      </c>
      <c r="D1120" s="9">
        <v>5.4452060148790782</v>
      </c>
      <c r="E1120" s="6">
        <v>501380</v>
      </c>
    </row>
    <row r="1121" spans="1:5" x14ac:dyDescent="0.2">
      <c r="A1121" s="10">
        <v>1121</v>
      </c>
      <c r="B1121" s="20">
        <v>2338344.4506294932</v>
      </c>
      <c r="C1121" s="9">
        <v>6.5999999999999975E-2</v>
      </c>
      <c r="D1121" s="9">
        <v>3.4573855330337269</v>
      </c>
      <c r="E1121" s="6">
        <v>524600</v>
      </c>
    </row>
    <row r="1122" spans="1:5" x14ac:dyDescent="0.2">
      <c r="A1122" s="10">
        <v>1122</v>
      </c>
      <c r="B1122" s="20">
        <v>1786382.0891085556</v>
      </c>
      <c r="C1122" s="9">
        <v>6.3250000000000001E-2</v>
      </c>
      <c r="D1122" s="9">
        <v>2.3973004068063757</v>
      </c>
      <c r="E1122" s="6">
        <v>525824</v>
      </c>
    </row>
    <row r="1123" spans="1:5" x14ac:dyDescent="0.2">
      <c r="A1123" s="10">
        <v>1123</v>
      </c>
      <c r="B1123" s="20">
        <v>6243825.1459012134</v>
      </c>
      <c r="C1123" s="9">
        <v>9.650000000000003E-2</v>
      </c>
      <c r="D1123" s="9">
        <v>10.020511620754608</v>
      </c>
      <c r="E1123" s="6">
        <v>566564</v>
      </c>
    </row>
    <row r="1124" spans="1:5" x14ac:dyDescent="0.2">
      <c r="A1124" s="10">
        <v>1124</v>
      </c>
      <c r="B1124" s="20">
        <v>2976570.4902922465</v>
      </c>
      <c r="C1124" s="9">
        <v>6.2E-2</v>
      </c>
      <c r="D1124" s="9">
        <v>4.7812303159105758</v>
      </c>
      <c r="E1124" s="6">
        <v>514868</v>
      </c>
    </row>
    <row r="1125" spans="1:5" x14ac:dyDescent="0.2">
      <c r="A1125" s="10">
        <v>1125</v>
      </c>
      <c r="B1125" s="20">
        <v>2873379.4876048448</v>
      </c>
      <c r="C1125" s="9">
        <v>8.1000000000000003E-2</v>
      </c>
      <c r="D1125" s="9">
        <v>5.0133173046920803</v>
      </c>
      <c r="E1125" s="6">
        <v>477836</v>
      </c>
    </row>
    <row r="1126" spans="1:5" x14ac:dyDescent="0.2">
      <c r="A1126" s="10">
        <v>1126</v>
      </c>
      <c r="B1126" s="20">
        <v>2933422.4789131912</v>
      </c>
      <c r="C1126" s="9">
        <v>6.9750000000000006E-2</v>
      </c>
      <c r="D1126" s="9">
        <v>4.880110487085247</v>
      </c>
      <c r="E1126" s="6">
        <v>498872</v>
      </c>
    </row>
    <row r="1127" spans="1:5" x14ac:dyDescent="0.2">
      <c r="A1127" s="10">
        <v>1127</v>
      </c>
      <c r="B1127" s="20">
        <v>10524859.910381123</v>
      </c>
      <c r="C1127" s="9">
        <v>0.11550000000000002</v>
      </c>
      <c r="D1127" s="9">
        <v>19.021419704727446</v>
      </c>
      <c r="E1127" s="6">
        <v>525680</v>
      </c>
    </row>
    <row r="1128" spans="1:5" x14ac:dyDescent="0.2">
      <c r="A1128" s="10">
        <v>1128</v>
      </c>
      <c r="B1128" s="20">
        <v>6752576.4403038668</v>
      </c>
      <c r="C1128" s="9">
        <v>0.10700000000000003</v>
      </c>
      <c r="D1128" s="9">
        <v>10.518136173111861</v>
      </c>
      <c r="E1128" s="6">
        <v>586256</v>
      </c>
    </row>
    <row r="1129" spans="1:5" x14ac:dyDescent="0.2">
      <c r="A1129" s="10">
        <v>1129</v>
      </c>
      <c r="B1129" s="20">
        <v>969095.00206143316</v>
      </c>
      <c r="C1129" s="9">
        <v>3.9250000000000007E-2</v>
      </c>
      <c r="D1129" s="9">
        <v>0.83271366715099238</v>
      </c>
      <c r="E1129" s="6">
        <v>528776</v>
      </c>
    </row>
    <row r="1130" spans="1:5" x14ac:dyDescent="0.2">
      <c r="A1130" s="10">
        <v>1130</v>
      </c>
      <c r="B1130" s="20">
        <v>2793250.5102092237</v>
      </c>
      <c r="C1130" s="9">
        <v>7.5500000000000012E-2</v>
      </c>
      <c r="D1130" s="9">
        <v>4.8059665562444893</v>
      </c>
      <c r="E1130" s="6">
        <v>481100</v>
      </c>
    </row>
    <row r="1131" spans="1:5" x14ac:dyDescent="0.2">
      <c r="A1131" s="10">
        <v>1131</v>
      </c>
      <c r="B1131" s="20">
        <v>3255769.0305741625</v>
      </c>
      <c r="C1131" s="9">
        <v>7.7750000000000014E-2</v>
      </c>
      <c r="D1131" s="9">
        <v>4.6853438874273783</v>
      </c>
      <c r="E1131" s="6">
        <v>572660</v>
      </c>
    </row>
    <row r="1132" spans="1:5" x14ac:dyDescent="0.2">
      <c r="A1132" s="10">
        <v>1132</v>
      </c>
      <c r="B1132" s="20">
        <v>3845014.0839359192</v>
      </c>
      <c r="C1132" s="9">
        <v>7.2999999999999995E-2</v>
      </c>
      <c r="D1132" s="9">
        <v>5.7276982151734313</v>
      </c>
      <c r="E1132" s="6">
        <v>571520</v>
      </c>
    </row>
    <row r="1133" spans="1:5" x14ac:dyDescent="0.2">
      <c r="A1133" s="10">
        <v>1133</v>
      </c>
      <c r="B1133" s="20">
        <v>4869565.0652883248</v>
      </c>
      <c r="C1133" s="9">
        <v>8.7499999999999994E-2</v>
      </c>
      <c r="D1133" s="9">
        <v>8.356702966912982</v>
      </c>
      <c r="E1133" s="6">
        <v>520436</v>
      </c>
    </row>
    <row r="1134" spans="1:5" x14ac:dyDescent="0.2">
      <c r="A1134" s="10">
        <v>1134</v>
      </c>
      <c r="B1134" s="20">
        <v>25644054.611962687</v>
      </c>
      <c r="C1134" s="9">
        <v>0.13374999999999998</v>
      </c>
      <c r="D1134" s="9">
        <v>39.443187586287273</v>
      </c>
      <c r="E1134" s="6">
        <v>634076</v>
      </c>
    </row>
    <row r="1135" spans="1:5" x14ac:dyDescent="0.2">
      <c r="A1135" s="10">
        <v>1135</v>
      </c>
      <c r="B1135" s="20">
        <v>4288963.0780999493</v>
      </c>
      <c r="C1135" s="9">
        <v>7.7499999999999986E-2</v>
      </c>
      <c r="D1135" s="9">
        <v>6.8634239980418261</v>
      </c>
      <c r="E1135" s="6">
        <v>545432</v>
      </c>
    </row>
    <row r="1136" spans="1:5" x14ac:dyDescent="0.2">
      <c r="A1136" s="10">
        <v>1136</v>
      </c>
      <c r="B1136" s="20">
        <v>3939426.7496535634</v>
      </c>
      <c r="C1136" s="9">
        <v>8.2999999999999977E-2</v>
      </c>
      <c r="D1136" s="9">
        <v>6.5873183779526734</v>
      </c>
      <c r="E1136" s="6">
        <v>519212</v>
      </c>
    </row>
    <row r="1137" spans="1:5" x14ac:dyDescent="0.2">
      <c r="A1137" s="10">
        <v>1137</v>
      </c>
      <c r="B1137" s="20">
        <v>1613716.8094822329</v>
      </c>
      <c r="C1137" s="9">
        <v>5.8499999999999996E-2</v>
      </c>
      <c r="D1137" s="9">
        <v>1.9745712648795823</v>
      </c>
      <c r="E1137" s="6">
        <v>542504</v>
      </c>
    </row>
    <row r="1138" spans="1:5" x14ac:dyDescent="0.2">
      <c r="A1138" s="10">
        <v>1138</v>
      </c>
      <c r="B1138" s="20">
        <v>1717366.439509572</v>
      </c>
      <c r="C1138" s="9">
        <v>6.0250000000000026E-2</v>
      </c>
      <c r="D1138" s="9">
        <v>2.7271501729913536</v>
      </c>
      <c r="E1138" s="6">
        <v>460772</v>
      </c>
    </row>
    <row r="1139" spans="1:5" x14ac:dyDescent="0.2">
      <c r="A1139" s="10">
        <v>1139</v>
      </c>
      <c r="B1139" s="20">
        <v>2566666.3517325609</v>
      </c>
      <c r="C1139" s="9">
        <v>7.425000000000001E-2</v>
      </c>
      <c r="D1139" s="9">
        <v>3.2800314027597217</v>
      </c>
      <c r="E1139" s="6">
        <v>599684</v>
      </c>
    </row>
    <row r="1140" spans="1:5" x14ac:dyDescent="0.2">
      <c r="A1140" s="10">
        <v>1140</v>
      </c>
      <c r="B1140" s="20">
        <v>4282467.9768201821</v>
      </c>
      <c r="C1140" s="9">
        <v>9.1000000000000025E-2</v>
      </c>
      <c r="D1140" s="9">
        <v>7.3661560850593535</v>
      </c>
      <c r="E1140" s="6">
        <v>511880</v>
      </c>
    </row>
    <row r="1141" spans="1:5" x14ac:dyDescent="0.2">
      <c r="A1141" s="10">
        <v>1141</v>
      </c>
      <c r="B1141" s="20">
        <v>5164486.8932870906</v>
      </c>
      <c r="C1141" s="9">
        <v>9.1750000000000012E-2</v>
      </c>
      <c r="D1141" s="9">
        <v>8.5957081524003556</v>
      </c>
      <c r="E1141" s="6">
        <v>538208</v>
      </c>
    </row>
    <row r="1142" spans="1:5" x14ac:dyDescent="0.2">
      <c r="A1142" s="10">
        <v>1142</v>
      </c>
      <c r="B1142" s="20">
        <v>671241.89737683092</v>
      </c>
      <c r="C1142" s="9">
        <v>3.1999999999999994E-2</v>
      </c>
      <c r="D1142" s="9">
        <v>0.20403861827045217</v>
      </c>
      <c r="E1142" s="6">
        <v>557492</v>
      </c>
    </row>
    <row r="1143" spans="1:5" x14ac:dyDescent="0.2">
      <c r="A1143" s="10">
        <v>1143</v>
      </c>
      <c r="B1143" s="20">
        <v>4904697.7078098925</v>
      </c>
      <c r="C1143" s="9">
        <v>8.4000000000000019E-2</v>
      </c>
      <c r="D1143" s="9">
        <v>8.8975229600561239</v>
      </c>
      <c r="E1143" s="6">
        <v>495548</v>
      </c>
    </row>
    <row r="1144" spans="1:5" x14ac:dyDescent="0.2">
      <c r="A1144" s="10">
        <v>1144</v>
      </c>
      <c r="B1144" s="20">
        <v>2715352.7103154282</v>
      </c>
      <c r="C1144" s="9">
        <v>7.6000000000000026E-2</v>
      </c>
      <c r="D1144" s="9">
        <v>4.5836069123177658</v>
      </c>
      <c r="E1144" s="6">
        <v>486308</v>
      </c>
    </row>
    <row r="1145" spans="1:5" x14ac:dyDescent="0.2">
      <c r="A1145" s="10">
        <v>1145</v>
      </c>
      <c r="B1145" s="20">
        <v>7604647.1176361581</v>
      </c>
      <c r="C1145" s="9">
        <v>0.10650000000000001</v>
      </c>
      <c r="D1145" s="9">
        <v>14.817048507109492</v>
      </c>
      <c r="E1145" s="6">
        <v>480788</v>
      </c>
    </row>
    <row r="1146" spans="1:5" x14ac:dyDescent="0.2">
      <c r="A1146" s="10">
        <v>1146</v>
      </c>
      <c r="B1146" s="20">
        <v>722471.65321185067</v>
      </c>
      <c r="C1146" s="9">
        <v>2.2499999999999996E-2</v>
      </c>
      <c r="D1146" s="9">
        <v>0.56914420884196015</v>
      </c>
      <c r="E1146" s="6">
        <v>460424</v>
      </c>
    </row>
    <row r="1147" spans="1:5" x14ac:dyDescent="0.2">
      <c r="A1147" s="10">
        <v>1147</v>
      </c>
      <c r="B1147" s="20">
        <v>4316442.2151712598</v>
      </c>
      <c r="C1147" s="9">
        <v>7.3499999999999996E-2</v>
      </c>
      <c r="D1147" s="9">
        <v>6.5638413493857373</v>
      </c>
      <c r="E1147" s="6">
        <v>570668</v>
      </c>
    </row>
    <row r="1148" spans="1:5" x14ac:dyDescent="0.2">
      <c r="A1148" s="10">
        <v>1148</v>
      </c>
      <c r="B1148" s="20">
        <v>1860968.5391156084</v>
      </c>
      <c r="C1148" s="9">
        <v>6.3250000000000001E-2</v>
      </c>
      <c r="D1148" s="9">
        <v>3.022776387601616</v>
      </c>
      <c r="E1148" s="6">
        <v>462608</v>
      </c>
    </row>
    <row r="1149" spans="1:5" x14ac:dyDescent="0.2">
      <c r="A1149" s="10">
        <v>1149</v>
      </c>
      <c r="B1149" s="20">
        <v>4959744.2319358522</v>
      </c>
      <c r="C1149" s="9">
        <v>8.7250000000000022E-2</v>
      </c>
      <c r="D1149" s="9">
        <v>8.4093510854243387</v>
      </c>
      <c r="E1149" s="6">
        <v>527108</v>
      </c>
    </row>
    <row r="1150" spans="1:5" x14ac:dyDescent="0.2">
      <c r="A1150" s="10">
        <v>1150</v>
      </c>
      <c r="B1150" s="20">
        <v>1895075.9979088462</v>
      </c>
      <c r="C1150" s="9">
        <v>5.475E-2</v>
      </c>
      <c r="D1150" s="9">
        <v>2.5046751747807514</v>
      </c>
      <c r="E1150" s="6">
        <v>540728</v>
      </c>
    </row>
    <row r="1151" spans="1:5" x14ac:dyDescent="0.2">
      <c r="A1151" s="10">
        <v>1151</v>
      </c>
      <c r="B1151" s="20">
        <v>1863455.6101443083</v>
      </c>
      <c r="C1151" s="9">
        <v>6.9499999999999992E-2</v>
      </c>
      <c r="D1151" s="9">
        <v>2.7933710816389308</v>
      </c>
      <c r="E1151" s="6">
        <v>491240</v>
      </c>
    </row>
    <row r="1152" spans="1:5" x14ac:dyDescent="0.2">
      <c r="A1152" s="10">
        <v>1152</v>
      </c>
      <c r="B1152" s="20">
        <v>1591542.5612376758</v>
      </c>
      <c r="C1152" s="9">
        <v>5.1249999999999983E-2</v>
      </c>
      <c r="D1152" s="9">
        <v>1.9315574898465202</v>
      </c>
      <c r="E1152" s="6">
        <v>542900</v>
      </c>
    </row>
    <row r="1153" spans="1:5" x14ac:dyDescent="0.2">
      <c r="A1153" s="10">
        <v>1153</v>
      </c>
      <c r="B1153" s="20">
        <v>1560070.646474011</v>
      </c>
      <c r="C1153" s="9">
        <v>5.2000000000000005E-2</v>
      </c>
      <c r="D1153" s="9">
        <v>1.8761303906087736</v>
      </c>
      <c r="E1153" s="6">
        <v>542420</v>
      </c>
    </row>
    <row r="1154" spans="1:5" x14ac:dyDescent="0.2">
      <c r="A1154" s="10">
        <v>1154</v>
      </c>
      <c r="B1154" s="20">
        <v>6572369.7361071268</v>
      </c>
      <c r="C1154" s="9">
        <v>9.0499999999999997E-2</v>
      </c>
      <c r="D1154" s="9">
        <v>11.462209198813628</v>
      </c>
      <c r="E1154" s="6">
        <v>527384</v>
      </c>
    </row>
    <row r="1155" spans="1:5" x14ac:dyDescent="0.2">
      <c r="A1155" s="10">
        <v>1155</v>
      </c>
      <c r="B1155" s="20">
        <v>1203351.1742134239</v>
      </c>
      <c r="C1155" s="9">
        <v>4.7249999999999986E-2</v>
      </c>
      <c r="D1155" s="9">
        <v>1.4206452651541355</v>
      </c>
      <c r="E1155" s="6">
        <v>497120</v>
      </c>
    </row>
    <row r="1156" spans="1:5" x14ac:dyDescent="0.2">
      <c r="A1156" s="10">
        <v>1156</v>
      </c>
      <c r="B1156" s="20">
        <v>2486002.3157849396</v>
      </c>
      <c r="C1156" s="9">
        <v>6.4250000000000002E-2</v>
      </c>
      <c r="D1156" s="9">
        <v>3.6838892368337608</v>
      </c>
      <c r="E1156" s="6">
        <v>530756</v>
      </c>
    </row>
    <row r="1157" spans="1:5" x14ac:dyDescent="0.2">
      <c r="A1157" s="10">
        <v>1157</v>
      </c>
      <c r="B1157" s="20">
        <v>2429911.5340611874</v>
      </c>
      <c r="C1157" s="9">
        <v>6.6750000000000018E-2</v>
      </c>
      <c r="D1157" s="9">
        <v>3.0888878056869369</v>
      </c>
      <c r="E1157" s="6">
        <v>594272</v>
      </c>
    </row>
    <row r="1158" spans="1:5" x14ac:dyDescent="0.2">
      <c r="A1158" s="10">
        <v>1158</v>
      </c>
      <c r="B1158" s="20">
        <v>983361.72529888246</v>
      </c>
      <c r="C1158" s="9">
        <v>3.6249999999999998E-2</v>
      </c>
      <c r="D1158" s="9">
        <v>0.85426593044795718</v>
      </c>
      <c r="E1158" s="6">
        <v>530324</v>
      </c>
    </row>
    <row r="1159" spans="1:5" x14ac:dyDescent="0.2">
      <c r="A1159" s="10">
        <v>1159</v>
      </c>
      <c r="B1159" s="20">
        <v>2707389.5715914066</v>
      </c>
      <c r="C1159" s="9">
        <v>6.275E-2</v>
      </c>
      <c r="D1159" s="9">
        <v>3.9384372406943946</v>
      </c>
      <c r="E1159" s="6">
        <v>548228</v>
      </c>
    </row>
    <row r="1160" spans="1:5" x14ac:dyDescent="0.2">
      <c r="A1160" s="10">
        <v>1160</v>
      </c>
      <c r="B1160" s="20">
        <v>2840987.9585760343</v>
      </c>
      <c r="C1160" s="9">
        <v>7.2750000000000009E-2</v>
      </c>
      <c r="D1160" s="9">
        <v>4.0515433118350535</v>
      </c>
      <c r="E1160" s="6">
        <v>562400</v>
      </c>
    </row>
    <row r="1161" spans="1:5" x14ac:dyDescent="0.2">
      <c r="A1161" s="10">
        <v>1161</v>
      </c>
      <c r="B1161" s="20">
        <v>3822470.6985828457</v>
      </c>
      <c r="C1161" s="9">
        <v>8.3750000000000005E-2</v>
      </c>
      <c r="D1161" s="9">
        <v>7.0965336585023167</v>
      </c>
      <c r="E1161" s="6">
        <v>472112</v>
      </c>
    </row>
    <row r="1162" spans="1:5" x14ac:dyDescent="0.2">
      <c r="A1162" s="10">
        <v>1162</v>
      </c>
      <c r="B1162" s="20">
        <v>4168268.7413179213</v>
      </c>
      <c r="C1162" s="9">
        <v>7.2250000000000009E-2</v>
      </c>
      <c r="D1162" s="9">
        <v>7.4966136844508977</v>
      </c>
      <c r="E1162" s="6">
        <v>490580</v>
      </c>
    </row>
    <row r="1163" spans="1:5" x14ac:dyDescent="0.2">
      <c r="A1163" s="10">
        <v>1163</v>
      </c>
      <c r="B1163" s="20">
        <v>1299486.5386720302</v>
      </c>
      <c r="C1163" s="9">
        <v>5.5749999999999987E-2</v>
      </c>
      <c r="D1163" s="9">
        <v>1.3052967178621637</v>
      </c>
      <c r="E1163" s="6">
        <v>563696</v>
      </c>
    </row>
    <row r="1164" spans="1:5" x14ac:dyDescent="0.2">
      <c r="A1164" s="10">
        <v>1164</v>
      </c>
      <c r="B1164" s="20">
        <v>2768505.7704291693</v>
      </c>
      <c r="C1164" s="9">
        <v>5.7000000000000009E-2</v>
      </c>
      <c r="D1164" s="9">
        <v>3.9368839302920384</v>
      </c>
      <c r="E1164" s="6">
        <v>560780</v>
      </c>
    </row>
    <row r="1165" spans="1:5" x14ac:dyDescent="0.2">
      <c r="A1165" s="10">
        <v>1165</v>
      </c>
      <c r="B1165" s="20">
        <v>5418755.80608036</v>
      </c>
      <c r="C1165" s="9">
        <v>0.10500000000000005</v>
      </c>
      <c r="D1165" s="9">
        <v>8.8599561223649683</v>
      </c>
      <c r="E1165" s="6">
        <v>549572</v>
      </c>
    </row>
    <row r="1166" spans="1:5" x14ac:dyDescent="0.2">
      <c r="A1166" s="10">
        <v>1166</v>
      </c>
      <c r="B1166" s="20">
        <v>1316383.9489426413</v>
      </c>
      <c r="C1166" s="9">
        <v>4.7499999999999994E-2</v>
      </c>
      <c r="D1166" s="9">
        <v>1.5009574371193446</v>
      </c>
      <c r="E1166" s="6">
        <v>526352</v>
      </c>
    </row>
    <row r="1167" spans="1:5" x14ac:dyDescent="0.2">
      <c r="A1167" s="10">
        <v>1167</v>
      </c>
      <c r="B1167" s="20">
        <v>1833932.262633411</v>
      </c>
      <c r="C1167" s="9">
        <v>5.9249999999999983E-2</v>
      </c>
      <c r="D1167" s="9">
        <v>2.3227985422511268</v>
      </c>
      <c r="E1167" s="6">
        <v>551924</v>
      </c>
    </row>
    <row r="1168" spans="1:5" x14ac:dyDescent="0.2">
      <c r="A1168" s="10">
        <v>1168</v>
      </c>
      <c r="B1168" s="20">
        <v>1409938.6517695563</v>
      </c>
      <c r="C1168" s="9">
        <v>5.5250000000000007E-2</v>
      </c>
      <c r="D1168" s="9">
        <v>1.935415247688117</v>
      </c>
      <c r="E1168" s="6">
        <v>480320</v>
      </c>
    </row>
    <row r="1169" spans="1:5" x14ac:dyDescent="0.2">
      <c r="A1169" s="10">
        <v>1169</v>
      </c>
      <c r="B1169" s="20">
        <v>2348750.039441877</v>
      </c>
      <c r="C1169" s="9">
        <v>5.6750000000000002E-2</v>
      </c>
      <c r="D1169" s="9">
        <v>3.2259819201599838</v>
      </c>
      <c r="E1169" s="6">
        <v>555788</v>
      </c>
    </row>
    <row r="1170" spans="1:5" x14ac:dyDescent="0.2">
      <c r="A1170" s="10">
        <v>1170</v>
      </c>
      <c r="B1170" s="20">
        <v>6112484.9859017711</v>
      </c>
      <c r="C1170" s="9">
        <v>0.10149999999999999</v>
      </c>
      <c r="D1170" s="9">
        <v>10.777790810317411</v>
      </c>
      <c r="E1170" s="6">
        <v>518984</v>
      </c>
    </row>
    <row r="1171" spans="1:5" x14ac:dyDescent="0.2">
      <c r="A1171" s="10">
        <v>1171</v>
      </c>
      <c r="B1171" s="20">
        <v>5821268.5588836288</v>
      </c>
      <c r="C1171" s="9">
        <v>9.8000000000000004E-2</v>
      </c>
      <c r="D1171" s="9">
        <v>9.0287161197733337</v>
      </c>
      <c r="E1171" s="6">
        <v>580460</v>
      </c>
    </row>
    <row r="1172" spans="1:5" x14ac:dyDescent="0.2">
      <c r="A1172" s="10">
        <v>1172</v>
      </c>
      <c r="B1172" s="20">
        <v>1716177.3622257819</v>
      </c>
      <c r="C1172" s="9">
        <v>5.9499999999999997E-2</v>
      </c>
      <c r="D1172" s="9">
        <v>2.2643081413356065</v>
      </c>
      <c r="E1172" s="6">
        <v>525740</v>
      </c>
    </row>
    <row r="1173" spans="1:5" x14ac:dyDescent="0.2">
      <c r="A1173" s="10">
        <v>1173</v>
      </c>
      <c r="B1173" s="20">
        <v>1912807.7553217346</v>
      </c>
      <c r="C1173" s="9">
        <v>7.1000000000000008E-2</v>
      </c>
      <c r="D1173" s="9">
        <v>2.6740393434885075</v>
      </c>
      <c r="E1173" s="6">
        <v>520628</v>
      </c>
    </row>
    <row r="1174" spans="1:5" x14ac:dyDescent="0.2">
      <c r="A1174" s="10">
        <v>1174</v>
      </c>
      <c r="B1174" s="20">
        <v>2422139.5328454152</v>
      </c>
      <c r="C1174" s="9">
        <v>7.0750000000000007E-2</v>
      </c>
      <c r="D1174" s="9">
        <v>2.7554879881627001</v>
      </c>
      <c r="E1174" s="6">
        <v>644960</v>
      </c>
    </row>
    <row r="1175" spans="1:5" x14ac:dyDescent="0.2">
      <c r="A1175" s="10">
        <v>1175</v>
      </c>
      <c r="B1175" s="20">
        <v>4776870.4743592422</v>
      </c>
      <c r="C1175" s="9">
        <v>8.9000000000000024E-2</v>
      </c>
      <c r="D1175" s="9">
        <v>7.858721124198377</v>
      </c>
      <c r="E1175" s="6">
        <v>539228</v>
      </c>
    </row>
    <row r="1176" spans="1:5" x14ac:dyDescent="0.2">
      <c r="A1176" s="10">
        <v>1176</v>
      </c>
      <c r="B1176" s="20">
        <v>4347493.1678881301</v>
      </c>
      <c r="C1176" s="9">
        <v>8.8749999999999982E-2</v>
      </c>
      <c r="D1176" s="9">
        <v>7.4539473878537734</v>
      </c>
      <c r="E1176" s="6">
        <v>514256</v>
      </c>
    </row>
    <row r="1177" spans="1:5" x14ac:dyDescent="0.2">
      <c r="A1177" s="10">
        <v>1177</v>
      </c>
      <c r="B1177" s="20">
        <v>1933241.5550907166</v>
      </c>
      <c r="C1177" s="9">
        <v>5.7750000000000003E-2</v>
      </c>
      <c r="D1177" s="9">
        <v>2.5181829937956626</v>
      </c>
      <c r="E1177" s="6">
        <v>549500</v>
      </c>
    </row>
    <row r="1178" spans="1:5" x14ac:dyDescent="0.2">
      <c r="A1178" s="10">
        <v>1178</v>
      </c>
      <c r="B1178" s="20">
        <v>1107824.4191513374</v>
      </c>
      <c r="C1178" s="9">
        <v>3.9499999999999993E-2</v>
      </c>
      <c r="D1178" s="9">
        <v>0.94401544781094671</v>
      </c>
      <c r="E1178" s="6">
        <v>569864</v>
      </c>
    </row>
    <row r="1179" spans="1:5" x14ac:dyDescent="0.2">
      <c r="A1179" s="10">
        <v>1179</v>
      </c>
      <c r="B1179" s="20">
        <v>7239679.9165241811</v>
      </c>
      <c r="C1179" s="9">
        <v>9.7499999999999989E-2</v>
      </c>
      <c r="D1179" s="9">
        <v>14.032807680617994</v>
      </c>
      <c r="E1179" s="6">
        <v>481592</v>
      </c>
    </row>
    <row r="1180" spans="1:5" x14ac:dyDescent="0.2">
      <c r="A1180" s="10">
        <v>1180</v>
      </c>
      <c r="B1180" s="20">
        <v>3125873.7658507987</v>
      </c>
      <c r="C1180" s="9">
        <v>6.1499999999999999E-2</v>
      </c>
      <c r="D1180" s="9">
        <v>5.1416402060868718</v>
      </c>
      <c r="E1180" s="6">
        <v>508964</v>
      </c>
    </row>
    <row r="1181" spans="1:5" x14ac:dyDescent="0.2">
      <c r="A1181" s="10">
        <v>1181</v>
      </c>
      <c r="B1181" s="20">
        <v>3141504.8642920479</v>
      </c>
      <c r="C1181" s="9">
        <v>8.8999999999999996E-2</v>
      </c>
      <c r="D1181" s="9">
        <v>5.3672097097863096</v>
      </c>
      <c r="E1181" s="6">
        <v>493388</v>
      </c>
    </row>
    <row r="1182" spans="1:5" x14ac:dyDescent="0.2">
      <c r="A1182" s="10">
        <v>1182</v>
      </c>
      <c r="B1182" s="20">
        <v>1206010.7727335843</v>
      </c>
      <c r="C1182" s="9">
        <v>5.2250000000000005E-2</v>
      </c>
      <c r="D1182" s="9">
        <v>1.0722831557765395</v>
      </c>
      <c r="E1182" s="6">
        <v>581972</v>
      </c>
    </row>
    <row r="1183" spans="1:5" x14ac:dyDescent="0.2">
      <c r="A1183" s="10">
        <v>1183</v>
      </c>
      <c r="B1183" s="20">
        <v>10096654.753891543</v>
      </c>
      <c r="C1183" s="9">
        <v>0.11225000000000003</v>
      </c>
      <c r="D1183" s="9">
        <v>15.67512494614552</v>
      </c>
      <c r="E1183" s="6">
        <v>605492</v>
      </c>
    </row>
    <row r="1184" spans="1:5" x14ac:dyDescent="0.2">
      <c r="A1184" s="10">
        <v>1184</v>
      </c>
      <c r="B1184" s="20">
        <v>1469111.0271221495</v>
      </c>
      <c r="C1184" s="9">
        <v>5.4500000000000014E-2</v>
      </c>
      <c r="D1184" s="9">
        <v>1.6673669451645137</v>
      </c>
      <c r="E1184" s="6">
        <v>550772</v>
      </c>
    </row>
    <row r="1185" spans="1:5" x14ac:dyDescent="0.2">
      <c r="A1185" s="10">
        <v>1185</v>
      </c>
      <c r="B1185" s="20">
        <v>5945183.2289116355</v>
      </c>
      <c r="C1185" s="9">
        <v>9.4E-2</v>
      </c>
      <c r="D1185" s="9">
        <v>10.090021766946291</v>
      </c>
      <c r="E1185" s="6">
        <v>536084</v>
      </c>
    </row>
    <row r="1186" spans="1:5" x14ac:dyDescent="0.2">
      <c r="A1186" s="10">
        <v>1186</v>
      </c>
      <c r="B1186" s="20">
        <v>1850469.9831256012</v>
      </c>
      <c r="C1186" s="9">
        <v>4.7E-2</v>
      </c>
      <c r="D1186" s="9">
        <v>1.9831278181392609</v>
      </c>
      <c r="E1186" s="6">
        <v>620312</v>
      </c>
    </row>
    <row r="1187" spans="1:5" x14ac:dyDescent="0.2">
      <c r="A1187" s="10">
        <v>1187</v>
      </c>
      <c r="B1187" s="20">
        <v>1087320.1602454209</v>
      </c>
      <c r="C1187" s="9">
        <v>4.4750000000000012E-2</v>
      </c>
      <c r="D1187" s="9">
        <v>0.793665721289048</v>
      </c>
      <c r="E1187" s="6">
        <v>606200</v>
      </c>
    </row>
    <row r="1188" spans="1:5" x14ac:dyDescent="0.2">
      <c r="A1188" s="10">
        <v>1188</v>
      </c>
      <c r="B1188" s="20">
        <v>2445406.5727879871</v>
      </c>
      <c r="C1188" s="9">
        <v>7.2249999999999995E-2</v>
      </c>
      <c r="D1188" s="9">
        <v>3.7194408108523054</v>
      </c>
      <c r="E1188" s="6">
        <v>518156</v>
      </c>
    </row>
    <row r="1189" spans="1:5" x14ac:dyDescent="0.2">
      <c r="A1189" s="10">
        <v>1189</v>
      </c>
      <c r="B1189" s="20">
        <v>1902499.107497042</v>
      </c>
      <c r="C1189" s="9">
        <v>5.6000000000000008E-2</v>
      </c>
      <c r="D1189" s="9">
        <v>2.8042677955773332</v>
      </c>
      <c r="E1189" s="6">
        <v>500096</v>
      </c>
    </row>
    <row r="1190" spans="1:5" x14ac:dyDescent="0.2">
      <c r="A1190" s="10">
        <v>1190</v>
      </c>
      <c r="B1190" s="20">
        <v>5103194.1441332456</v>
      </c>
      <c r="C1190" s="9">
        <v>9.0499999999999997E-2</v>
      </c>
      <c r="D1190" s="9">
        <v>9.6897353624133746</v>
      </c>
      <c r="E1190" s="6">
        <v>477392</v>
      </c>
    </row>
    <row r="1191" spans="1:5" x14ac:dyDescent="0.2">
      <c r="A1191" s="10">
        <v>1191</v>
      </c>
      <c r="B1191" s="20">
        <v>1465313.7487185032</v>
      </c>
      <c r="C1191" s="9">
        <v>5.9500000000000011E-2</v>
      </c>
      <c r="D1191" s="9">
        <v>1.5783977390947506</v>
      </c>
      <c r="E1191" s="6">
        <v>568304</v>
      </c>
    </row>
    <row r="1192" spans="1:5" x14ac:dyDescent="0.2">
      <c r="A1192" s="10">
        <v>1192</v>
      </c>
      <c r="B1192" s="20">
        <v>2999334.7476950418</v>
      </c>
      <c r="C1192" s="9">
        <v>7.9749999999999974E-2</v>
      </c>
      <c r="D1192" s="9">
        <v>4.8021843253949106</v>
      </c>
      <c r="E1192" s="6">
        <v>516932</v>
      </c>
    </row>
    <row r="1193" spans="1:5" x14ac:dyDescent="0.2">
      <c r="A1193" s="10">
        <v>1193</v>
      </c>
      <c r="B1193" s="20">
        <v>3567591.5692812437</v>
      </c>
      <c r="C1193" s="9">
        <v>9.1499999999999998E-2</v>
      </c>
      <c r="D1193" s="9">
        <v>6.3531299090672402</v>
      </c>
      <c r="E1193" s="6">
        <v>485180</v>
      </c>
    </row>
    <row r="1194" spans="1:5" x14ac:dyDescent="0.2">
      <c r="A1194" s="10">
        <v>1194</v>
      </c>
      <c r="B1194" s="20">
        <v>2917807.3222236563</v>
      </c>
      <c r="C1194" s="9">
        <v>5.8499999999999996E-2</v>
      </c>
      <c r="D1194" s="9">
        <v>4.0112792525241074</v>
      </c>
      <c r="E1194" s="6">
        <v>582248</v>
      </c>
    </row>
    <row r="1195" spans="1:5" x14ac:dyDescent="0.2">
      <c r="A1195" s="10">
        <v>1195</v>
      </c>
      <c r="B1195" s="20">
        <v>2874224.9716162952</v>
      </c>
      <c r="C1195" s="9">
        <v>6.7250000000000004E-2</v>
      </c>
      <c r="D1195" s="9">
        <v>4.1584103354253026</v>
      </c>
      <c r="E1195" s="6">
        <v>557192</v>
      </c>
    </row>
    <row r="1196" spans="1:5" x14ac:dyDescent="0.2">
      <c r="A1196" s="10">
        <v>1196</v>
      </c>
      <c r="B1196" s="20">
        <v>931099.76582334843</v>
      </c>
      <c r="C1196" s="9">
        <v>4.8499999999999981E-2</v>
      </c>
      <c r="D1196" s="9">
        <v>0.78021017196660303</v>
      </c>
      <c r="E1196" s="6">
        <v>523028</v>
      </c>
    </row>
    <row r="1197" spans="1:5" x14ac:dyDescent="0.2">
      <c r="A1197" s="10">
        <v>1197</v>
      </c>
      <c r="B1197" s="20">
        <v>3397336.7736504511</v>
      </c>
      <c r="C1197" s="9">
        <v>8.0750000000000016E-2</v>
      </c>
      <c r="D1197" s="9">
        <v>6.013668327147764</v>
      </c>
      <c r="E1197" s="6">
        <v>484388</v>
      </c>
    </row>
    <row r="1198" spans="1:5" x14ac:dyDescent="0.2">
      <c r="A1198" s="10">
        <v>1198</v>
      </c>
      <c r="B1198" s="20">
        <v>2087249.730449856</v>
      </c>
      <c r="C1198" s="9">
        <v>6.5250000000000002E-2</v>
      </c>
      <c r="D1198" s="9">
        <v>3.1718961976723645</v>
      </c>
      <c r="E1198" s="6">
        <v>500312</v>
      </c>
    </row>
    <row r="1199" spans="1:5" x14ac:dyDescent="0.2">
      <c r="A1199" s="10">
        <v>1199</v>
      </c>
      <c r="B1199" s="20">
        <v>4583701.2366133416</v>
      </c>
      <c r="C1199" s="9">
        <v>9.4249999999999973E-2</v>
      </c>
      <c r="D1199" s="9">
        <v>7.8881716719797668</v>
      </c>
      <c r="E1199" s="6">
        <v>515708</v>
      </c>
    </row>
    <row r="1200" spans="1:5" x14ac:dyDescent="0.2">
      <c r="A1200" s="10">
        <v>1200</v>
      </c>
      <c r="B1200" s="20">
        <v>9883658.7898677345</v>
      </c>
      <c r="C1200" s="9">
        <v>0.10674999999999998</v>
      </c>
      <c r="D1200" s="9">
        <v>16.557589584934014</v>
      </c>
      <c r="E1200" s="6">
        <v>562928</v>
      </c>
    </row>
    <row r="1201" spans="1:5" x14ac:dyDescent="0.2">
      <c r="A1201" s="10">
        <v>1201</v>
      </c>
      <c r="B1201" s="20">
        <v>1374700.3013989197</v>
      </c>
      <c r="C1201" s="9">
        <v>4.2249999999999989E-2</v>
      </c>
      <c r="D1201" s="9">
        <v>1.4850688042295506</v>
      </c>
      <c r="E1201" s="6">
        <v>553184</v>
      </c>
    </row>
    <row r="1202" spans="1:5" x14ac:dyDescent="0.2">
      <c r="A1202" s="10">
        <v>1202</v>
      </c>
      <c r="B1202" s="20">
        <v>2222077.2813839139</v>
      </c>
      <c r="C1202" s="9">
        <v>6.2E-2</v>
      </c>
      <c r="D1202" s="9">
        <v>3.2409939868230562</v>
      </c>
      <c r="E1202" s="6">
        <v>523952</v>
      </c>
    </row>
    <row r="1203" spans="1:5" x14ac:dyDescent="0.2">
      <c r="A1203" s="10">
        <v>1203</v>
      </c>
      <c r="B1203" s="20">
        <v>1704642.9588565824</v>
      </c>
      <c r="C1203" s="9">
        <v>7.8E-2</v>
      </c>
      <c r="D1203" s="9">
        <v>2.4890883463713709</v>
      </c>
      <c r="E1203" s="6">
        <v>488564</v>
      </c>
    </row>
    <row r="1204" spans="1:5" x14ac:dyDescent="0.2">
      <c r="A1204" s="10">
        <v>1204</v>
      </c>
      <c r="B1204" s="20">
        <v>4818046.5483736834</v>
      </c>
      <c r="C1204" s="9">
        <v>8.8000000000000009E-2</v>
      </c>
      <c r="D1204" s="9">
        <v>7.7947519465341264</v>
      </c>
      <c r="E1204" s="6">
        <v>547832</v>
      </c>
    </row>
    <row r="1205" spans="1:5" x14ac:dyDescent="0.2">
      <c r="A1205" s="10">
        <v>1205</v>
      </c>
      <c r="B1205" s="20">
        <v>13799075.55793434</v>
      </c>
      <c r="C1205" s="9">
        <v>0.13149999999999998</v>
      </c>
      <c r="D1205" s="9">
        <v>28.133608835959066</v>
      </c>
      <c r="E1205" s="6">
        <v>473648</v>
      </c>
    </row>
    <row r="1206" spans="1:5" x14ac:dyDescent="0.2">
      <c r="A1206" s="10">
        <v>1206</v>
      </c>
      <c r="B1206" s="20">
        <v>2461118.2352255187</v>
      </c>
      <c r="C1206" s="9">
        <v>6.674999999999999E-2</v>
      </c>
      <c r="D1206" s="9">
        <v>3.9739255042916359</v>
      </c>
      <c r="E1206" s="6">
        <v>494804</v>
      </c>
    </row>
    <row r="1207" spans="1:5" x14ac:dyDescent="0.2">
      <c r="A1207" s="10">
        <v>1207</v>
      </c>
      <c r="B1207" s="20">
        <v>1433079.0459028212</v>
      </c>
      <c r="C1207" s="9">
        <v>3.5000000000000003E-2</v>
      </c>
      <c r="D1207" s="9">
        <v>2.0241646462425216</v>
      </c>
      <c r="E1207" s="6">
        <v>473876</v>
      </c>
    </row>
    <row r="1208" spans="1:5" x14ac:dyDescent="0.2">
      <c r="A1208" s="10">
        <v>1208</v>
      </c>
      <c r="B1208" s="20">
        <v>7783998.6196825868</v>
      </c>
      <c r="C1208" s="9">
        <v>9.4E-2</v>
      </c>
      <c r="D1208" s="9">
        <v>13.448310935135883</v>
      </c>
      <c r="E1208" s="6">
        <v>538748</v>
      </c>
    </row>
    <row r="1209" spans="1:5" x14ac:dyDescent="0.2">
      <c r="A1209" s="10">
        <v>1209</v>
      </c>
      <c r="B1209" s="20">
        <v>2617641.8633775208</v>
      </c>
      <c r="C1209" s="9">
        <v>7.7499999999999986E-2</v>
      </c>
      <c r="D1209" s="9">
        <v>5.1293901227392631</v>
      </c>
      <c r="E1209" s="6">
        <v>427064</v>
      </c>
    </row>
    <row r="1210" spans="1:5" x14ac:dyDescent="0.2">
      <c r="A1210" s="10">
        <v>1210</v>
      </c>
      <c r="B1210" s="20">
        <v>1827592.0400810041</v>
      </c>
      <c r="C1210" s="9">
        <v>6.7750000000000005E-2</v>
      </c>
      <c r="D1210" s="9">
        <v>2.7697233545671773</v>
      </c>
      <c r="E1210" s="6">
        <v>484808</v>
      </c>
    </row>
    <row r="1211" spans="1:5" x14ac:dyDescent="0.2">
      <c r="A1211" s="10">
        <v>1211</v>
      </c>
      <c r="B1211" s="20">
        <v>10644731.57951537</v>
      </c>
      <c r="C1211" s="9">
        <v>0.12275000000000005</v>
      </c>
      <c r="D1211" s="9">
        <v>22.044934055654259</v>
      </c>
      <c r="E1211" s="6">
        <v>461912</v>
      </c>
    </row>
    <row r="1212" spans="1:5" x14ac:dyDescent="0.2">
      <c r="A1212" s="10">
        <v>1212</v>
      </c>
      <c r="B1212" s="20">
        <v>3190304.5704291551</v>
      </c>
      <c r="C1212" s="9">
        <v>7.2749999999999981E-2</v>
      </c>
      <c r="D1212" s="9">
        <v>5.3012138463937486</v>
      </c>
      <c r="E1212" s="6">
        <v>506300</v>
      </c>
    </row>
    <row r="1213" spans="1:5" x14ac:dyDescent="0.2">
      <c r="A1213" s="10">
        <v>1213</v>
      </c>
      <c r="B1213" s="20">
        <v>5974514.3820303082</v>
      </c>
      <c r="C1213" s="9">
        <v>0.10150000000000001</v>
      </c>
      <c r="D1213" s="9">
        <v>9.5335697899643641</v>
      </c>
      <c r="E1213" s="6">
        <v>567188</v>
      </c>
    </row>
    <row r="1214" spans="1:5" x14ac:dyDescent="0.2">
      <c r="A1214" s="10">
        <v>1214</v>
      </c>
      <c r="B1214" s="20">
        <v>3581123.2539953981</v>
      </c>
      <c r="C1214" s="9">
        <v>8.4749999999999978E-2</v>
      </c>
      <c r="D1214" s="9">
        <v>5.5429198834983744</v>
      </c>
      <c r="E1214" s="6">
        <v>547328</v>
      </c>
    </row>
    <row r="1215" spans="1:5" x14ac:dyDescent="0.2">
      <c r="A1215" s="10">
        <v>1215</v>
      </c>
      <c r="B1215" s="20">
        <v>4924880.6173569402</v>
      </c>
      <c r="C1215" s="9">
        <v>8.2000000000000003E-2</v>
      </c>
      <c r="D1215" s="9">
        <v>8.4877102129863218</v>
      </c>
      <c r="E1215" s="6">
        <v>519080</v>
      </c>
    </row>
    <row r="1216" spans="1:5" x14ac:dyDescent="0.2">
      <c r="A1216" s="10">
        <v>1216</v>
      </c>
      <c r="B1216" s="20">
        <v>2988533.9154607849</v>
      </c>
      <c r="C1216" s="9">
        <v>6.7750000000000005E-2</v>
      </c>
      <c r="D1216" s="9">
        <v>5.2380165387714577</v>
      </c>
      <c r="E1216" s="6">
        <v>479084</v>
      </c>
    </row>
    <row r="1217" spans="1:5" x14ac:dyDescent="0.2">
      <c r="A1217" s="10">
        <v>1217</v>
      </c>
      <c r="B1217" s="20">
        <v>1801725.5992923516</v>
      </c>
      <c r="C1217" s="9">
        <v>6.8000000000000005E-2</v>
      </c>
      <c r="D1217" s="9">
        <v>2.4983332801818006</v>
      </c>
      <c r="E1217" s="6">
        <v>515024</v>
      </c>
    </row>
    <row r="1218" spans="1:5" x14ac:dyDescent="0.2">
      <c r="A1218" s="10">
        <v>1218</v>
      </c>
      <c r="B1218" s="20">
        <v>3086132.0591693642</v>
      </c>
      <c r="C1218" s="9">
        <v>7.2750000000000009E-2</v>
      </c>
      <c r="D1218" s="9">
        <v>4.9064728405155291</v>
      </c>
      <c r="E1218" s="6">
        <v>522500</v>
      </c>
    </row>
    <row r="1219" spans="1:5" x14ac:dyDescent="0.2">
      <c r="A1219" s="10">
        <v>1219</v>
      </c>
      <c r="B1219" s="20">
        <v>2553611.749522124</v>
      </c>
      <c r="C1219" s="9">
        <v>6.6250000000000003E-2</v>
      </c>
      <c r="D1219" s="9">
        <v>4.1091854262479268</v>
      </c>
      <c r="E1219" s="6">
        <v>499808</v>
      </c>
    </row>
    <row r="1220" spans="1:5" x14ac:dyDescent="0.2">
      <c r="A1220" s="10">
        <v>1220</v>
      </c>
      <c r="B1220" s="20">
        <v>1498214.7205100216</v>
      </c>
      <c r="C1220" s="9">
        <v>6.2250000000000014E-2</v>
      </c>
      <c r="D1220" s="9">
        <v>2.1987162571203331</v>
      </c>
      <c r="E1220" s="6">
        <v>468380</v>
      </c>
    </row>
    <row r="1221" spans="1:5" x14ac:dyDescent="0.2">
      <c r="A1221" s="10">
        <v>1221</v>
      </c>
      <c r="B1221" s="20">
        <v>1275384.9157496409</v>
      </c>
      <c r="C1221" s="9">
        <v>5.7999999999999975E-2</v>
      </c>
      <c r="D1221" s="9">
        <v>1.7485322219317123</v>
      </c>
      <c r="E1221" s="6">
        <v>464024</v>
      </c>
    </row>
    <row r="1222" spans="1:5" x14ac:dyDescent="0.2">
      <c r="A1222" s="10">
        <v>1222</v>
      </c>
      <c r="B1222" s="20">
        <v>2411579.5826159022</v>
      </c>
      <c r="C1222" s="9">
        <v>7.1999999999999981E-2</v>
      </c>
      <c r="D1222" s="9">
        <v>3.5866006501021364</v>
      </c>
      <c r="E1222" s="6">
        <v>525788</v>
      </c>
    </row>
    <row r="1223" spans="1:5" x14ac:dyDescent="0.2">
      <c r="A1223" s="10">
        <v>1223</v>
      </c>
      <c r="B1223" s="20">
        <v>4308342.9655771283</v>
      </c>
      <c r="C1223" s="9">
        <v>7.6249999999999998E-2</v>
      </c>
      <c r="D1223" s="9">
        <v>6.8233937998495158</v>
      </c>
      <c r="E1223" s="6">
        <v>550700</v>
      </c>
    </row>
    <row r="1224" spans="1:5" x14ac:dyDescent="0.2">
      <c r="A1224" s="10">
        <v>1224</v>
      </c>
      <c r="B1224" s="20">
        <v>2551349.9194953321</v>
      </c>
      <c r="C1224" s="9">
        <v>6.8250000000000019E-2</v>
      </c>
      <c r="D1224" s="9">
        <v>3.2021047491523356</v>
      </c>
      <c r="E1224" s="6">
        <v>607160</v>
      </c>
    </row>
    <row r="1225" spans="1:5" x14ac:dyDescent="0.2">
      <c r="A1225" s="10">
        <v>1225</v>
      </c>
      <c r="B1225" s="20">
        <v>6212394.2139094574</v>
      </c>
      <c r="C1225" s="9">
        <v>9.5500000000000002E-2</v>
      </c>
      <c r="D1225" s="9">
        <v>10.028101437022846</v>
      </c>
      <c r="E1225" s="6">
        <v>563324</v>
      </c>
    </row>
    <row r="1226" spans="1:5" x14ac:dyDescent="0.2">
      <c r="A1226" s="10">
        <v>1226</v>
      </c>
      <c r="B1226" s="20">
        <v>6995451.9871917767</v>
      </c>
      <c r="C1226" s="9">
        <v>0.10774999999999998</v>
      </c>
      <c r="D1226" s="9">
        <v>13.126518552487433</v>
      </c>
      <c r="E1226" s="6">
        <v>495200</v>
      </c>
    </row>
    <row r="1227" spans="1:5" x14ac:dyDescent="0.2">
      <c r="A1227" s="10">
        <v>1227</v>
      </c>
      <c r="B1227" s="20">
        <v>2728746.022905576</v>
      </c>
      <c r="C1227" s="9">
        <v>7.2999999999999982E-2</v>
      </c>
      <c r="D1227" s="9">
        <v>3.769234304814729</v>
      </c>
      <c r="E1227" s="6">
        <v>572156</v>
      </c>
    </row>
    <row r="1228" spans="1:5" x14ac:dyDescent="0.2">
      <c r="A1228" s="10">
        <v>1228</v>
      </c>
      <c r="B1228" s="20">
        <v>2066180.2742572087</v>
      </c>
      <c r="C1228" s="9">
        <v>6.3999999999999987E-2</v>
      </c>
      <c r="D1228" s="9">
        <v>2.7034160840010766</v>
      </c>
      <c r="E1228" s="6">
        <v>557912</v>
      </c>
    </row>
    <row r="1229" spans="1:5" x14ac:dyDescent="0.2">
      <c r="A1229" s="10">
        <v>1229</v>
      </c>
      <c r="B1229" s="20">
        <v>3810681.3914147411</v>
      </c>
      <c r="C1229" s="9">
        <v>7.9749999999999974E-2</v>
      </c>
      <c r="D1229" s="9">
        <v>5.9461928388894298</v>
      </c>
      <c r="E1229" s="6">
        <v>548600</v>
      </c>
    </row>
    <row r="1230" spans="1:5" x14ac:dyDescent="0.2">
      <c r="A1230" s="10">
        <v>1230</v>
      </c>
      <c r="B1230" s="20">
        <v>848469.63552101084</v>
      </c>
      <c r="C1230" s="9">
        <v>2.325E-2</v>
      </c>
      <c r="D1230" s="9">
        <v>0.50685815583266591</v>
      </c>
      <c r="E1230" s="6">
        <v>563072</v>
      </c>
    </row>
    <row r="1231" spans="1:5" x14ac:dyDescent="0.2">
      <c r="A1231" s="10">
        <v>1231</v>
      </c>
      <c r="B1231" s="20">
        <v>5961355.7456935039</v>
      </c>
      <c r="C1231" s="9">
        <v>0.10225000000000004</v>
      </c>
      <c r="D1231" s="9">
        <v>10.20496617789572</v>
      </c>
      <c r="E1231" s="6">
        <v>532028</v>
      </c>
    </row>
    <row r="1232" spans="1:5" x14ac:dyDescent="0.2">
      <c r="A1232" s="10">
        <v>1232</v>
      </c>
      <c r="B1232" s="20">
        <v>1724116.425579726</v>
      </c>
      <c r="C1232" s="9">
        <v>4.8750000000000016E-2</v>
      </c>
      <c r="D1232" s="9">
        <v>1.9393892920364397</v>
      </c>
      <c r="E1232" s="6">
        <v>586556</v>
      </c>
    </row>
    <row r="1233" spans="1:5" x14ac:dyDescent="0.2">
      <c r="A1233" s="10">
        <v>1233</v>
      </c>
      <c r="B1233" s="20">
        <v>1645554.3500496147</v>
      </c>
      <c r="C1233" s="9">
        <v>6.550000000000003E-2</v>
      </c>
      <c r="D1233" s="9">
        <v>2.1721896543374277</v>
      </c>
      <c r="E1233" s="6">
        <v>518744</v>
      </c>
    </row>
    <row r="1234" spans="1:5" x14ac:dyDescent="0.2">
      <c r="A1234" s="10">
        <v>1234</v>
      </c>
      <c r="B1234" s="20">
        <v>3772601.4746403494</v>
      </c>
      <c r="C1234" s="9">
        <v>9.375E-2</v>
      </c>
      <c r="D1234" s="9">
        <v>6.3830707163496605</v>
      </c>
      <c r="E1234" s="6">
        <v>510980</v>
      </c>
    </row>
    <row r="1235" spans="1:5" x14ac:dyDescent="0.2">
      <c r="A1235" s="10">
        <v>1235</v>
      </c>
      <c r="B1235" s="20">
        <v>3521332.3318540961</v>
      </c>
      <c r="C1235" s="9">
        <v>8.3750000000000019E-2</v>
      </c>
      <c r="D1235" s="9">
        <v>5.4621562439974163</v>
      </c>
      <c r="E1235" s="6">
        <v>544916</v>
      </c>
    </row>
    <row r="1236" spans="1:5" x14ac:dyDescent="0.2">
      <c r="A1236" s="10">
        <v>1236</v>
      </c>
      <c r="B1236" s="20">
        <v>3524592.1019933056</v>
      </c>
      <c r="C1236" s="9">
        <v>9.150000000000004E-2</v>
      </c>
      <c r="D1236" s="9">
        <v>6.3523357099805287</v>
      </c>
      <c r="E1236" s="6">
        <v>479384</v>
      </c>
    </row>
    <row r="1237" spans="1:5" x14ac:dyDescent="0.2">
      <c r="A1237" s="10">
        <v>1237</v>
      </c>
      <c r="B1237" s="20">
        <v>2229323.4007610753</v>
      </c>
      <c r="C1237" s="9">
        <v>6.6250000000000017E-2</v>
      </c>
      <c r="D1237" s="9">
        <v>3.2998283418862404</v>
      </c>
      <c r="E1237" s="6">
        <v>518468</v>
      </c>
    </row>
    <row r="1238" spans="1:5" x14ac:dyDescent="0.2">
      <c r="A1238" s="10">
        <v>1238</v>
      </c>
      <c r="B1238" s="20">
        <v>1381075.0619673922</v>
      </c>
      <c r="C1238" s="9">
        <v>5.2000000000000005E-2</v>
      </c>
      <c r="D1238" s="9">
        <v>1.7593025237302948</v>
      </c>
      <c r="E1238" s="6">
        <v>500516</v>
      </c>
    </row>
    <row r="1239" spans="1:5" x14ac:dyDescent="0.2">
      <c r="A1239" s="10">
        <v>1239</v>
      </c>
      <c r="B1239" s="20">
        <v>5118168.7322078981</v>
      </c>
      <c r="C1239" s="9">
        <v>9.8500000000000018E-2</v>
      </c>
      <c r="D1239" s="9">
        <v>9.4700285005480289</v>
      </c>
      <c r="E1239" s="6">
        <v>488840</v>
      </c>
    </row>
    <row r="1240" spans="1:5" x14ac:dyDescent="0.2">
      <c r="A1240" s="10">
        <v>1240</v>
      </c>
      <c r="B1240" s="20">
        <v>1938118.4855335841</v>
      </c>
      <c r="C1240" s="9">
        <v>5.6249999999999988E-2</v>
      </c>
      <c r="D1240" s="9">
        <v>3.4099864512327733</v>
      </c>
      <c r="E1240" s="6">
        <v>439484</v>
      </c>
    </row>
    <row r="1241" spans="1:5" x14ac:dyDescent="0.2">
      <c r="A1241" s="10">
        <v>1241</v>
      </c>
      <c r="B1241" s="20">
        <v>2702119.7491327394</v>
      </c>
      <c r="C1241" s="9">
        <v>8.5249999999999979E-2</v>
      </c>
      <c r="D1241" s="9">
        <v>5.1254777505230669</v>
      </c>
      <c r="E1241" s="6">
        <v>441128</v>
      </c>
    </row>
    <row r="1242" spans="1:5" x14ac:dyDescent="0.2">
      <c r="A1242" s="10">
        <v>1242</v>
      </c>
      <c r="B1242" s="20">
        <v>4332340.6172765773</v>
      </c>
      <c r="C1242" s="9">
        <v>8.3250000000000018E-2</v>
      </c>
      <c r="D1242" s="9">
        <v>7.6982914326489098</v>
      </c>
      <c r="E1242" s="6">
        <v>498068</v>
      </c>
    </row>
    <row r="1243" spans="1:5" x14ac:dyDescent="0.2">
      <c r="A1243" s="10">
        <v>1243</v>
      </c>
      <c r="B1243" s="20">
        <v>3905168.5183059187</v>
      </c>
      <c r="C1243" s="9">
        <v>9.3000000000000013E-2</v>
      </c>
      <c r="D1243" s="9">
        <v>6.5627624452055873</v>
      </c>
      <c r="E1243" s="6">
        <v>516368</v>
      </c>
    </row>
    <row r="1244" spans="1:5" x14ac:dyDescent="0.2">
      <c r="A1244" s="10">
        <v>1244</v>
      </c>
      <c r="B1244" s="20">
        <v>1818662.033990694</v>
      </c>
      <c r="C1244" s="9">
        <v>7.1750000000000036E-2</v>
      </c>
      <c r="D1244" s="9">
        <v>1.9628009520368668</v>
      </c>
      <c r="E1244" s="6">
        <v>613832</v>
      </c>
    </row>
    <row r="1245" spans="1:5" x14ac:dyDescent="0.2">
      <c r="A1245" s="10">
        <v>1245</v>
      </c>
      <c r="B1245" s="20">
        <v>2105088.577972074</v>
      </c>
      <c r="C1245" s="9">
        <v>7.1249999999999994E-2</v>
      </c>
      <c r="D1245" s="9">
        <v>3.3104202902133499</v>
      </c>
      <c r="E1245" s="6">
        <v>488372</v>
      </c>
    </row>
    <row r="1246" spans="1:5" x14ac:dyDescent="0.2">
      <c r="A1246" s="10">
        <v>1246</v>
      </c>
      <c r="B1246" s="20">
        <v>1132350.4174098419</v>
      </c>
      <c r="C1246" s="9">
        <v>3.8750000000000007E-2</v>
      </c>
      <c r="D1246" s="9">
        <v>0.94587337420323259</v>
      </c>
      <c r="E1246" s="6">
        <v>581924</v>
      </c>
    </row>
    <row r="1247" spans="1:5" x14ac:dyDescent="0.2">
      <c r="A1247" s="10">
        <v>1247</v>
      </c>
      <c r="B1247" s="20">
        <v>4339328.1334271058</v>
      </c>
      <c r="C1247" s="9">
        <v>8.0999999999999989E-2</v>
      </c>
      <c r="D1247" s="9">
        <v>6.3440387862978724</v>
      </c>
      <c r="E1247" s="6">
        <v>590864</v>
      </c>
    </row>
    <row r="1248" spans="1:5" x14ac:dyDescent="0.2">
      <c r="A1248" s="10">
        <v>1248</v>
      </c>
      <c r="B1248" s="20">
        <v>2937647.9568198104</v>
      </c>
      <c r="C1248" s="9">
        <v>7.8750000000000014E-2</v>
      </c>
      <c r="D1248" s="9">
        <v>5.0425040867275452</v>
      </c>
      <c r="E1248" s="6">
        <v>486164</v>
      </c>
    </row>
    <row r="1249" spans="1:5" x14ac:dyDescent="0.2">
      <c r="A1249" s="10">
        <v>1249</v>
      </c>
      <c r="B1249" s="20">
        <v>2974012.8752277028</v>
      </c>
      <c r="C1249" s="9">
        <v>7.3499999999999982E-2</v>
      </c>
      <c r="D1249" s="9">
        <v>4.7357568605598086</v>
      </c>
      <c r="E1249" s="6">
        <v>518504</v>
      </c>
    </row>
    <row r="1250" spans="1:5" x14ac:dyDescent="0.2">
      <c r="A1250" s="10">
        <v>1250</v>
      </c>
      <c r="B1250" s="20">
        <v>7449173.1901612869</v>
      </c>
      <c r="C1250" s="9">
        <v>0.10400000000000001</v>
      </c>
      <c r="D1250" s="9">
        <v>15.192869108317943</v>
      </c>
      <c r="E1250" s="6">
        <v>460028</v>
      </c>
    </row>
    <row r="1251" spans="1:5" x14ac:dyDescent="0.2">
      <c r="A1251" s="10">
        <v>1251</v>
      </c>
      <c r="B1251" s="20">
        <v>4762658.8681806261</v>
      </c>
      <c r="C1251" s="9">
        <v>8.1000000000000003E-2</v>
      </c>
      <c r="D1251" s="9">
        <v>8.5434120455997089</v>
      </c>
      <c r="E1251" s="6">
        <v>499052</v>
      </c>
    </row>
    <row r="1252" spans="1:5" x14ac:dyDescent="0.2">
      <c r="A1252" s="10">
        <v>1252</v>
      </c>
      <c r="B1252" s="20">
        <v>4725717.0242823772</v>
      </c>
      <c r="C1252" s="9">
        <v>0.10324999999999999</v>
      </c>
      <c r="D1252" s="9">
        <v>8.5232008904753762</v>
      </c>
      <c r="E1252" s="6">
        <v>496232</v>
      </c>
    </row>
    <row r="1253" spans="1:5" x14ac:dyDescent="0.2">
      <c r="A1253" s="10">
        <v>1253</v>
      </c>
      <c r="B1253" s="20">
        <v>1828189.4027921087</v>
      </c>
      <c r="C1253" s="9">
        <v>5.4499999999999993E-2</v>
      </c>
      <c r="D1253" s="9">
        <v>2.2739547044650625</v>
      </c>
      <c r="E1253" s="6">
        <v>558404</v>
      </c>
    </row>
    <row r="1254" spans="1:5" x14ac:dyDescent="0.2">
      <c r="A1254" s="10">
        <v>1254</v>
      </c>
      <c r="B1254" s="20">
        <v>1015636.3297884882</v>
      </c>
      <c r="C1254" s="9">
        <v>3.2750000000000001E-2</v>
      </c>
      <c r="D1254" s="9">
        <v>0.89717997868361832</v>
      </c>
      <c r="E1254" s="6">
        <v>535340</v>
      </c>
    </row>
    <row r="1255" spans="1:5" x14ac:dyDescent="0.2">
      <c r="A1255" s="10">
        <v>1255</v>
      </c>
      <c r="B1255" s="20">
        <v>1559800.371574326</v>
      </c>
      <c r="C1255" s="9">
        <v>5.1750000000000004E-2</v>
      </c>
      <c r="D1255" s="9">
        <v>1.6114886244639501</v>
      </c>
      <c r="E1255" s="6">
        <v>597284</v>
      </c>
    </row>
    <row r="1256" spans="1:5" x14ac:dyDescent="0.2">
      <c r="A1256" s="10">
        <v>1256</v>
      </c>
      <c r="B1256" s="20">
        <v>3159305.0543784727</v>
      </c>
      <c r="C1256" s="9">
        <v>7.574999999999997E-2</v>
      </c>
      <c r="D1256" s="9">
        <v>6.2911975296292502</v>
      </c>
      <c r="E1256" s="6">
        <v>433304</v>
      </c>
    </row>
    <row r="1257" spans="1:5" x14ac:dyDescent="0.2">
      <c r="A1257" s="10">
        <v>1257</v>
      </c>
      <c r="B1257" s="20">
        <v>3420425.8412494469</v>
      </c>
      <c r="C1257" s="9">
        <v>7.099999999999998E-2</v>
      </c>
      <c r="D1257" s="9">
        <v>4.7727926732625496</v>
      </c>
      <c r="E1257" s="6">
        <v>592508</v>
      </c>
    </row>
    <row r="1258" spans="1:5" x14ac:dyDescent="0.2">
      <c r="A1258" s="10">
        <v>1258</v>
      </c>
      <c r="B1258" s="20">
        <v>12726512.097777493</v>
      </c>
      <c r="C1258" s="9">
        <v>0.12825000000000003</v>
      </c>
      <c r="D1258" s="9">
        <v>21.547147788564761</v>
      </c>
      <c r="E1258" s="6">
        <v>564440</v>
      </c>
    </row>
    <row r="1259" spans="1:5" x14ac:dyDescent="0.2">
      <c r="A1259" s="10">
        <v>1259</v>
      </c>
      <c r="B1259" s="20">
        <v>1816088.8080056647</v>
      </c>
      <c r="C1259" s="9">
        <v>5.1250000000000004E-2</v>
      </c>
      <c r="D1259" s="9">
        <v>2.3639746454767585</v>
      </c>
      <c r="E1259" s="6">
        <v>539864</v>
      </c>
    </row>
    <row r="1260" spans="1:5" x14ac:dyDescent="0.2">
      <c r="A1260" s="10">
        <v>1260</v>
      </c>
      <c r="B1260" s="20">
        <v>8399131.3250448555</v>
      </c>
      <c r="C1260" s="9">
        <v>0.1065</v>
      </c>
      <c r="D1260" s="9">
        <v>14.662657342154166</v>
      </c>
      <c r="E1260" s="6">
        <v>536252</v>
      </c>
    </row>
    <row r="1261" spans="1:5" x14ac:dyDescent="0.2">
      <c r="A1261" s="10">
        <v>1261</v>
      </c>
      <c r="B1261" s="20">
        <v>1662111.1267987634</v>
      </c>
      <c r="C1261" s="9">
        <v>5.425E-2</v>
      </c>
      <c r="D1261" s="9">
        <v>2.1137805115077848</v>
      </c>
      <c r="E1261" s="6">
        <v>533792</v>
      </c>
    </row>
    <row r="1262" spans="1:5" x14ac:dyDescent="0.2">
      <c r="A1262" s="10">
        <v>1262</v>
      </c>
      <c r="B1262" s="20">
        <v>3429006.3661680082</v>
      </c>
      <c r="C1262" s="9">
        <v>8.3249999999999991E-2</v>
      </c>
      <c r="D1262" s="9">
        <v>4.6577914791211681</v>
      </c>
      <c r="E1262" s="6">
        <v>606068</v>
      </c>
    </row>
    <row r="1263" spans="1:5" x14ac:dyDescent="0.2">
      <c r="A1263" s="10">
        <v>1263</v>
      </c>
      <c r="B1263" s="20">
        <v>1455731.8146187284</v>
      </c>
      <c r="C1263" s="9">
        <v>4.3500000000000004E-2</v>
      </c>
      <c r="D1263" s="9">
        <v>1.800949370860774</v>
      </c>
      <c r="E1263" s="6">
        <v>519728</v>
      </c>
    </row>
    <row r="1264" spans="1:5" x14ac:dyDescent="0.2">
      <c r="A1264" s="10">
        <v>1264</v>
      </c>
      <c r="B1264" s="20">
        <v>3453027.5482848836</v>
      </c>
      <c r="C1264" s="9">
        <v>6.7500000000000018E-2</v>
      </c>
      <c r="D1264" s="9">
        <v>5.5620962590551333</v>
      </c>
      <c r="E1264" s="6">
        <v>526208</v>
      </c>
    </row>
    <row r="1265" spans="1:5" x14ac:dyDescent="0.2">
      <c r="A1265" s="10">
        <v>1265</v>
      </c>
      <c r="B1265" s="20">
        <v>7247501.67854599</v>
      </c>
      <c r="C1265" s="9">
        <v>0.10574999999999998</v>
      </c>
      <c r="D1265" s="9">
        <v>13.015667527646471</v>
      </c>
      <c r="E1265" s="6">
        <v>517100</v>
      </c>
    </row>
    <row r="1266" spans="1:5" x14ac:dyDescent="0.2">
      <c r="A1266" s="10">
        <v>1266</v>
      </c>
      <c r="B1266" s="20">
        <v>1599208.7665839854</v>
      </c>
      <c r="C1266" s="9">
        <v>0.05</v>
      </c>
      <c r="D1266" s="9">
        <v>2.4319257620155059</v>
      </c>
      <c r="E1266" s="6">
        <v>465980</v>
      </c>
    </row>
    <row r="1267" spans="1:5" x14ac:dyDescent="0.2">
      <c r="A1267" s="10">
        <v>1267</v>
      </c>
      <c r="B1267" s="20">
        <v>2120086.2684924137</v>
      </c>
      <c r="C1267" s="9">
        <v>6.2499999999999986E-2</v>
      </c>
      <c r="D1267" s="9">
        <v>2.7663371880327974</v>
      </c>
      <c r="E1267" s="6">
        <v>562904</v>
      </c>
    </row>
    <row r="1268" spans="1:5" x14ac:dyDescent="0.2">
      <c r="A1268" s="10">
        <v>1268</v>
      </c>
      <c r="B1268" s="20">
        <v>2085699.2216695275</v>
      </c>
      <c r="C1268" s="9">
        <v>5.425E-2</v>
      </c>
      <c r="D1268" s="9">
        <v>3.1822388063250493</v>
      </c>
      <c r="E1268" s="6">
        <v>498704</v>
      </c>
    </row>
    <row r="1269" spans="1:5" x14ac:dyDescent="0.2">
      <c r="A1269" s="10">
        <v>1269</v>
      </c>
      <c r="B1269" s="20">
        <v>3149654.5927434424</v>
      </c>
      <c r="C1269" s="9">
        <v>7.2000000000000008E-2</v>
      </c>
      <c r="D1269" s="9">
        <v>4.4857886690251334</v>
      </c>
      <c r="E1269" s="6">
        <v>574148</v>
      </c>
    </row>
    <row r="1270" spans="1:5" x14ac:dyDescent="0.2">
      <c r="A1270" s="10">
        <v>1270</v>
      </c>
      <c r="B1270" s="20">
        <v>1275644.8467163926</v>
      </c>
      <c r="C1270" s="9">
        <v>5.3499999999999992E-2</v>
      </c>
      <c r="D1270" s="9">
        <v>1.295299527706711</v>
      </c>
      <c r="E1270" s="6">
        <v>555764</v>
      </c>
    </row>
    <row r="1271" spans="1:5" x14ac:dyDescent="0.2">
      <c r="A1271" s="10">
        <v>1271</v>
      </c>
      <c r="B1271" s="20">
        <v>2095373.1716460318</v>
      </c>
      <c r="C1271" s="9">
        <v>7.3999999999999996E-2</v>
      </c>
      <c r="D1271" s="9">
        <v>3.0746672234309624</v>
      </c>
      <c r="E1271" s="6">
        <v>514244</v>
      </c>
    </row>
    <row r="1272" spans="1:5" x14ac:dyDescent="0.2">
      <c r="A1272" s="10">
        <v>1272</v>
      </c>
      <c r="B1272" s="20">
        <v>2371383.7104707672</v>
      </c>
      <c r="C1272" s="9">
        <v>7.1250000000000008E-2</v>
      </c>
      <c r="D1272" s="9">
        <v>2.9718742847608675</v>
      </c>
      <c r="E1272" s="6">
        <v>597044</v>
      </c>
    </row>
    <row r="1273" spans="1:5" x14ac:dyDescent="0.2">
      <c r="A1273" s="10">
        <v>1273</v>
      </c>
      <c r="B1273" s="20">
        <v>2093227.0595923173</v>
      </c>
      <c r="C1273" s="9">
        <v>6.9249999999999992E-2</v>
      </c>
      <c r="D1273" s="9">
        <v>3.1710379628738528</v>
      </c>
      <c r="E1273" s="6">
        <v>501848</v>
      </c>
    </row>
    <row r="1274" spans="1:5" x14ac:dyDescent="0.2">
      <c r="A1274" s="10">
        <v>1274</v>
      </c>
      <c r="B1274" s="20">
        <v>4589149.5451926421</v>
      </c>
      <c r="C1274" s="9">
        <v>9.4000000000000014E-2</v>
      </c>
      <c r="D1274" s="9">
        <v>6.8629798252221272</v>
      </c>
      <c r="E1274" s="6">
        <v>583640</v>
      </c>
    </row>
    <row r="1275" spans="1:5" x14ac:dyDescent="0.2">
      <c r="A1275" s="10">
        <v>1275</v>
      </c>
      <c r="B1275" s="20">
        <v>2716111.7374914093</v>
      </c>
      <c r="C1275" s="9">
        <v>8.1250000000000003E-2</v>
      </c>
      <c r="D1275" s="9">
        <v>4.4982018977558891</v>
      </c>
      <c r="E1275" s="6">
        <v>494000</v>
      </c>
    </row>
    <row r="1276" spans="1:5" x14ac:dyDescent="0.2">
      <c r="A1276" s="10">
        <v>1276</v>
      </c>
      <c r="B1276" s="20">
        <v>2215686.1653932184</v>
      </c>
      <c r="C1276" s="9">
        <v>5.425E-2</v>
      </c>
      <c r="D1276" s="9">
        <v>3.147298942426024</v>
      </c>
      <c r="E1276" s="6">
        <v>534248</v>
      </c>
    </row>
    <row r="1277" spans="1:5" x14ac:dyDescent="0.2">
      <c r="A1277" s="10">
        <v>1277</v>
      </c>
      <c r="B1277" s="20">
        <v>2619005.2120221397</v>
      </c>
      <c r="C1277" s="9">
        <v>7.3249999999999996E-2</v>
      </c>
      <c r="D1277" s="9">
        <v>4.0624448370938646</v>
      </c>
      <c r="E1277" s="6">
        <v>517340</v>
      </c>
    </row>
    <row r="1278" spans="1:5" x14ac:dyDescent="0.2">
      <c r="A1278" s="10">
        <v>1278</v>
      </c>
      <c r="B1278" s="20">
        <v>1602901.3716331634</v>
      </c>
      <c r="C1278" s="9">
        <v>4.0499999999999994E-2</v>
      </c>
      <c r="D1278" s="9">
        <v>1.7150701111048008</v>
      </c>
      <c r="E1278" s="6">
        <v>590372</v>
      </c>
    </row>
    <row r="1279" spans="1:5" x14ac:dyDescent="0.2">
      <c r="A1279" s="10">
        <v>1279</v>
      </c>
      <c r="B1279" s="20">
        <v>1630169.2710682792</v>
      </c>
      <c r="C1279" s="9">
        <v>6.2249999999999993E-2</v>
      </c>
      <c r="D1279" s="9">
        <v>2.7372403026810863</v>
      </c>
      <c r="E1279" s="6">
        <v>436196</v>
      </c>
    </row>
    <row r="1280" spans="1:5" x14ac:dyDescent="0.2">
      <c r="A1280" s="10">
        <v>1280</v>
      </c>
      <c r="B1280" s="20">
        <v>1480693.7040205374</v>
      </c>
      <c r="C1280" s="9">
        <v>4.6249999999999993E-2</v>
      </c>
      <c r="D1280" s="9">
        <v>1.7191442822261147</v>
      </c>
      <c r="E1280" s="6">
        <v>544544</v>
      </c>
    </row>
    <row r="1281" spans="1:5" x14ac:dyDescent="0.2">
      <c r="A1281" s="10">
        <v>1281</v>
      </c>
      <c r="B1281" s="20">
        <v>2858746.5726280804</v>
      </c>
      <c r="C1281" s="9">
        <v>7.2749999999999995E-2</v>
      </c>
      <c r="D1281" s="9">
        <v>4.1227977948478625</v>
      </c>
      <c r="E1281" s="6">
        <v>558044</v>
      </c>
    </row>
    <row r="1282" spans="1:5" x14ac:dyDescent="0.2">
      <c r="A1282" s="10">
        <v>1282</v>
      </c>
      <c r="B1282" s="20">
        <v>927524.53318468283</v>
      </c>
      <c r="C1282" s="9">
        <v>2.1750000000000002E-2</v>
      </c>
      <c r="D1282" s="9">
        <v>0.69989614538755296</v>
      </c>
      <c r="E1282" s="6">
        <v>545636</v>
      </c>
    </row>
    <row r="1283" spans="1:5" x14ac:dyDescent="0.2">
      <c r="A1283" s="10">
        <v>1283</v>
      </c>
      <c r="B1283" s="20">
        <v>5712750.6569201434</v>
      </c>
      <c r="C1283" s="9">
        <v>0.10600000000000005</v>
      </c>
      <c r="D1283" s="9">
        <v>9.559066549088298</v>
      </c>
      <c r="E1283" s="6">
        <v>541028</v>
      </c>
    </row>
    <row r="1284" spans="1:5" x14ac:dyDescent="0.2">
      <c r="A1284" s="10">
        <v>1284</v>
      </c>
      <c r="B1284" s="20">
        <v>10370550.029497392</v>
      </c>
      <c r="C1284" s="9">
        <v>0.11699999999999999</v>
      </c>
      <c r="D1284" s="9">
        <v>16.105102607849446</v>
      </c>
      <c r="E1284" s="6">
        <v>606284</v>
      </c>
    </row>
    <row r="1285" spans="1:5" x14ac:dyDescent="0.2">
      <c r="A1285" s="10">
        <v>1285</v>
      </c>
      <c r="B1285" s="20">
        <v>3357114.1896472326</v>
      </c>
      <c r="C1285" s="9">
        <v>6.8499999999999991E-2</v>
      </c>
      <c r="D1285" s="9">
        <v>4.8128626459611459</v>
      </c>
      <c r="E1285" s="6">
        <v>577532</v>
      </c>
    </row>
    <row r="1286" spans="1:5" x14ac:dyDescent="0.2">
      <c r="A1286" s="10">
        <v>1286</v>
      </c>
      <c r="B1286" s="20">
        <v>3276289.7459827289</v>
      </c>
      <c r="C1286" s="9">
        <v>8.550000000000002E-2</v>
      </c>
      <c r="D1286" s="9">
        <v>5.7937297221841044</v>
      </c>
      <c r="E1286" s="6">
        <v>482252</v>
      </c>
    </row>
    <row r="1287" spans="1:5" x14ac:dyDescent="0.2">
      <c r="A1287" s="10">
        <v>1287</v>
      </c>
      <c r="B1287" s="20">
        <v>1550174.3751982143</v>
      </c>
      <c r="C1287" s="9">
        <v>4.9250000000000002E-2</v>
      </c>
      <c r="D1287" s="9">
        <v>1.9710714878184714</v>
      </c>
      <c r="E1287" s="6">
        <v>521756</v>
      </c>
    </row>
    <row r="1288" spans="1:5" x14ac:dyDescent="0.2">
      <c r="A1288" s="10">
        <v>1288</v>
      </c>
      <c r="B1288" s="20">
        <v>6168635.4666365851</v>
      </c>
      <c r="C1288" s="9">
        <v>9.3249999999999986E-2</v>
      </c>
      <c r="D1288" s="9">
        <v>8.8408452980610441</v>
      </c>
      <c r="E1288" s="6">
        <v>626840</v>
      </c>
    </row>
    <row r="1289" spans="1:5" x14ac:dyDescent="0.2">
      <c r="A1289" s="10">
        <v>1289</v>
      </c>
      <c r="B1289" s="20">
        <v>1423266.987648682</v>
      </c>
      <c r="C1289" s="9">
        <v>4.0750000000000001E-2</v>
      </c>
      <c r="D1289" s="9">
        <v>1.4838518618390704</v>
      </c>
      <c r="E1289" s="6">
        <v>573008</v>
      </c>
    </row>
    <row r="1290" spans="1:5" x14ac:dyDescent="0.2">
      <c r="A1290" s="10">
        <v>1290</v>
      </c>
      <c r="B1290" s="20">
        <v>1169811.2507732653</v>
      </c>
      <c r="C1290" s="9">
        <v>3.9499999999999993E-2</v>
      </c>
      <c r="D1290" s="9">
        <v>1.2768364593436694</v>
      </c>
      <c r="E1290" s="6">
        <v>513788</v>
      </c>
    </row>
    <row r="1291" spans="1:5" x14ac:dyDescent="0.2">
      <c r="A1291" s="10">
        <v>1291</v>
      </c>
      <c r="B1291" s="20">
        <v>1814548.0934091152</v>
      </c>
      <c r="C1291" s="9">
        <v>6.0999999999999985E-2</v>
      </c>
      <c r="D1291" s="9">
        <v>2.8082355889210779</v>
      </c>
      <c r="E1291" s="6">
        <v>476480</v>
      </c>
    </row>
    <row r="1292" spans="1:5" x14ac:dyDescent="0.2">
      <c r="A1292" s="10">
        <v>1292</v>
      </c>
      <c r="B1292" s="20">
        <v>3123202.3100559777</v>
      </c>
      <c r="C1292" s="9">
        <v>8.1750000000000003E-2</v>
      </c>
      <c r="D1292" s="9">
        <v>5.739405620028263</v>
      </c>
      <c r="E1292" s="6">
        <v>463424</v>
      </c>
    </row>
    <row r="1293" spans="1:5" x14ac:dyDescent="0.2">
      <c r="A1293" s="10">
        <v>1293</v>
      </c>
      <c r="B1293" s="20">
        <v>2137921.7158819819</v>
      </c>
      <c r="C1293" s="9">
        <v>5.1750000000000004E-2</v>
      </c>
      <c r="D1293" s="9">
        <v>3.302692231287196</v>
      </c>
      <c r="E1293" s="6">
        <v>496880</v>
      </c>
    </row>
    <row r="1294" spans="1:5" x14ac:dyDescent="0.2">
      <c r="A1294" s="10">
        <v>1294</v>
      </c>
      <c r="B1294" s="20">
        <v>3713000.3205910451</v>
      </c>
      <c r="C1294" s="9">
        <v>7.6999999999999985E-2</v>
      </c>
      <c r="D1294" s="9">
        <v>6.4655981738964368</v>
      </c>
      <c r="E1294" s="6">
        <v>497348</v>
      </c>
    </row>
    <row r="1295" spans="1:5" x14ac:dyDescent="0.2">
      <c r="A1295" s="10">
        <v>1295</v>
      </c>
      <c r="B1295" s="20">
        <v>1330918.7492304286</v>
      </c>
      <c r="C1295" s="9">
        <v>4.2749999999999996E-2</v>
      </c>
      <c r="D1295" s="9">
        <v>1.9750774533714281</v>
      </c>
      <c r="E1295" s="6">
        <v>447356</v>
      </c>
    </row>
    <row r="1296" spans="1:5" x14ac:dyDescent="0.2">
      <c r="A1296" s="10">
        <v>1296</v>
      </c>
      <c r="B1296" s="20">
        <v>1478711.8666376006</v>
      </c>
      <c r="C1296" s="9">
        <v>6.2500000000000028E-2</v>
      </c>
      <c r="D1296" s="9">
        <v>1.9764252319560083</v>
      </c>
      <c r="E1296" s="6">
        <v>496808</v>
      </c>
    </row>
    <row r="1297" spans="1:5" x14ac:dyDescent="0.2">
      <c r="A1297" s="10">
        <v>1297</v>
      </c>
      <c r="B1297" s="20">
        <v>4175985.3844452882</v>
      </c>
      <c r="C1297" s="9">
        <v>9.5000000000000015E-2</v>
      </c>
      <c r="D1297" s="9">
        <v>7.7598283781785709</v>
      </c>
      <c r="E1297" s="6">
        <v>476720</v>
      </c>
    </row>
    <row r="1298" spans="1:5" x14ac:dyDescent="0.2">
      <c r="A1298" s="10">
        <v>1298</v>
      </c>
      <c r="B1298" s="20">
        <v>1407394.9239412802</v>
      </c>
      <c r="C1298" s="9">
        <v>5.149999999999999E-2</v>
      </c>
      <c r="D1298" s="9">
        <v>1.9793198047818323</v>
      </c>
      <c r="E1298" s="6">
        <v>472388</v>
      </c>
    </row>
    <row r="1299" spans="1:5" x14ac:dyDescent="0.2">
      <c r="A1299" s="10">
        <v>1299</v>
      </c>
      <c r="B1299" s="20">
        <v>4842733.8502623402</v>
      </c>
      <c r="C1299" s="9">
        <v>8.8999999999999996E-2</v>
      </c>
      <c r="D1299" s="9">
        <v>7.1532996334135968</v>
      </c>
      <c r="E1299" s="6">
        <v>593960</v>
      </c>
    </row>
    <row r="1300" spans="1:5" x14ac:dyDescent="0.2">
      <c r="A1300" s="10">
        <v>1300</v>
      </c>
      <c r="B1300" s="20">
        <v>3723455.7667445419</v>
      </c>
      <c r="C1300" s="9">
        <v>9.7249999999999989E-2</v>
      </c>
      <c r="D1300" s="9">
        <v>7.978326774815879</v>
      </c>
      <c r="E1300" s="6">
        <v>414716</v>
      </c>
    </row>
    <row r="1301" spans="1:5" x14ac:dyDescent="0.2">
      <c r="A1301" s="10">
        <v>1301</v>
      </c>
      <c r="B1301" s="20">
        <v>5514919.4357752493</v>
      </c>
      <c r="C1301" s="9">
        <v>0.10300000000000002</v>
      </c>
      <c r="D1301" s="9">
        <v>10.08544345592542</v>
      </c>
      <c r="E1301" s="6">
        <v>497492</v>
      </c>
    </row>
    <row r="1302" spans="1:5" x14ac:dyDescent="0.2">
      <c r="A1302" s="10">
        <v>1302</v>
      </c>
      <c r="B1302" s="20">
        <v>5254354.6456129672</v>
      </c>
      <c r="C1302" s="9">
        <v>9.9500000000000005E-2</v>
      </c>
      <c r="D1302" s="9">
        <v>9.9875925237824692</v>
      </c>
      <c r="E1302" s="6">
        <v>478208</v>
      </c>
    </row>
    <row r="1303" spans="1:5" x14ac:dyDescent="0.2">
      <c r="A1303" s="10">
        <v>1303</v>
      </c>
      <c r="B1303" s="20">
        <v>3314039.8308309582</v>
      </c>
      <c r="C1303" s="9">
        <v>7.149999999999998E-2</v>
      </c>
      <c r="D1303" s="9">
        <v>4.8901603704517242</v>
      </c>
      <c r="E1303" s="6">
        <v>562640</v>
      </c>
    </row>
    <row r="1304" spans="1:5" x14ac:dyDescent="0.2">
      <c r="A1304" s="10">
        <v>1304</v>
      </c>
      <c r="B1304" s="20">
        <v>3702148.4458385329</v>
      </c>
      <c r="C1304" s="9">
        <v>7.5749999999999998E-2</v>
      </c>
      <c r="D1304" s="9">
        <v>5.5712701209805973</v>
      </c>
      <c r="E1304" s="6">
        <v>563384</v>
      </c>
    </row>
    <row r="1305" spans="1:5" x14ac:dyDescent="0.2">
      <c r="A1305" s="10">
        <v>1305</v>
      </c>
      <c r="B1305" s="20">
        <v>2249883.2388194338</v>
      </c>
      <c r="C1305" s="9">
        <v>6.3750000000000001E-2</v>
      </c>
      <c r="D1305" s="9">
        <v>3.3144190358583914</v>
      </c>
      <c r="E1305" s="6">
        <v>521480</v>
      </c>
    </row>
    <row r="1306" spans="1:5" x14ac:dyDescent="0.2">
      <c r="A1306" s="10">
        <v>1306</v>
      </c>
      <c r="B1306" s="20">
        <v>4785641.4096399955</v>
      </c>
      <c r="C1306" s="9">
        <v>8.6750000000000022E-2</v>
      </c>
      <c r="D1306" s="9">
        <v>9.1014898167833138</v>
      </c>
      <c r="E1306" s="6">
        <v>473756</v>
      </c>
    </row>
    <row r="1307" spans="1:5" x14ac:dyDescent="0.2">
      <c r="A1307" s="10">
        <v>1307</v>
      </c>
      <c r="B1307" s="20">
        <v>2551043.4021195206</v>
      </c>
      <c r="C1307" s="9">
        <v>7.2750000000000009E-2</v>
      </c>
      <c r="D1307" s="9">
        <v>3.5414211186188345</v>
      </c>
      <c r="E1307" s="6">
        <v>561728</v>
      </c>
    </row>
    <row r="1308" spans="1:5" x14ac:dyDescent="0.2">
      <c r="A1308" s="10">
        <v>1308</v>
      </c>
      <c r="B1308" s="20">
        <v>4883864.5520854192</v>
      </c>
      <c r="C1308" s="9">
        <v>8.3500000000000005E-2</v>
      </c>
      <c r="D1308" s="9">
        <v>8.0248069925445691</v>
      </c>
      <c r="E1308" s="6">
        <v>541160</v>
      </c>
    </row>
    <row r="1309" spans="1:5" x14ac:dyDescent="0.2">
      <c r="A1309" s="10">
        <v>1309</v>
      </c>
      <c r="B1309" s="20">
        <v>9474329.9510236215</v>
      </c>
      <c r="C1309" s="9">
        <v>0.10774999999999997</v>
      </c>
      <c r="D1309" s="9">
        <v>15.446547891956543</v>
      </c>
      <c r="E1309" s="6">
        <v>576068</v>
      </c>
    </row>
    <row r="1310" spans="1:5" x14ac:dyDescent="0.2">
      <c r="A1310" s="10">
        <v>1310</v>
      </c>
      <c r="B1310" s="20">
        <v>5093468.7725234004</v>
      </c>
      <c r="C1310" s="9">
        <v>9.2999999999999999E-2</v>
      </c>
      <c r="D1310" s="9">
        <v>8.9610215757097045</v>
      </c>
      <c r="E1310" s="6">
        <v>511340</v>
      </c>
    </row>
    <row r="1311" spans="1:5" x14ac:dyDescent="0.2">
      <c r="A1311" s="10">
        <v>1311</v>
      </c>
      <c r="B1311" s="20">
        <v>3682427.0450951396</v>
      </c>
      <c r="C1311" s="9">
        <v>8.4749999999999978E-2</v>
      </c>
      <c r="D1311" s="9">
        <v>5.8315048440088226</v>
      </c>
      <c r="E1311" s="6">
        <v>539036</v>
      </c>
    </row>
    <row r="1312" spans="1:5" x14ac:dyDescent="0.2">
      <c r="A1312" s="10">
        <v>1312</v>
      </c>
      <c r="B1312" s="20">
        <v>2923647.1663094047</v>
      </c>
      <c r="C1312" s="9">
        <v>8.0250000000000002E-2</v>
      </c>
      <c r="D1312" s="9">
        <v>4.6090230341290086</v>
      </c>
      <c r="E1312" s="6">
        <v>521240</v>
      </c>
    </row>
    <row r="1313" spans="1:5" x14ac:dyDescent="0.2">
      <c r="A1313" s="10">
        <v>1313</v>
      </c>
      <c r="B1313" s="20">
        <v>3219226.7243907251</v>
      </c>
      <c r="C1313" s="9">
        <v>8.1500000000000017E-2</v>
      </c>
      <c r="D1313" s="9">
        <v>4.8880395149261533</v>
      </c>
      <c r="E1313" s="6">
        <v>546740</v>
      </c>
    </row>
    <row r="1314" spans="1:5" x14ac:dyDescent="0.2">
      <c r="A1314" s="10">
        <v>1314</v>
      </c>
      <c r="B1314" s="20">
        <v>2458056.8092116155</v>
      </c>
      <c r="C1314" s="9">
        <v>6.6250000000000003E-2</v>
      </c>
      <c r="D1314" s="9">
        <v>3.4995950992736664</v>
      </c>
      <c r="E1314" s="6">
        <v>546284</v>
      </c>
    </row>
    <row r="1315" spans="1:5" x14ac:dyDescent="0.2">
      <c r="A1315" s="10">
        <v>1315</v>
      </c>
      <c r="B1315" s="20">
        <v>3262706.2020928273</v>
      </c>
      <c r="C1315" s="9">
        <v>8.1250000000000017E-2</v>
      </c>
      <c r="D1315" s="9">
        <v>4.5530509675617257</v>
      </c>
      <c r="E1315" s="6">
        <v>587552</v>
      </c>
    </row>
    <row r="1316" spans="1:5" x14ac:dyDescent="0.2">
      <c r="A1316" s="10">
        <v>1316</v>
      </c>
      <c r="B1316" s="20">
        <v>2723113.7534497636</v>
      </c>
      <c r="C1316" s="9">
        <v>6.4750000000000002E-2</v>
      </c>
      <c r="D1316" s="9">
        <v>5.1910899169927607</v>
      </c>
      <c r="E1316" s="6">
        <v>439844</v>
      </c>
    </row>
    <row r="1317" spans="1:5" x14ac:dyDescent="0.2">
      <c r="A1317" s="10">
        <v>1317</v>
      </c>
      <c r="B1317" s="20">
        <v>2353438.1418252597</v>
      </c>
      <c r="C1317" s="9">
        <v>7.8000000000000014E-2</v>
      </c>
      <c r="D1317" s="9">
        <v>3.8679871876117167</v>
      </c>
      <c r="E1317" s="6">
        <v>483452</v>
      </c>
    </row>
    <row r="1318" spans="1:5" x14ac:dyDescent="0.2">
      <c r="A1318" s="10">
        <v>1318</v>
      </c>
      <c r="B1318" s="20">
        <v>1429435.9587323563</v>
      </c>
      <c r="C1318" s="9">
        <v>6.1999999999999986E-2</v>
      </c>
      <c r="D1318" s="9">
        <v>1.7202687824607714</v>
      </c>
      <c r="E1318" s="6">
        <v>525476</v>
      </c>
    </row>
    <row r="1319" spans="1:5" x14ac:dyDescent="0.2">
      <c r="A1319" s="10">
        <v>1319</v>
      </c>
      <c r="B1319" s="20">
        <v>4485927.8570894441</v>
      </c>
      <c r="C1319" s="9">
        <v>7.9000000000000001E-2</v>
      </c>
      <c r="D1319" s="9">
        <v>6.4652490183013773</v>
      </c>
      <c r="E1319" s="6">
        <v>600908</v>
      </c>
    </row>
    <row r="1320" spans="1:5" x14ac:dyDescent="0.2">
      <c r="A1320" s="10">
        <v>1320</v>
      </c>
      <c r="B1320" s="20">
        <v>1739931.214445773</v>
      </c>
      <c r="C1320" s="9">
        <v>6.0250000000000005E-2</v>
      </c>
      <c r="D1320" s="9">
        <v>2.2358532100296316</v>
      </c>
      <c r="E1320" s="6">
        <v>537704</v>
      </c>
    </row>
    <row r="1321" spans="1:5" x14ac:dyDescent="0.2">
      <c r="A1321" s="10">
        <v>1321</v>
      </c>
      <c r="B1321" s="20">
        <v>3814754.7690736251</v>
      </c>
      <c r="C1321" s="9">
        <v>8.8250000000000023E-2</v>
      </c>
      <c r="D1321" s="9">
        <v>6.6635356363727452</v>
      </c>
      <c r="E1321" s="6">
        <v>497780</v>
      </c>
    </row>
    <row r="1322" spans="1:5" x14ac:dyDescent="0.2">
      <c r="A1322" s="10">
        <v>1322</v>
      </c>
      <c r="B1322" s="20">
        <v>1789622.1833565433</v>
      </c>
      <c r="C1322" s="9">
        <v>6.0999999999999999E-2</v>
      </c>
      <c r="D1322" s="9">
        <v>1.9818885893798084</v>
      </c>
      <c r="E1322" s="6">
        <v>600164</v>
      </c>
    </row>
    <row r="1323" spans="1:5" x14ac:dyDescent="0.2">
      <c r="A1323" s="10">
        <v>1323</v>
      </c>
      <c r="B1323" s="20">
        <v>4951702.1268738881</v>
      </c>
      <c r="C1323" s="9">
        <v>9.2499999999999999E-2</v>
      </c>
      <c r="D1323" s="9">
        <v>8.3576652182211202</v>
      </c>
      <c r="E1323" s="6">
        <v>529160</v>
      </c>
    </row>
    <row r="1324" spans="1:5" x14ac:dyDescent="0.2">
      <c r="A1324" s="10">
        <v>1324</v>
      </c>
      <c r="B1324" s="20">
        <v>1290021.1968317139</v>
      </c>
      <c r="C1324" s="9">
        <v>4.1749999999999989E-2</v>
      </c>
      <c r="D1324" s="9">
        <v>1.4742247495736613</v>
      </c>
      <c r="E1324" s="6">
        <v>521384</v>
      </c>
    </row>
    <row r="1325" spans="1:5" x14ac:dyDescent="0.2">
      <c r="A1325" s="10">
        <v>1325</v>
      </c>
      <c r="B1325" s="20">
        <v>9925489.4472701196</v>
      </c>
      <c r="C1325" s="9">
        <v>0.10875000000000001</v>
      </c>
      <c r="D1325" s="9">
        <v>16.868053760423482</v>
      </c>
      <c r="E1325" s="6">
        <v>555488</v>
      </c>
    </row>
    <row r="1326" spans="1:5" x14ac:dyDescent="0.2">
      <c r="A1326" s="10">
        <v>1326</v>
      </c>
      <c r="B1326" s="20">
        <v>1104892.4900518942</v>
      </c>
      <c r="C1326" s="9">
        <v>5.0499999999999989E-2</v>
      </c>
      <c r="D1326" s="9">
        <v>1.4687686908485664</v>
      </c>
      <c r="E1326" s="6">
        <v>447548</v>
      </c>
    </row>
    <row r="1327" spans="1:5" x14ac:dyDescent="0.2">
      <c r="A1327" s="10">
        <v>1327</v>
      </c>
      <c r="B1327" s="20">
        <v>6864291.5336853405</v>
      </c>
      <c r="C1327" s="9">
        <v>0.10249999999999997</v>
      </c>
      <c r="D1327" s="9">
        <v>11.032821586787843</v>
      </c>
      <c r="E1327" s="6">
        <v>570464</v>
      </c>
    </row>
    <row r="1328" spans="1:5" x14ac:dyDescent="0.2">
      <c r="A1328" s="10">
        <v>1328</v>
      </c>
      <c r="B1328" s="20">
        <v>2875549.266561951</v>
      </c>
      <c r="C1328" s="9">
        <v>7.099999999999998E-2</v>
      </c>
      <c r="D1328" s="9">
        <v>3.8370181846596583</v>
      </c>
      <c r="E1328" s="6">
        <v>594488</v>
      </c>
    </row>
    <row r="1329" spans="1:5" x14ac:dyDescent="0.2">
      <c r="A1329" s="10">
        <v>1329</v>
      </c>
      <c r="B1329" s="20">
        <v>2734314.3722867202</v>
      </c>
      <c r="C1329" s="9">
        <v>6.5500000000000003E-2</v>
      </c>
      <c r="D1329" s="9">
        <v>4.9651173956480159</v>
      </c>
      <c r="E1329" s="6">
        <v>458384</v>
      </c>
    </row>
    <row r="1330" spans="1:5" x14ac:dyDescent="0.2">
      <c r="A1330" s="10">
        <v>1330</v>
      </c>
      <c r="B1330" s="20">
        <v>5898005.5108478051</v>
      </c>
      <c r="C1330" s="9">
        <v>9.0749999999999983E-2</v>
      </c>
      <c r="D1330" s="9">
        <v>9.5552234005179262</v>
      </c>
      <c r="E1330" s="6">
        <v>558776</v>
      </c>
    </row>
    <row r="1331" spans="1:5" x14ac:dyDescent="0.2">
      <c r="A1331" s="10">
        <v>1331</v>
      </c>
      <c r="B1331" s="20">
        <v>3322808.2212447459</v>
      </c>
      <c r="C1331" s="9">
        <v>7.2750000000000009E-2</v>
      </c>
      <c r="D1331" s="9">
        <v>5.4953402504549658</v>
      </c>
      <c r="E1331" s="6">
        <v>511568</v>
      </c>
    </row>
    <row r="1332" spans="1:5" x14ac:dyDescent="0.2">
      <c r="A1332" s="10">
        <v>1332</v>
      </c>
      <c r="B1332" s="20">
        <v>2236455.0236166865</v>
      </c>
      <c r="C1332" s="9">
        <v>7.4500000000000011E-2</v>
      </c>
      <c r="D1332" s="9">
        <v>3.8204448382950962</v>
      </c>
      <c r="E1332" s="6">
        <v>463952</v>
      </c>
    </row>
    <row r="1333" spans="1:5" x14ac:dyDescent="0.2">
      <c r="A1333" s="10">
        <v>1333</v>
      </c>
      <c r="B1333" s="20">
        <v>6427927.9707687963</v>
      </c>
      <c r="C1333" s="9">
        <v>9.5499999999999988E-2</v>
      </c>
      <c r="D1333" s="9">
        <v>10.895199620209475</v>
      </c>
      <c r="E1333" s="6">
        <v>540380</v>
      </c>
    </row>
    <row r="1334" spans="1:5" x14ac:dyDescent="0.2">
      <c r="A1334" s="10">
        <v>1334</v>
      </c>
      <c r="B1334" s="20">
        <v>953110.14941727661</v>
      </c>
      <c r="C1334" s="9">
        <v>2.7000000000000007E-2</v>
      </c>
      <c r="D1334" s="9">
        <v>0.77874809533076894</v>
      </c>
      <c r="E1334" s="6">
        <v>535832</v>
      </c>
    </row>
    <row r="1335" spans="1:5" x14ac:dyDescent="0.2">
      <c r="A1335" s="10">
        <v>1335</v>
      </c>
      <c r="B1335" s="20">
        <v>1264647.3995779629</v>
      </c>
      <c r="C1335" s="9">
        <v>4.7999999999999994E-2</v>
      </c>
      <c r="D1335" s="9">
        <v>1.6779533452578814</v>
      </c>
      <c r="E1335" s="6">
        <v>472244</v>
      </c>
    </row>
    <row r="1336" spans="1:5" x14ac:dyDescent="0.2">
      <c r="A1336" s="10">
        <v>1336</v>
      </c>
      <c r="B1336" s="20">
        <v>8001073.7973884931</v>
      </c>
      <c r="C1336" s="9">
        <v>0.10925000000000003</v>
      </c>
      <c r="D1336" s="9">
        <v>14.841702828529638</v>
      </c>
      <c r="E1336" s="6">
        <v>505064</v>
      </c>
    </row>
    <row r="1337" spans="1:5" x14ac:dyDescent="0.2">
      <c r="A1337" s="10">
        <v>1337</v>
      </c>
      <c r="B1337" s="20">
        <v>2262254.6030122382</v>
      </c>
      <c r="C1337" s="9">
        <v>6.1500000000000013E-2</v>
      </c>
      <c r="D1337" s="9">
        <v>3.1261237096138408</v>
      </c>
      <c r="E1337" s="6">
        <v>548276</v>
      </c>
    </row>
    <row r="1338" spans="1:5" x14ac:dyDescent="0.2">
      <c r="A1338" s="10">
        <v>1338</v>
      </c>
      <c r="B1338" s="20">
        <v>2818354.7982675056</v>
      </c>
      <c r="C1338" s="9">
        <v>6.8250000000000005E-2</v>
      </c>
      <c r="D1338" s="9">
        <v>4.1088619770646879</v>
      </c>
      <c r="E1338" s="6">
        <v>551660</v>
      </c>
    </row>
    <row r="1339" spans="1:5" x14ac:dyDescent="0.2">
      <c r="A1339" s="10">
        <v>1339</v>
      </c>
      <c r="B1339" s="20">
        <v>2804168.3384252517</v>
      </c>
      <c r="C1339" s="9">
        <v>7.1000000000000008E-2</v>
      </c>
      <c r="D1339" s="9">
        <v>3.8736614545463661</v>
      </c>
      <c r="E1339" s="6">
        <v>575372</v>
      </c>
    </row>
    <row r="1340" spans="1:5" x14ac:dyDescent="0.2">
      <c r="A1340" s="10">
        <v>1340</v>
      </c>
      <c r="B1340" s="20">
        <v>7058448.7305193963</v>
      </c>
      <c r="C1340" s="9">
        <v>0.10924999999999996</v>
      </c>
      <c r="D1340" s="9">
        <v>11.473666527386946</v>
      </c>
      <c r="E1340" s="6">
        <v>565868</v>
      </c>
    </row>
    <row r="1341" spans="1:5" x14ac:dyDescent="0.2">
      <c r="A1341" s="10">
        <v>1341</v>
      </c>
      <c r="B1341" s="20">
        <v>8146865.1874024263</v>
      </c>
      <c r="C1341" s="9">
        <v>0.11025</v>
      </c>
      <c r="D1341" s="9">
        <v>14.332908967279264</v>
      </c>
      <c r="E1341" s="6">
        <v>531332</v>
      </c>
    </row>
    <row r="1342" spans="1:5" x14ac:dyDescent="0.2">
      <c r="A1342" s="10">
        <v>1342</v>
      </c>
      <c r="B1342" s="20">
        <v>9510684.2220625058</v>
      </c>
      <c r="C1342" s="9">
        <v>0.11325</v>
      </c>
      <c r="D1342" s="9">
        <v>15.509311592248482</v>
      </c>
      <c r="E1342" s="6">
        <v>576080</v>
      </c>
    </row>
    <row r="1343" spans="1:5" x14ac:dyDescent="0.2">
      <c r="A1343" s="10">
        <v>1343</v>
      </c>
      <c r="B1343" s="20">
        <v>8801859.2387744356</v>
      </c>
      <c r="C1343" s="9">
        <v>0.11350000000000005</v>
      </c>
      <c r="D1343" s="9">
        <v>14.978512059003506</v>
      </c>
      <c r="E1343" s="6">
        <v>550856</v>
      </c>
    </row>
    <row r="1344" spans="1:5" x14ac:dyDescent="0.2">
      <c r="A1344" s="10">
        <v>1344</v>
      </c>
      <c r="B1344" s="20">
        <v>3580415.8452649084</v>
      </c>
      <c r="C1344" s="9">
        <v>8.4750000000000006E-2</v>
      </c>
      <c r="D1344" s="9">
        <v>5.0590124030584445</v>
      </c>
      <c r="E1344" s="6">
        <v>590924</v>
      </c>
    </row>
    <row r="1345" spans="1:5" x14ac:dyDescent="0.2">
      <c r="A1345" s="10">
        <v>1345</v>
      </c>
      <c r="B1345" s="20">
        <v>1762118.3787151813</v>
      </c>
      <c r="C1345" s="9">
        <v>5.8999999999999997E-2</v>
      </c>
      <c r="D1345" s="9">
        <v>2.0954979143071633</v>
      </c>
      <c r="E1345" s="6">
        <v>569252</v>
      </c>
    </row>
    <row r="1346" spans="1:5" x14ac:dyDescent="0.2">
      <c r="A1346" s="10">
        <v>1346</v>
      </c>
      <c r="B1346" s="20">
        <v>1356379.5577723829</v>
      </c>
      <c r="C1346" s="9">
        <v>4.3999999999999997E-2</v>
      </c>
      <c r="D1346" s="9">
        <v>1.4269429036658463</v>
      </c>
      <c r="E1346" s="6">
        <v>558884</v>
      </c>
    </row>
    <row r="1347" spans="1:5" x14ac:dyDescent="0.2">
      <c r="A1347" s="10">
        <v>1347</v>
      </c>
      <c r="B1347" s="20">
        <v>6219771.1404412631</v>
      </c>
      <c r="C1347" s="9">
        <v>9.4500000000000001E-2</v>
      </c>
      <c r="D1347" s="9">
        <v>11.498937230602349</v>
      </c>
      <c r="E1347" s="6">
        <v>497624</v>
      </c>
    </row>
    <row r="1348" spans="1:5" x14ac:dyDescent="0.2">
      <c r="A1348" s="10">
        <v>1348</v>
      </c>
      <c r="B1348" s="20">
        <v>815556.48407828563</v>
      </c>
      <c r="C1348" s="9">
        <v>1.9E-2</v>
      </c>
      <c r="D1348" s="9">
        <v>0.57614948337240868</v>
      </c>
      <c r="E1348" s="6">
        <v>517436</v>
      </c>
    </row>
    <row r="1349" spans="1:5" x14ac:dyDescent="0.2">
      <c r="A1349" s="10">
        <v>1349</v>
      </c>
      <c r="B1349" s="20">
        <v>3116698.3415619079</v>
      </c>
      <c r="C1349" s="9">
        <v>7.425000000000001E-2</v>
      </c>
      <c r="D1349" s="9">
        <v>4.2464722880703301</v>
      </c>
      <c r="E1349" s="6">
        <v>594056</v>
      </c>
    </row>
    <row r="1350" spans="1:5" x14ac:dyDescent="0.2">
      <c r="A1350" s="10">
        <v>1350</v>
      </c>
      <c r="B1350" s="20">
        <v>3923881.3784692818</v>
      </c>
      <c r="C1350" s="9">
        <v>8.0250000000000002E-2</v>
      </c>
      <c r="D1350" s="9">
        <v>6.0553103036343527</v>
      </c>
      <c r="E1350" s="6">
        <v>556160</v>
      </c>
    </row>
    <row r="1351" spans="1:5" x14ac:dyDescent="0.2">
      <c r="A1351" s="10">
        <v>1351</v>
      </c>
      <c r="B1351" s="20">
        <v>4702471.2537909737</v>
      </c>
      <c r="C1351" s="9">
        <v>8.6000000000000007E-2</v>
      </c>
      <c r="D1351" s="9">
        <v>7.8280141282711702</v>
      </c>
      <c r="E1351" s="6">
        <v>532676</v>
      </c>
    </row>
    <row r="1352" spans="1:5" x14ac:dyDescent="0.2">
      <c r="A1352" s="10">
        <v>1352</v>
      </c>
      <c r="B1352" s="20">
        <v>9442525.7133931387</v>
      </c>
      <c r="C1352" s="9">
        <v>0.11925000000000001</v>
      </c>
      <c r="D1352" s="9">
        <v>17.151861439521138</v>
      </c>
      <c r="E1352" s="6">
        <v>520196</v>
      </c>
    </row>
    <row r="1353" spans="1:5" x14ac:dyDescent="0.2">
      <c r="A1353" s="10">
        <v>1353</v>
      </c>
      <c r="B1353" s="20">
        <v>3951365.8986742971</v>
      </c>
      <c r="C1353" s="9">
        <v>8.3999999999999991E-2</v>
      </c>
      <c r="D1353" s="9">
        <v>5.6552683060605959</v>
      </c>
      <c r="E1353" s="6">
        <v>593720</v>
      </c>
    </row>
    <row r="1354" spans="1:5" x14ac:dyDescent="0.2">
      <c r="A1354" s="10">
        <v>1354</v>
      </c>
      <c r="B1354" s="20">
        <v>5034861.7406676086</v>
      </c>
      <c r="C1354" s="9">
        <v>8.6750000000000008E-2</v>
      </c>
      <c r="D1354" s="9">
        <v>7.5637969204652444</v>
      </c>
      <c r="E1354" s="6">
        <v>587924</v>
      </c>
    </row>
    <row r="1355" spans="1:5" x14ac:dyDescent="0.2">
      <c r="A1355" s="10">
        <v>1355</v>
      </c>
      <c r="B1355" s="20">
        <v>1110066.0964753346</v>
      </c>
      <c r="C1355" s="9">
        <v>2.9000000000000005E-2</v>
      </c>
      <c r="D1355" s="9">
        <v>0.9297442745207819</v>
      </c>
      <c r="E1355" s="6">
        <v>575240</v>
      </c>
    </row>
    <row r="1356" spans="1:5" x14ac:dyDescent="0.2">
      <c r="A1356" s="10">
        <v>1356</v>
      </c>
      <c r="B1356" s="20">
        <v>4906285.5075296117</v>
      </c>
      <c r="C1356" s="9">
        <v>0.10300000000000001</v>
      </c>
      <c r="D1356" s="9">
        <v>8.4775216690161646</v>
      </c>
      <c r="E1356" s="6">
        <v>517676</v>
      </c>
    </row>
    <row r="1357" spans="1:5" x14ac:dyDescent="0.2">
      <c r="A1357" s="10">
        <v>1357</v>
      </c>
      <c r="B1357" s="20">
        <v>3014844.8567291023</v>
      </c>
      <c r="C1357" s="9">
        <v>8.8000000000000009E-2</v>
      </c>
      <c r="D1357" s="9">
        <v>4.4943228909627901</v>
      </c>
      <c r="E1357" s="6">
        <v>548720</v>
      </c>
    </row>
    <row r="1358" spans="1:5" x14ac:dyDescent="0.2">
      <c r="A1358" s="10">
        <v>1358</v>
      </c>
      <c r="B1358" s="20">
        <v>9385197.9017393943</v>
      </c>
      <c r="C1358" s="9">
        <v>0.12725000000000003</v>
      </c>
      <c r="D1358" s="9">
        <v>17.394702401627939</v>
      </c>
      <c r="E1358" s="6">
        <v>510212</v>
      </c>
    </row>
    <row r="1359" spans="1:5" x14ac:dyDescent="0.2">
      <c r="A1359" s="10">
        <v>1359</v>
      </c>
      <c r="B1359" s="20">
        <v>4061873.7081199158</v>
      </c>
      <c r="C1359" s="9">
        <v>9.5750000000000002E-2</v>
      </c>
      <c r="D1359" s="9">
        <v>8.027910731856748</v>
      </c>
      <c r="E1359" s="6">
        <v>449924</v>
      </c>
    </row>
    <row r="1360" spans="1:5" x14ac:dyDescent="0.2">
      <c r="A1360" s="10">
        <v>1360</v>
      </c>
      <c r="B1360" s="20">
        <v>3085333.5000342377</v>
      </c>
      <c r="C1360" s="9">
        <v>7.425000000000001E-2</v>
      </c>
      <c r="D1360" s="9">
        <v>4.4488088090460538</v>
      </c>
      <c r="E1360" s="6">
        <v>566240</v>
      </c>
    </row>
    <row r="1361" spans="1:5" x14ac:dyDescent="0.2">
      <c r="A1361" s="10">
        <v>1361</v>
      </c>
      <c r="B1361" s="20">
        <v>8181647.7161922287</v>
      </c>
      <c r="C1361" s="9">
        <v>0.10474999999999998</v>
      </c>
      <c r="D1361" s="9">
        <v>14.169852774879164</v>
      </c>
      <c r="E1361" s="6">
        <v>539336</v>
      </c>
    </row>
    <row r="1362" spans="1:5" x14ac:dyDescent="0.2">
      <c r="A1362" s="10">
        <v>1362</v>
      </c>
      <c r="B1362" s="20">
        <v>5290464.3299746253</v>
      </c>
      <c r="C1362" s="9">
        <v>0.10075000000000001</v>
      </c>
      <c r="D1362" s="9">
        <v>9.0422617402046725</v>
      </c>
      <c r="E1362" s="6">
        <v>526820</v>
      </c>
    </row>
    <row r="1363" spans="1:5" x14ac:dyDescent="0.2">
      <c r="A1363" s="10">
        <v>1363</v>
      </c>
      <c r="B1363" s="20">
        <v>4820345.1044921987</v>
      </c>
      <c r="C1363" s="9">
        <v>9.4500000000000001E-2</v>
      </c>
      <c r="D1363" s="9">
        <v>7.7952872030292282</v>
      </c>
      <c r="E1363" s="6">
        <v>548060</v>
      </c>
    </row>
    <row r="1364" spans="1:5" x14ac:dyDescent="0.2">
      <c r="A1364" s="10">
        <v>1364</v>
      </c>
      <c r="B1364" s="20">
        <v>3028545.0713640261</v>
      </c>
      <c r="C1364" s="9">
        <v>7.85E-2</v>
      </c>
      <c r="D1364" s="9">
        <v>4.478792623710194</v>
      </c>
      <c r="E1364" s="6">
        <v>552776</v>
      </c>
    </row>
    <row r="1365" spans="1:5" x14ac:dyDescent="0.2">
      <c r="A1365" s="10">
        <v>1365</v>
      </c>
      <c r="B1365" s="20">
        <v>2247969.0612200513</v>
      </c>
      <c r="C1365" s="9">
        <v>6.4000000000000015E-2</v>
      </c>
      <c r="D1365" s="9">
        <v>3.0169849704441103</v>
      </c>
      <c r="E1365" s="6">
        <v>559616</v>
      </c>
    </row>
    <row r="1366" spans="1:5" x14ac:dyDescent="0.2">
      <c r="A1366" s="10">
        <v>1366</v>
      </c>
      <c r="B1366" s="20">
        <v>4512302.7229121244</v>
      </c>
      <c r="C1366" s="9">
        <v>8.1000000000000003E-2</v>
      </c>
      <c r="D1366" s="9">
        <v>7.5507567118787744</v>
      </c>
      <c r="E1366" s="6">
        <v>527708</v>
      </c>
    </row>
    <row r="1367" spans="1:5" x14ac:dyDescent="0.2">
      <c r="A1367" s="10">
        <v>1367</v>
      </c>
      <c r="B1367" s="20">
        <v>3079369.6975560454</v>
      </c>
      <c r="C1367" s="9">
        <v>8.3000000000000004E-2</v>
      </c>
      <c r="D1367" s="9">
        <v>4.9547994244244036</v>
      </c>
      <c r="E1367" s="6">
        <v>517124</v>
      </c>
    </row>
    <row r="1368" spans="1:5" x14ac:dyDescent="0.2">
      <c r="A1368" s="10">
        <v>1368</v>
      </c>
      <c r="B1368" s="20">
        <v>3156125.9579578484</v>
      </c>
      <c r="C1368" s="9">
        <v>9.0249999999999969E-2</v>
      </c>
      <c r="D1368" s="9">
        <v>5.4166638704150909</v>
      </c>
      <c r="E1368" s="6">
        <v>491864</v>
      </c>
    </row>
    <row r="1369" spans="1:5" x14ac:dyDescent="0.2">
      <c r="A1369" s="10">
        <v>1369</v>
      </c>
      <c r="B1369" s="20">
        <v>2091729.4709880548</v>
      </c>
      <c r="C1369" s="9">
        <v>6.9000000000000006E-2</v>
      </c>
      <c r="D1369" s="9">
        <v>3.277810326538237</v>
      </c>
      <c r="E1369" s="6">
        <v>488972</v>
      </c>
    </row>
    <row r="1370" spans="1:5" x14ac:dyDescent="0.2">
      <c r="A1370" s="10">
        <v>1370</v>
      </c>
      <c r="B1370" s="20">
        <v>930199.08747046615</v>
      </c>
      <c r="C1370" s="9">
        <v>3.9749999999999994E-2</v>
      </c>
      <c r="D1370" s="9">
        <v>0.86447017780926771</v>
      </c>
      <c r="E1370" s="6">
        <v>498908</v>
      </c>
    </row>
    <row r="1371" spans="1:5" x14ac:dyDescent="0.2">
      <c r="A1371" s="10">
        <v>1371</v>
      </c>
      <c r="B1371" s="20">
        <v>8638977.7430032287</v>
      </c>
      <c r="C1371" s="9">
        <v>0.10375000000000001</v>
      </c>
      <c r="D1371" s="9">
        <v>14.970188675728409</v>
      </c>
      <c r="E1371" s="6">
        <v>540944</v>
      </c>
    </row>
    <row r="1372" spans="1:5" x14ac:dyDescent="0.2">
      <c r="A1372" s="10">
        <v>1372</v>
      </c>
      <c r="B1372" s="20">
        <v>2885730.6729190429</v>
      </c>
      <c r="C1372" s="9">
        <v>8.1000000000000016E-2</v>
      </c>
      <c r="D1372" s="9">
        <v>4.1702631470939959</v>
      </c>
      <c r="E1372" s="6">
        <v>558140</v>
      </c>
    </row>
    <row r="1373" spans="1:5" x14ac:dyDescent="0.2">
      <c r="A1373" s="10">
        <v>1373</v>
      </c>
      <c r="B1373" s="20">
        <v>2775208.9860436427</v>
      </c>
      <c r="C1373" s="9">
        <v>6.8750000000000006E-2</v>
      </c>
      <c r="D1373" s="9">
        <v>4.1559276367446767</v>
      </c>
      <c r="E1373" s="6">
        <v>538256</v>
      </c>
    </row>
    <row r="1374" spans="1:5" x14ac:dyDescent="0.2">
      <c r="A1374" s="10">
        <v>1374</v>
      </c>
      <c r="B1374" s="20">
        <v>2421846.127121143</v>
      </c>
      <c r="C1374" s="9">
        <v>6.8750000000000006E-2</v>
      </c>
      <c r="D1374" s="9">
        <v>3.9653635219850067</v>
      </c>
      <c r="E1374" s="6">
        <v>487748</v>
      </c>
    </row>
    <row r="1375" spans="1:5" x14ac:dyDescent="0.2">
      <c r="A1375" s="10">
        <v>1375</v>
      </c>
      <c r="B1375" s="20">
        <v>1704880.8899647903</v>
      </c>
      <c r="C1375" s="9">
        <v>6.3749999999999987E-2</v>
      </c>
      <c r="D1375" s="9">
        <v>2.1786130396837766</v>
      </c>
      <c r="E1375" s="6">
        <v>536360</v>
      </c>
    </row>
    <row r="1376" spans="1:5" x14ac:dyDescent="0.2">
      <c r="A1376" s="10">
        <v>1376</v>
      </c>
      <c r="B1376" s="20">
        <v>4051712.7303308477</v>
      </c>
      <c r="C1376" s="9">
        <v>8.475000000000002E-2</v>
      </c>
      <c r="D1376" s="9">
        <v>7.326646191770684</v>
      </c>
      <c r="E1376" s="6">
        <v>486596</v>
      </c>
    </row>
    <row r="1377" spans="1:5" x14ac:dyDescent="0.2">
      <c r="A1377" s="10">
        <v>1377</v>
      </c>
      <c r="B1377" s="20">
        <v>818631.3546653057</v>
      </c>
      <c r="C1377" s="9">
        <v>2.6750000000000003E-2</v>
      </c>
      <c r="D1377" s="9">
        <v>0.36764971509553751</v>
      </c>
      <c r="E1377" s="6">
        <v>598568</v>
      </c>
    </row>
    <row r="1378" spans="1:5" x14ac:dyDescent="0.2">
      <c r="A1378" s="10">
        <v>1378</v>
      </c>
      <c r="B1378" s="20">
        <v>4777878.693445567</v>
      </c>
      <c r="C1378" s="9">
        <v>0.10100000000000002</v>
      </c>
      <c r="D1378" s="9">
        <v>9.1238254823571587</v>
      </c>
      <c r="E1378" s="6">
        <v>471944</v>
      </c>
    </row>
    <row r="1379" spans="1:5" x14ac:dyDescent="0.2">
      <c r="A1379" s="10">
        <v>1379</v>
      </c>
      <c r="B1379" s="20">
        <v>4620703.1385298325</v>
      </c>
      <c r="C1379" s="9">
        <v>8.5499999999999993E-2</v>
      </c>
      <c r="D1379" s="9">
        <v>8.8655397860866501</v>
      </c>
      <c r="E1379" s="6">
        <v>468368</v>
      </c>
    </row>
    <row r="1380" spans="1:5" x14ac:dyDescent="0.2">
      <c r="A1380" s="10">
        <v>1380</v>
      </c>
      <c r="B1380" s="20">
        <v>3902186.8795813378</v>
      </c>
      <c r="C1380" s="9">
        <v>7.0250000000000007E-2</v>
      </c>
      <c r="D1380" s="9">
        <v>5.2310170340076168</v>
      </c>
      <c r="E1380" s="6">
        <v>626252</v>
      </c>
    </row>
    <row r="1381" spans="1:5" x14ac:dyDescent="0.2">
      <c r="A1381" s="10">
        <v>1381</v>
      </c>
      <c r="B1381" s="20">
        <v>7355039.2262959611</v>
      </c>
      <c r="C1381" s="9">
        <v>9.9749999999999991E-2</v>
      </c>
      <c r="D1381" s="9">
        <v>12.950395704127931</v>
      </c>
      <c r="E1381" s="6">
        <v>527228</v>
      </c>
    </row>
    <row r="1382" spans="1:5" x14ac:dyDescent="0.2">
      <c r="A1382" s="10">
        <v>1382</v>
      </c>
      <c r="B1382" s="20">
        <v>1291673.3727161165</v>
      </c>
      <c r="C1382" s="9">
        <v>3.4999999999999996E-2</v>
      </c>
      <c r="D1382" s="9">
        <v>1.8773933239982634</v>
      </c>
      <c r="E1382" s="6">
        <v>448904</v>
      </c>
    </row>
    <row r="1383" spans="1:5" x14ac:dyDescent="0.2">
      <c r="A1383" s="10">
        <v>1383</v>
      </c>
      <c r="B1383" s="20">
        <v>2142181.4740679469</v>
      </c>
      <c r="C1383" s="9">
        <v>7.6499999999999999E-2</v>
      </c>
      <c r="D1383" s="9">
        <v>2.922058840670148</v>
      </c>
      <c r="E1383" s="6">
        <v>546188</v>
      </c>
    </row>
    <row r="1384" spans="1:5" x14ac:dyDescent="0.2">
      <c r="A1384" s="10">
        <v>1384</v>
      </c>
      <c r="B1384" s="20">
        <v>950212.60763988888</v>
      </c>
      <c r="C1384" s="9">
        <v>3.6000000000000004E-2</v>
      </c>
      <c r="D1384" s="9">
        <v>0.73415448341038958</v>
      </c>
      <c r="E1384" s="6">
        <v>547940</v>
      </c>
    </row>
    <row r="1385" spans="1:5" x14ac:dyDescent="0.2">
      <c r="A1385" s="10">
        <v>1385</v>
      </c>
      <c r="B1385" s="20">
        <v>3869165.0477726054</v>
      </c>
      <c r="C1385" s="9">
        <v>8.1749999999999989E-2</v>
      </c>
      <c r="D1385" s="9">
        <v>7.4741582004025666</v>
      </c>
      <c r="E1385" s="6">
        <v>456584</v>
      </c>
    </row>
    <row r="1386" spans="1:5" x14ac:dyDescent="0.2">
      <c r="A1386" s="10">
        <v>1386</v>
      </c>
      <c r="B1386" s="20">
        <v>4908427.7911512731</v>
      </c>
      <c r="C1386" s="9">
        <v>9.1999999999999998E-2</v>
      </c>
      <c r="D1386" s="9">
        <v>7.8194784080886199</v>
      </c>
      <c r="E1386" s="6">
        <v>556544</v>
      </c>
    </row>
    <row r="1387" spans="1:5" x14ac:dyDescent="0.2">
      <c r="A1387" s="10">
        <v>1387</v>
      </c>
      <c r="B1387" s="20">
        <v>7384306.4650971871</v>
      </c>
      <c r="C1387" s="9">
        <v>9.6500000000000002E-2</v>
      </c>
      <c r="D1387" s="9">
        <v>11.473912066450197</v>
      </c>
      <c r="E1387" s="6">
        <v>591980</v>
      </c>
    </row>
    <row r="1388" spans="1:5" x14ac:dyDescent="0.2">
      <c r="A1388" s="10">
        <v>1388</v>
      </c>
      <c r="B1388" s="20">
        <v>1304656.8660454312</v>
      </c>
      <c r="C1388" s="9">
        <v>5.1750000000000004E-2</v>
      </c>
      <c r="D1388" s="9">
        <v>1.630017227707375</v>
      </c>
      <c r="E1388" s="6">
        <v>496064</v>
      </c>
    </row>
    <row r="1389" spans="1:5" x14ac:dyDescent="0.2">
      <c r="A1389" s="10">
        <v>1389</v>
      </c>
      <c r="B1389" s="20">
        <v>2125637.4579647519</v>
      </c>
      <c r="C1389" s="9">
        <v>6.2499999999999979E-2</v>
      </c>
      <c r="D1389" s="9">
        <v>2.8108066411220523</v>
      </c>
      <c r="E1389" s="6">
        <v>557792</v>
      </c>
    </row>
    <row r="1390" spans="1:5" x14ac:dyDescent="0.2">
      <c r="A1390" s="10">
        <v>1390</v>
      </c>
      <c r="B1390" s="20">
        <v>1719260.0300579835</v>
      </c>
      <c r="C1390" s="9">
        <v>6.4500000000000016E-2</v>
      </c>
      <c r="D1390" s="9">
        <v>1.9875235109091254</v>
      </c>
      <c r="E1390" s="6">
        <v>575480</v>
      </c>
    </row>
    <row r="1391" spans="1:5" x14ac:dyDescent="0.2">
      <c r="A1391" s="10">
        <v>1391</v>
      </c>
      <c r="B1391" s="20">
        <v>1019729.0190402484</v>
      </c>
      <c r="C1391" s="9">
        <v>4.6750000000000014E-2</v>
      </c>
      <c r="D1391" s="9">
        <v>1.052313731293318</v>
      </c>
      <c r="E1391" s="6">
        <v>496868</v>
      </c>
    </row>
    <row r="1392" spans="1:5" x14ac:dyDescent="0.2">
      <c r="A1392" s="10">
        <v>1392</v>
      </c>
      <c r="B1392" s="20">
        <v>7057849.569702887</v>
      </c>
      <c r="C1392" s="9">
        <v>0.10875000000000001</v>
      </c>
      <c r="D1392" s="9">
        <v>11.62846953876455</v>
      </c>
      <c r="E1392" s="6">
        <v>558884</v>
      </c>
    </row>
    <row r="1393" spans="1:5" x14ac:dyDescent="0.2">
      <c r="A1393" s="10">
        <v>1393</v>
      </c>
      <c r="B1393" s="20">
        <v>3855998.9885036666</v>
      </c>
      <c r="C1393" s="9">
        <v>8.5250000000000034E-2</v>
      </c>
      <c r="D1393" s="9">
        <v>5.8411472914011346</v>
      </c>
      <c r="E1393" s="6">
        <v>563648</v>
      </c>
    </row>
    <row r="1394" spans="1:5" x14ac:dyDescent="0.2">
      <c r="A1394" s="10">
        <v>1394</v>
      </c>
      <c r="B1394" s="20">
        <v>2354344.3768264684</v>
      </c>
      <c r="C1394" s="9">
        <v>5.0249999999999996E-2</v>
      </c>
      <c r="D1394" s="9">
        <v>3.0895618118355319</v>
      </c>
      <c r="E1394" s="6">
        <v>575696</v>
      </c>
    </row>
    <row r="1395" spans="1:5" x14ac:dyDescent="0.2">
      <c r="A1395" s="10">
        <v>1395</v>
      </c>
      <c r="B1395" s="20">
        <v>1186232.8039385262</v>
      </c>
      <c r="C1395" s="9">
        <v>4.3999999999999997E-2</v>
      </c>
      <c r="D1395" s="9">
        <v>1.3650299537026114</v>
      </c>
      <c r="E1395" s="6">
        <v>501572</v>
      </c>
    </row>
    <row r="1396" spans="1:5" x14ac:dyDescent="0.2">
      <c r="A1396" s="10">
        <v>1396</v>
      </c>
      <c r="B1396" s="20">
        <v>2439780.6305675777</v>
      </c>
      <c r="C1396" s="9">
        <v>7.7499999999999986E-2</v>
      </c>
      <c r="D1396" s="9">
        <v>3.7732514058246291</v>
      </c>
      <c r="E1396" s="6">
        <v>511136</v>
      </c>
    </row>
    <row r="1397" spans="1:5" x14ac:dyDescent="0.2">
      <c r="A1397" s="10">
        <v>1397</v>
      </c>
      <c r="B1397" s="20">
        <v>4705930.0904746158</v>
      </c>
      <c r="C1397" s="9">
        <v>8.299999999999999E-2</v>
      </c>
      <c r="D1397" s="9">
        <v>7.2016851357927409</v>
      </c>
      <c r="E1397" s="6">
        <v>573776</v>
      </c>
    </row>
    <row r="1398" spans="1:5" x14ac:dyDescent="0.2">
      <c r="A1398" s="10">
        <v>1398</v>
      </c>
      <c r="B1398" s="20">
        <v>2814035.2973488914</v>
      </c>
      <c r="C1398" s="9">
        <v>6.3499999999999987E-2</v>
      </c>
      <c r="D1398" s="9">
        <v>3.986701052171671</v>
      </c>
      <c r="E1398" s="6">
        <v>564308</v>
      </c>
    </row>
    <row r="1399" spans="1:5" x14ac:dyDescent="0.2">
      <c r="A1399" s="10">
        <v>1399</v>
      </c>
      <c r="B1399" s="20">
        <v>6319815.1066688448</v>
      </c>
      <c r="C1399" s="9">
        <v>8.7249999999999994E-2</v>
      </c>
      <c r="D1399" s="9">
        <v>12.446758442064148</v>
      </c>
      <c r="E1399" s="6">
        <v>469988</v>
      </c>
    </row>
    <row r="1400" spans="1:5" x14ac:dyDescent="0.2">
      <c r="A1400" s="10">
        <v>1400</v>
      </c>
      <c r="B1400" s="20">
        <v>2947956.985593996</v>
      </c>
      <c r="C1400" s="9">
        <v>7.3750000000000052E-2</v>
      </c>
      <c r="D1400" s="9">
        <v>4.2020077529998376</v>
      </c>
      <c r="E1400" s="6">
        <v>566696</v>
      </c>
    </row>
    <row r="1401" spans="1:5" x14ac:dyDescent="0.2">
      <c r="A1401" s="10">
        <v>1401</v>
      </c>
      <c r="B1401" s="20">
        <v>4440851.3807333857</v>
      </c>
      <c r="C1401" s="9">
        <v>8.5500000000000007E-2</v>
      </c>
      <c r="D1401" s="9">
        <v>7.0330292837022013</v>
      </c>
      <c r="E1401" s="6">
        <v>552824</v>
      </c>
    </row>
    <row r="1402" spans="1:5" x14ac:dyDescent="0.2">
      <c r="A1402" s="10">
        <v>1402</v>
      </c>
      <c r="B1402" s="20">
        <v>7671424.3815698139</v>
      </c>
      <c r="C1402" s="9">
        <v>0.10324999999999999</v>
      </c>
      <c r="D1402" s="9">
        <v>12.03661875831812</v>
      </c>
      <c r="E1402" s="6">
        <v>588452</v>
      </c>
    </row>
    <row r="1403" spans="1:5" x14ac:dyDescent="0.2">
      <c r="A1403" s="10">
        <v>1403</v>
      </c>
      <c r="B1403" s="20">
        <v>4259360.1507145613</v>
      </c>
      <c r="C1403" s="9">
        <v>8.7250000000000008E-2</v>
      </c>
      <c r="D1403" s="9">
        <v>6.5907104095938207</v>
      </c>
      <c r="E1403" s="6">
        <v>561128</v>
      </c>
    </row>
    <row r="1404" spans="1:5" x14ac:dyDescent="0.2">
      <c r="A1404" s="10">
        <v>1404</v>
      </c>
      <c r="B1404" s="20">
        <v>21390134.046954229</v>
      </c>
      <c r="C1404" s="9">
        <v>0.14300000000000004</v>
      </c>
      <c r="D1404" s="9">
        <v>40.91316846471053</v>
      </c>
      <c r="E1404" s="6">
        <v>510344</v>
      </c>
    </row>
    <row r="1405" spans="1:5" x14ac:dyDescent="0.2">
      <c r="A1405" s="10">
        <v>1405</v>
      </c>
      <c r="B1405" s="20">
        <v>5804128.0913029006</v>
      </c>
      <c r="C1405" s="9">
        <v>0.10099999999999998</v>
      </c>
      <c r="D1405" s="9">
        <v>11.813776252434874</v>
      </c>
      <c r="E1405" s="6">
        <v>452960</v>
      </c>
    </row>
    <row r="1406" spans="1:5" x14ac:dyDescent="0.2">
      <c r="A1406" s="10">
        <v>1406</v>
      </c>
      <c r="B1406" s="20">
        <v>1977799.8835160881</v>
      </c>
      <c r="C1406" s="9">
        <v>5.4749999999999986E-2</v>
      </c>
      <c r="D1406" s="9">
        <v>2.6663673773664889</v>
      </c>
      <c r="E1406" s="6">
        <v>539444</v>
      </c>
    </row>
    <row r="1407" spans="1:5" x14ac:dyDescent="0.2">
      <c r="A1407" s="10">
        <v>1407</v>
      </c>
      <c r="B1407" s="20">
        <v>1682167.8051119682</v>
      </c>
      <c r="C1407" s="9">
        <v>5.0500000000000003E-2</v>
      </c>
      <c r="D1407" s="9">
        <v>2.2096558743283068</v>
      </c>
      <c r="E1407" s="6">
        <v>524096</v>
      </c>
    </row>
    <row r="1408" spans="1:5" x14ac:dyDescent="0.2">
      <c r="A1408" s="10">
        <v>1408</v>
      </c>
      <c r="B1408" s="20">
        <v>5481062.8266318906</v>
      </c>
      <c r="C1408" s="9">
        <v>8.9750000000000024E-2</v>
      </c>
      <c r="D1408" s="9">
        <v>10.115790338908857</v>
      </c>
      <c r="E1408" s="6">
        <v>493088</v>
      </c>
    </row>
    <row r="1409" spans="1:5" x14ac:dyDescent="0.2">
      <c r="A1409" s="10">
        <v>1409</v>
      </c>
      <c r="B1409" s="20">
        <v>3496834.7318125111</v>
      </c>
      <c r="C1409" s="9">
        <v>8.0999999999999961E-2</v>
      </c>
      <c r="D1409" s="9">
        <v>5.4686241764693575</v>
      </c>
      <c r="E1409" s="6">
        <v>540584</v>
      </c>
    </row>
    <row r="1410" spans="1:5" x14ac:dyDescent="0.2">
      <c r="A1410" s="10">
        <v>1410</v>
      </c>
      <c r="B1410" s="20">
        <v>1914128.1917152235</v>
      </c>
      <c r="C1410" s="9">
        <v>6.5999999999999975E-2</v>
      </c>
      <c r="D1410" s="9">
        <v>3.2588802870106699</v>
      </c>
      <c r="E1410" s="6">
        <v>449444</v>
      </c>
    </row>
    <row r="1411" spans="1:5" x14ac:dyDescent="0.2">
      <c r="A1411" s="10">
        <v>1411</v>
      </c>
      <c r="B1411" s="20">
        <v>1905757.1419330824</v>
      </c>
      <c r="C1411" s="9">
        <v>6.4750000000000002E-2</v>
      </c>
      <c r="D1411" s="9">
        <v>2.7550976960802549</v>
      </c>
      <c r="E1411" s="6">
        <v>507512</v>
      </c>
    </row>
    <row r="1412" spans="1:5" x14ac:dyDescent="0.2">
      <c r="A1412" s="10">
        <v>1412</v>
      </c>
      <c r="B1412" s="20">
        <v>2185594.0847056448</v>
      </c>
      <c r="C1412" s="9">
        <v>6.5249999999999989E-2</v>
      </c>
      <c r="D1412" s="9">
        <v>3.5012564765579066</v>
      </c>
      <c r="E1412" s="6">
        <v>485552</v>
      </c>
    </row>
    <row r="1413" spans="1:5" x14ac:dyDescent="0.2">
      <c r="A1413" s="10">
        <v>1413</v>
      </c>
      <c r="B1413" s="20">
        <v>2890118.6879053912</v>
      </c>
      <c r="C1413" s="9">
        <v>5.5750000000000001E-2</v>
      </c>
      <c r="D1413" s="9">
        <v>4.0294422384543216</v>
      </c>
      <c r="E1413" s="6">
        <v>574640</v>
      </c>
    </row>
    <row r="1414" spans="1:5" x14ac:dyDescent="0.2">
      <c r="A1414" s="10">
        <v>1414</v>
      </c>
      <c r="B1414" s="20">
        <v>3266473.087340605</v>
      </c>
      <c r="C1414" s="9">
        <v>8.0999999999999989E-2</v>
      </c>
      <c r="D1414" s="9">
        <v>5.3808771113632021</v>
      </c>
      <c r="E1414" s="6">
        <v>511916</v>
      </c>
    </row>
    <row r="1415" spans="1:5" x14ac:dyDescent="0.2">
      <c r="A1415" s="10">
        <v>1415</v>
      </c>
      <c r="B1415" s="20">
        <v>2030640.6503598155</v>
      </c>
      <c r="C1415" s="9">
        <v>7.3249999999999996E-2</v>
      </c>
      <c r="D1415" s="9">
        <v>2.4879465917535493</v>
      </c>
      <c r="E1415" s="6">
        <v>582188</v>
      </c>
    </row>
    <row r="1416" spans="1:5" x14ac:dyDescent="0.2">
      <c r="A1416" s="10">
        <v>1416</v>
      </c>
      <c r="B1416" s="20">
        <v>3804515.2009712411</v>
      </c>
      <c r="C1416" s="9">
        <v>8.450000000000002E-2</v>
      </c>
      <c r="D1416" s="9">
        <v>6.0391936015128165</v>
      </c>
      <c r="E1416" s="6">
        <v>540476</v>
      </c>
    </row>
    <row r="1417" spans="1:5" x14ac:dyDescent="0.2">
      <c r="A1417" s="10">
        <v>1417</v>
      </c>
      <c r="B1417" s="20">
        <v>4048313.2153397114</v>
      </c>
      <c r="C1417" s="9">
        <v>8.4249999999999992E-2</v>
      </c>
      <c r="D1417" s="9">
        <v>7.5770801525019733</v>
      </c>
      <c r="E1417" s="6">
        <v>471992</v>
      </c>
    </row>
    <row r="1418" spans="1:5" x14ac:dyDescent="0.2">
      <c r="A1418" s="10">
        <v>1418</v>
      </c>
      <c r="B1418" s="20">
        <v>6336819.6094388273</v>
      </c>
      <c r="C1418" s="9">
        <v>0.10724999999999998</v>
      </c>
      <c r="D1418" s="9">
        <v>13.072564733950173</v>
      </c>
      <c r="E1418" s="6">
        <v>450296</v>
      </c>
    </row>
    <row r="1419" spans="1:5" x14ac:dyDescent="0.2">
      <c r="A1419" s="10">
        <v>1419</v>
      </c>
      <c r="B1419" s="20">
        <v>1580291.0804168405</v>
      </c>
      <c r="C1419" s="9">
        <v>5.5000000000000014E-2</v>
      </c>
      <c r="D1419" s="9">
        <v>1.6487219428263706</v>
      </c>
      <c r="E1419" s="6">
        <v>596624</v>
      </c>
    </row>
    <row r="1420" spans="1:5" x14ac:dyDescent="0.2">
      <c r="A1420" s="10">
        <v>1420</v>
      </c>
      <c r="B1420" s="20">
        <v>1499441.7246540557</v>
      </c>
      <c r="C1420" s="9">
        <v>5.9249999999999983E-2</v>
      </c>
      <c r="D1420" s="9">
        <v>1.5239727387793827</v>
      </c>
      <c r="E1420" s="6">
        <v>594080</v>
      </c>
    </row>
    <row r="1421" spans="1:5" x14ac:dyDescent="0.2">
      <c r="A1421" s="10">
        <v>1421</v>
      </c>
      <c r="B1421" s="20">
        <v>5886934.4348489726</v>
      </c>
      <c r="C1421" s="9">
        <v>0.10100000000000001</v>
      </c>
      <c r="D1421" s="9">
        <v>9.7697018675660843</v>
      </c>
      <c r="E1421" s="6">
        <v>546620</v>
      </c>
    </row>
    <row r="1422" spans="1:5" x14ac:dyDescent="0.2">
      <c r="A1422" s="10">
        <v>1422</v>
      </c>
      <c r="B1422" s="20">
        <v>7783915.6742790192</v>
      </c>
      <c r="C1422" s="9">
        <v>9.325E-2</v>
      </c>
      <c r="D1422" s="9">
        <v>11.418658301763614</v>
      </c>
      <c r="E1422" s="6">
        <v>626792</v>
      </c>
    </row>
    <row r="1423" spans="1:5" x14ac:dyDescent="0.2">
      <c r="A1423" s="10">
        <v>1423</v>
      </c>
      <c r="B1423" s="20">
        <v>4173245.4256179598</v>
      </c>
      <c r="C1423" s="9">
        <v>9.0000000000000024E-2</v>
      </c>
      <c r="D1423" s="9">
        <v>7.5374566823057343</v>
      </c>
      <c r="E1423" s="6">
        <v>488816</v>
      </c>
    </row>
    <row r="1424" spans="1:5" x14ac:dyDescent="0.2">
      <c r="A1424" s="10">
        <v>1424</v>
      </c>
      <c r="B1424" s="20">
        <v>1972207.3455151604</v>
      </c>
      <c r="C1424" s="9">
        <v>6.0499999999999998E-2</v>
      </c>
      <c r="D1424" s="9">
        <v>3.0450888626437997</v>
      </c>
      <c r="E1424" s="6">
        <v>487556</v>
      </c>
    </row>
    <row r="1425" spans="1:5" x14ac:dyDescent="0.2">
      <c r="A1425" s="10">
        <v>1425</v>
      </c>
      <c r="B1425" s="20">
        <v>1069714.1768423868</v>
      </c>
      <c r="C1425" s="9">
        <v>3.5000000000000003E-2</v>
      </c>
      <c r="D1425" s="9">
        <v>1.022174582682511</v>
      </c>
      <c r="E1425" s="6">
        <v>528992</v>
      </c>
    </row>
    <row r="1426" spans="1:5" x14ac:dyDescent="0.2">
      <c r="A1426" s="10">
        <v>1426</v>
      </c>
      <c r="B1426" s="20">
        <v>11367725.4189645</v>
      </c>
      <c r="C1426" s="9">
        <v>0.11025000000000003</v>
      </c>
      <c r="D1426" s="9">
        <v>18.216131627197534</v>
      </c>
      <c r="E1426" s="6">
        <v>591572</v>
      </c>
    </row>
    <row r="1427" spans="1:5" x14ac:dyDescent="0.2">
      <c r="A1427" s="10">
        <v>1427</v>
      </c>
      <c r="B1427" s="20">
        <v>2483538.1355443797</v>
      </c>
      <c r="C1427" s="9">
        <v>7.8749999999999973E-2</v>
      </c>
      <c r="D1427" s="9">
        <v>4.2112110881462339</v>
      </c>
      <c r="E1427" s="6">
        <v>476576</v>
      </c>
    </row>
    <row r="1428" spans="1:5" x14ac:dyDescent="0.2">
      <c r="A1428" s="10">
        <v>1428</v>
      </c>
      <c r="B1428" s="20">
        <v>7843132.1475097379</v>
      </c>
      <c r="C1428" s="9">
        <v>0.10149999999999999</v>
      </c>
      <c r="D1428" s="9">
        <v>12.710906564464016</v>
      </c>
      <c r="E1428" s="6">
        <v>572036</v>
      </c>
    </row>
    <row r="1429" spans="1:5" x14ac:dyDescent="0.2">
      <c r="A1429" s="10">
        <v>1429</v>
      </c>
      <c r="B1429" s="20">
        <v>1477488.7769607902</v>
      </c>
      <c r="C1429" s="9">
        <v>6.0249999999999991E-2</v>
      </c>
      <c r="D1429" s="9">
        <v>2.2784417286356922</v>
      </c>
      <c r="E1429" s="6">
        <v>450668</v>
      </c>
    </row>
    <row r="1430" spans="1:5" x14ac:dyDescent="0.2">
      <c r="A1430" s="10">
        <v>1430</v>
      </c>
      <c r="B1430" s="20">
        <v>4676098.9177297335</v>
      </c>
      <c r="C1430" s="9">
        <v>8.8999999999999996E-2</v>
      </c>
      <c r="D1430" s="9">
        <v>7.8140473598560938</v>
      </c>
      <c r="E1430" s="6">
        <v>530528</v>
      </c>
    </row>
    <row r="1431" spans="1:5" x14ac:dyDescent="0.2">
      <c r="A1431" s="10">
        <v>1431</v>
      </c>
      <c r="B1431" s="20">
        <v>2408877.896766549</v>
      </c>
      <c r="C1431" s="9">
        <v>7.3999999999999982E-2</v>
      </c>
      <c r="D1431" s="9">
        <v>3.4449162209221482</v>
      </c>
      <c r="E1431" s="6">
        <v>541940</v>
      </c>
    </row>
    <row r="1432" spans="1:5" x14ac:dyDescent="0.2">
      <c r="A1432" s="10">
        <v>1432</v>
      </c>
      <c r="B1432" s="20">
        <v>3316034.3003030689</v>
      </c>
      <c r="C1432" s="9">
        <v>7.8750000000000014E-2</v>
      </c>
      <c r="D1432" s="9">
        <v>6.1783713757891991</v>
      </c>
      <c r="E1432" s="6">
        <v>461948</v>
      </c>
    </row>
    <row r="1433" spans="1:5" x14ac:dyDescent="0.2">
      <c r="A1433" s="10">
        <v>1433</v>
      </c>
      <c r="B1433" s="20">
        <v>2446419.6898872848</v>
      </c>
      <c r="C1433" s="9">
        <v>7.4249999999999997E-2</v>
      </c>
      <c r="D1433" s="9">
        <v>3.5382058238737772</v>
      </c>
      <c r="E1433" s="6">
        <v>539072</v>
      </c>
    </row>
    <row r="1434" spans="1:5" x14ac:dyDescent="0.2">
      <c r="A1434" s="10">
        <v>1434</v>
      </c>
      <c r="B1434" s="20">
        <v>2005376.7791084442</v>
      </c>
      <c r="C1434" s="9">
        <v>6.275E-2</v>
      </c>
      <c r="D1434" s="9">
        <v>3.1230658725861349</v>
      </c>
      <c r="E1434" s="6">
        <v>486380</v>
      </c>
    </row>
    <row r="1435" spans="1:5" x14ac:dyDescent="0.2">
      <c r="A1435" s="10">
        <v>1435</v>
      </c>
      <c r="B1435" s="20">
        <v>2948174.9876726051</v>
      </c>
      <c r="C1435" s="9">
        <v>6.9999999999999993E-2</v>
      </c>
      <c r="D1435" s="9">
        <v>5.0643070226443685</v>
      </c>
      <c r="E1435" s="6">
        <v>486152</v>
      </c>
    </row>
    <row r="1436" spans="1:5" x14ac:dyDescent="0.2">
      <c r="A1436" s="10">
        <v>1436</v>
      </c>
      <c r="B1436" s="20">
        <v>4468201.6365090162</v>
      </c>
      <c r="C1436" s="9">
        <v>9.8250000000000018E-2</v>
      </c>
      <c r="D1436" s="9">
        <v>7.7595995163794296</v>
      </c>
      <c r="E1436" s="6">
        <v>510092</v>
      </c>
    </row>
    <row r="1437" spans="1:5" x14ac:dyDescent="0.2">
      <c r="A1437" s="10">
        <v>1437</v>
      </c>
      <c r="B1437" s="20">
        <v>2241694.9964769534</v>
      </c>
      <c r="C1437" s="9">
        <v>7.7499999999999986E-2</v>
      </c>
      <c r="D1437" s="9">
        <v>3.4744768350983906</v>
      </c>
      <c r="E1437" s="6">
        <v>500996</v>
      </c>
    </row>
    <row r="1438" spans="1:5" x14ac:dyDescent="0.2">
      <c r="A1438" s="10">
        <v>1438</v>
      </c>
      <c r="B1438" s="20">
        <v>1933388.7631710516</v>
      </c>
      <c r="C1438" s="9">
        <v>7.350000000000001E-2</v>
      </c>
      <c r="D1438" s="9">
        <v>2.4191432871839771</v>
      </c>
      <c r="E1438" s="6">
        <v>565460</v>
      </c>
    </row>
    <row r="1439" spans="1:5" x14ac:dyDescent="0.2">
      <c r="A1439" s="10">
        <v>1439</v>
      </c>
      <c r="B1439" s="20">
        <v>2096279.5741573474</v>
      </c>
      <c r="C1439" s="9">
        <v>6.5000000000000002E-2</v>
      </c>
      <c r="D1439" s="9">
        <v>3.1245535100411366</v>
      </c>
      <c r="E1439" s="6">
        <v>508244</v>
      </c>
    </row>
    <row r="1440" spans="1:5" x14ac:dyDescent="0.2">
      <c r="A1440" s="10">
        <v>1440</v>
      </c>
      <c r="B1440" s="20">
        <v>2290995.6542088375</v>
      </c>
      <c r="C1440" s="9">
        <v>6.0500000000000012E-2</v>
      </c>
      <c r="D1440" s="9">
        <v>3.2584195568128105</v>
      </c>
      <c r="E1440" s="6">
        <v>537992</v>
      </c>
    </row>
    <row r="1441" spans="1:5" x14ac:dyDescent="0.2">
      <c r="A1441" s="10">
        <v>1441</v>
      </c>
      <c r="B1441" s="20">
        <v>5333761.5993263731</v>
      </c>
      <c r="C1441" s="9">
        <v>8.6999999999999994E-2</v>
      </c>
      <c r="D1441" s="9">
        <v>9.0393793137500342</v>
      </c>
      <c r="E1441" s="6">
        <v>531284</v>
      </c>
    </row>
    <row r="1442" spans="1:5" x14ac:dyDescent="0.2">
      <c r="A1442" s="10">
        <v>1442</v>
      </c>
      <c r="B1442" s="20">
        <v>3303338.2659583073</v>
      </c>
      <c r="C1442" s="9">
        <v>8.4249999999999978E-2</v>
      </c>
      <c r="D1442" s="9">
        <v>5.2706213903642158</v>
      </c>
      <c r="E1442" s="6">
        <v>526796</v>
      </c>
    </row>
    <row r="1443" spans="1:5" x14ac:dyDescent="0.2">
      <c r="A1443" s="10">
        <v>1443</v>
      </c>
      <c r="B1443" s="20">
        <v>3282012.5280332793</v>
      </c>
      <c r="C1443" s="9">
        <v>8.8000000000000023E-2</v>
      </c>
      <c r="D1443" s="9">
        <v>5.4693142947908209</v>
      </c>
      <c r="E1443" s="6">
        <v>507320</v>
      </c>
    </row>
    <row r="1444" spans="1:5" x14ac:dyDescent="0.2">
      <c r="A1444" s="10">
        <v>1444</v>
      </c>
      <c r="B1444" s="20">
        <v>2172516.297710503</v>
      </c>
      <c r="C1444" s="9">
        <v>6.5500000000000003E-2</v>
      </c>
      <c r="D1444" s="9">
        <v>3.0062038948132783</v>
      </c>
      <c r="E1444" s="6">
        <v>542288</v>
      </c>
    </row>
    <row r="1445" spans="1:5" x14ac:dyDescent="0.2">
      <c r="A1445" s="10">
        <v>1445</v>
      </c>
      <c r="B1445" s="20">
        <v>2404024.9091549409</v>
      </c>
      <c r="C1445" s="9">
        <v>7.1500000000000022E-2</v>
      </c>
      <c r="D1445" s="9">
        <v>3.7114832574648817</v>
      </c>
      <c r="E1445" s="6">
        <v>510248</v>
      </c>
    </row>
    <row r="1446" spans="1:5" x14ac:dyDescent="0.2">
      <c r="A1446" s="10">
        <v>1446</v>
      </c>
      <c r="B1446" s="20">
        <v>3437800.6745785</v>
      </c>
      <c r="C1446" s="9">
        <v>6.8250000000000005E-2</v>
      </c>
      <c r="D1446" s="9">
        <v>5.9941095412234908</v>
      </c>
      <c r="E1446" s="6">
        <v>491528</v>
      </c>
    </row>
    <row r="1447" spans="1:5" x14ac:dyDescent="0.2">
      <c r="A1447" s="10">
        <v>1447</v>
      </c>
      <c r="B1447" s="20">
        <v>1866939.8300846994</v>
      </c>
      <c r="C1447" s="9">
        <v>6.3000000000000028E-2</v>
      </c>
      <c r="D1447" s="9">
        <v>2.5962996218364247</v>
      </c>
      <c r="E1447" s="6">
        <v>519128</v>
      </c>
    </row>
    <row r="1448" spans="1:5" x14ac:dyDescent="0.2">
      <c r="A1448" s="10">
        <v>1448</v>
      </c>
      <c r="B1448" s="20">
        <v>2652095.4966640319</v>
      </c>
      <c r="C1448" s="9">
        <v>7.2249999999999967E-2</v>
      </c>
      <c r="D1448" s="9">
        <v>3.8337686302337182</v>
      </c>
      <c r="E1448" s="6">
        <v>548660</v>
      </c>
    </row>
    <row r="1449" spans="1:5" x14ac:dyDescent="0.2">
      <c r="A1449" s="10">
        <v>1449</v>
      </c>
      <c r="B1449" s="20">
        <v>4190101.4803068135</v>
      </c>
      <c r="C1449" s="9">
        <v>9.1749999999999998E-2</v>
      </c>
      <c r="D1449" s="9">
        <v>6.6781160307608545</v>
      </c>
      <c r="E1449" s="6">
        <v>545720</v>
      </c>
    </row>
    <row r="1450" spans="1:5" x14ac:dyDescent="0.2">
      <c r="A1450" s="10">
        <v>1450</v>
      </c>
      <c r="B1450" s="20">
        <v>9132983.5639439672</v>
      </c>
      <c r="C1450" s="9">
        <v>0.1085</v>
      </c>
      <c r="D1450" s="9">
        <v>15.232721378857731</v>
      </c>
      <c r="E1450" s="6">
        <v>562628</v>
      </c>
    </row>
    <row r="1451" spans="1:5" x14ac:dyDescent="0.2">
      <c r="A1451" s="10">
        <v>1451</v>
      </c>
      <c r="B1451" s="20">
        <v>4109648.5056614429</v>
      </c>
      <c r="C1451" s="9">
        <v>9.0500000000000011E-2</v>
      </c>
      <c r="D1451" s="9">
        <v>7.336339213885843</v>
      </c>
      <c r="E1451" s="6">
        <v>492980</v>
      </c>
    </row>
    <row r="1452" spans="1:5" x14ac:dyDescent="0.2">
      <c r="A1452" s="10">
        <v>1452</v>
      </c>
      <c r="B1452" s="20">
        <v>2266875.8946451382</v>
      </c>
      <c r="C1452" s="9">
        <v>6.25E-2</v>
      </c>
      <c r="D1452" s="9">
        <v>3.2910175107425896</v>
      </c>
      <c r="E1452" s="6">
        <v>528284</v>
      </c>
    </row>
    <row r="1453" spans="1:5" x14ac:dyDescent="0.2">
      <c r="A1453" s="10">
        <v>1453</v>
      </c>
      <c r="B1453" s="20">
        <v>4098151.0681625274</v>
      </c>
      <c r="C1453" s="9">
        <v>8.4999999999999992E-2</v>
      </c>
      <c r="D1453" s="9">
        <v>5.9640071441529088</v>
      </c>
      <c r="E1453" s="6">
        <v>588476</v>
      </c>
    </row>
    <row r="1454" spans="1:5" x14ac:dyDescent="0.2">
      <c r="A1454" s="10">
        <v>1454</v>
      </c>
      <c r="B1454" s="20">
        <v>1185971.2478247951</v>
      </c>
      <c r="C1454" s="9">
        <v>5.4999999999999973E-2</v>
      </c>
      <c r="D1454" s="9">
        <v>1.2563282367961552</v>
      </c>
      <c r="E1454" s="6">
        <v>525620</v>
      </c>
    </row>
    <row r="1455" spans="1:5" x14ac:dyDescent="0.2">
      <c r="A1455" s="10">
        <v>1455</v>
      </c>
      <c r="B1455" s="20">
        <v>3775692.9716069535</v>
      </c>
      <c r="C1455" s="9">
        <v>8.950000000000001E-2</v>
      </c>
      <c r="D1455" s="9">
        <v>4.7140286142459074</v>
      </c>
      <c r="E1455" s="6">
        <v>660776</v>
      </c>
    </row>
    <row r="1456" spans="1:5" x14ac:dyDescent="0.2">
      <c r="A1456" s="10">
        <v>1456</v>
      </c>
      <c r="B1456" s="20">
        <v>1567929.3111350986</v>
      </c>
      <c r="C1456" s="9">
        <v>5.6499999999999981E-2</v>
      </c>
      <c r="D1456" s="9">
        <v>2.1700956553479549</v>
      </c>
      <c r="E1456" s="6">
        <v>494600</v>
      </c>
    </row>
    <row r="1457" spans="1:5" x14ac:dyDescent="0.2">
      <c r="A1457" s="10">
        <v>1457</v>
      </c>
      <c r="B1457" s="20">
        <v>5081760.7321990626</v>
      </c>
      <c r="C1457" s="9">
        <v>9.0999999999999998E-2</v>
      </c>
      <c r="D1457" s="9">
        <v>9.6859354780489841</v>
      </c>
      <c r="E1457" s="6">
        <v>475556</v>
      </c>
    </row>
    <row r="1458" spans="1:5" x14ac:dyDescent="0.2">
      <c r="A1458" s="10">
        <v>1458</v>
      </c>
      <c r="B1458" s="20">
        <v>1410086.7403480879</v>
      </c>
      <c r="C1458" s="9">
        <v>4.725E-2</v>
      </c>
      <c r="D1458" s="9">
        <v>1.8282509654535108</v>
      </c>
      <c r="E1458" s="6">
        <v>498572</v>
      </c>
    </row>
    <row r="1459" spans="1:5" x14ac:dyDescent="0.2">
      <c r="A1459" s="10">
        <v>1459</v>
      </c>
      <c r="B1459" s="20">
        <v>5798164.133153406</v>
      </c>
      <c r="C1459" s="9">
        <v>9.2750000000000013E-2</v>
      </c>
      <c r="D1459" s="9">
        <v>11.375700372996649</v>
      </c>
      <c r="E1459" s="6">
        <v>468512</v>
      </c>
    </row>
    <row r="1460" spans="1:5" x14ac:dyDescent="0.2">
      <c r="A1460" s="10">
        <v>1460</v>
      </c>
      <c r="B1460" s="20">
        <v>2463326.6036849185</v>
      </c>
      <c r="C1460" s="9">
        <v>6.3499999999999987E-2</v>
      </c>
      <c r="D1460" s="9">
        <v>3.5265430170102654</v>
      </c>
      <c r="E1460" s="6">
        <v>544196</v>
      </c>
    </row>
    <row r="1461" spans="1:5" x14ac:dyDescent="0.2">
      <c r="A1461" s="10">
        <v>1461</v>
      </c>
      <c r="B1461" s="20">
        <v>3007108.6126989867</v>
      </c>
      <c r="C1461" s="9">
        <v>7.9250000000000015E-2</v>
      </c>
      <c r="D1461" s="9">
        <v>4.5553046212460773</v>
      </c>
      <c r="E1461" s="6">
        <v>541304</v>
      </c>
    </row>
    <row r="1462" spans="1:5" x14ac:dyDescent="0.2">
      <c r="A1462" s="10">
        <v>1462</v>
      </c>
      <c r="B1462" s="20">
        <v>1791763.009998966</v>
      </c>
      <c r="C1462" s="9">
        <v>5.7499999999999982E-2</v>
      </c>
      <c r="D1462" s="9">
        <v>2.3231998375255318</v>
      </c>
      <c r="E1462" s="6">
        <v>539168</v>
      </c>
    </row>
    <row r="1463" spans="1:5" x14ac:dyDescent="0.2">
      <c r="A1463" s="10">
        <v>1463</v>
      </c>
      <c r="B1463" s="20">
        <v>3952287.0076999916</v>
      </c>
      <c r="C1463" s="9">
        <v>8.3750000000000019E-2</v>
      </c>
      <c r="D1463" s="9">
        <v>6.7796637344791852</v>
      </c>
      <c r="E1463" s="6">
        <v>508028</v>
      </c>
    </row>
    <row r="1464" spans="1:5" x14ac:dyDescent="0.2">
      <c r="A1464" s="10">
        <v>1464</v>
      </c>
      <c r="B1464" s="20">
        <v>3236602.3965114034</v>
      </c>
      <c r="C1464" s="9">
        <v>7.6249999999999998E-2</v>
      </c>
      <c r="D1464" s="9">
        <v>5.273117439182637</v>
      </c>
      <c r="E1464" s="6">
        <v>515948</v>
      </c>
    </row>
    <row r="1465" spans="1:5" x14ac:dyDescent="0.2">
      <c r="A1465" s="10">
        <v>1465</v>
      </c>
      <c r="B1465" s="20">
        <v>6643486.3708677636</v>
      </c>
      <c r="C1465" s="9">
        <v>0.10300000000000001</v>
      </c>
      <c r="D1465" s="9">
        <v>10.986919410184552</v>
      </c>
      <c r="E1465" s="6">
        <v>554228</v>
      </c>
    </row>
    <row r="1466" spans="1:5" x14ac:dyDescent="0.2">
      <c r="A1466" s="10">
        <v>1466</v>
      </c>
      <c r="B1466" s="20">
        <v>2000936.4330262968</v>
      </c>
      <c r="C1466" s="9">
        <v>4.675E-2</v>
      </c>
      <c r="D1466" s="9">
        <v>3.3264612985121707</v>
      </c>
      <c r="E1466" s="6">
        <v>462488</v>
      </c>
    </row>
    <row r="1467" spans="1:5" x14ac:dyDescent="0.2">
      <c r="A1467" s="10">
        <v>1467</v>
      </c>
      <c r="B1467" s="20">
        <v>2161382.9554687547</v>
      </c>
      <c r="C1467" s="9">
        <v>6.4500000000000016E-2</v>
      </c>
      <c r="D1467" s="9">
        <v>2.3940675669879883</v>
      </c>
      <c r="E1467" s="6">
        <v>636812</v>
      </c>
    </row>
    <row r="1468" spans="1:5" x14ac:dyDescent="0.2">
      <c r="A1468" s="10">
        <v>1468</v>
      </c>
      <c r="B1468" s="20">
        <v>965196.59904760041</v>
      </c>
      <c r="C1468" s="9">
        <v>2.9249999999999998E-2</v>
      </c>
      <c r="D1468" s="9">
        <v>0.86733696351134959</v>
      </c>
      <c r="E1468" s="6">
        <v>516884</v>
      </c>
    </row>
    <row r="1469" spans="1:5" x14ac:dyDescent="0.2">
      <c r="A1469" s="10">
        <v>1469</v>
      </c>
      <c r="B1469" s="20">
        <v>768373.35938308598</v>
      </c>
      <c r="C1469" s="9">
        <v>2.7250000000000003E-2</v>
      </c>
      <c r="D1469" s="9">
        <v>0.50482044813846627</v>
      </c>
      <c r="E1469" s="6">
        <v>510608</v>
      </c>
    </row>
    <row r="1470" spans="1:5" x14ac:dyDescent="0.2">
      <c r="A1470" s="10">
        <v>1470</v>
      </c>
      <c r="B1470" s="20">
        <v>1186159.9831025894</v>
      </c>
      <c r="C1470" s="9">
        <v>3.4250000000000003E-2</v>
      </c>
      <c r="D1470" s="9">
        <v>1.1556981686353498</v>
      </c>
      <c r="E1470" s="6">
        <v>550244</v>
      </c>
    </row>
    <row r="1471" spans="1:5" x14ac:dyDescent="0.2">
      <c r="A1471" s="10">
        <v>1471</v>
      </c>
      <c r="B1471" s="20">
        <v>2106791.8443308468</v>
      </c>
      <c r="C1471" s="9">
        <v>7.149999999999998E-2</v>
      </c>
      <c r="D1471" s="9">
        <v>2.6029302469642217</v>
      </c>
      <c r="E1471" s="6">
        <v>584744</v>
      </c>
    </row>
    <row r="1472" spans="1:5" x14ac:dyDescent="0.2">
      <c r="A1472" s="10">
        <v>1472</v>
      </c>
      <c r="B1472" s="20">
        <v>1480732.7866973872</v>
      </c>
      <c r="C1472" s="9">
        <v>5.2500000000000005E-2</v>
      </c>
      <c r="D1472" s="9">
        <v>2.2131726674740193</v>
      </c>
      <c r="E1472" s="6">
        <v>460832</v>
      </c>
    </row>
    <row r="1473" spans="1:5" x14ac:dyDescent="0.2">
      <c r="A1473" s="10">
        <v>1473</v>
      </c>
      <c r="B1473" s="20">
        <v>2147612.89536815</v>
      </c>
      <c r="C1473" s="9">
        <v>6.0499999999999984E-2</v>
      </c>
      <c r="D1473" s="9">
        <v>3.1664330134252974</v>
      </c>
      <c r="E1473" s="6">
        <v>515456</v>
      </c>
    </row>
    <row r="1474" spans="1:5" x14ac:dyDescent="0.2">
      <c r="A1474" s="10">
        <v>1474</v>
      </c>
      <c r="B1474" s="20">
        <v>2014328.5910998257</v>
      </c>
      <c r="C1474" s="9">
        <v>7.1750000000000022E-2</v>
      </c>
      <c r="D1474" s="9">
        <v>2.9377425814784761</v>
      </c>
      <c r="E1474" s="6">
        <v>511544</v>
      </c>
    </row>
    <row r="1475" spans="1:5" x14ac:dyDescent="0.2">
      <c r="A1475" s="10">
        <v>1475</v>
      </c>
      <c r="B1475" s="20">
        <v>1787406.6881352537</v>
      </c>
      <c r="C1475" s="9">
        <v>4.9750000000000003E-2</v>
      </c>
      <c r="D1475" s="9">
        <v>2.3072440996337393</v>
      </c>
      <c r="E1475" s="6">
        <v>540452</v>
      </c>
    </row>
    <row r="1476" spans="1:5" x14ac:dyDescent="0.2">
      <c r="A1476" s="10">
        <v>1476</v>
      </c>
      <c r="B1476" s="20">
        <v>3489869.7462720452</v>
      </c>
      <c r="C1476" s="9">
        <v>7.7249999999999985E-2</v>
      </c>
      <c r="D1476" s="9">
        <v>5.2612936176773237</v>
      </c>
      <c r="E1476" s="6">
        <v>557372</v>
      </c>
    </row>
    <row r="1477" spans="1:5" x14ac:dyDescent="0.2">
      <c r="A1477" s="10">
        <v>1477</v>
      </c>
      <c r="B1477" s="20">
        <v>3782500.7544607855</v>
      </c>
      <c r="C1477" s="9">
        <v>8.5249999999999992E-2</v>
      </c>
      <c r="D1477" s="9">
        <v>6.1206716010180449</v>
      </c>
      <c r="E1477" s="6">
        <v>531200</v>
      </c>
    </row>
    <row r="1478" spans="1:5" x14ac:dyDescent="0.2">
      <c r="A1478" s="10">
        <v>1478</v>
      </c>
      <c r="B1478" s="20">
        <v>2645840.3281513532</v>
      </c>
      <c r="C1478" s="9">
        <v>7.8250000000000014E-2</v>
      </c>
      <c r="D1478" s="9">
        <v>4.1595547775589763</v>
      </c>
      <c r="E1478" s="6">
        <v>512804</v>
      </c>
    </row>
    <row r="1479" spans="1:5" x14ac:dyDescent="0.2">
      <c r="A1479" s="10">
        <v>1479</v>
      </c>
      <c r="B1479" s="20">
        <v>2866052.961761239</v>
      </c>
      <c r="C1479" s="9">
        <v>7.3999999999999996E-2</v>
      </c>
      <c r="D1479" s="9">
        <v>4.2600867765426473</v>
      </c>
      <c r="E1479" s="6">
        <v>544868</v>
      </c>
    </row>
    <row r="1480" spans="1:5" x14ac:dyDescent="0.2">
      <c r="A1480" s="10">
        <v>1480</v>
      </c>
      <c r="B1480" s="20">
        <v>5852584.9482312296</v>
      </c>
      <c r="C1480" s="9">
        <v>9.4250000000000014E-2</v>
      </c>
      <c r="D1480" s="9">
        <v>9.4184496863940481</v>
      </c>
      <c r="E1480" s="6">
        <v>561752</v>
      </c>
    </row>
    <row r="1481" spans="1:5" x14ac:dyDescent="0.2">
      <c r="A1481" s="10">
        <v>1481</v>
      </c>
      <c r="B1481" s="20">
        <v>1741316.0788242216</v>
      </c>
      <c r="C1481" s="9">
        <v>5.924999999999999E-2</v>
      </c>
      <c r="D1481" s="9">
        <v>2.0509154218018013</v>
      </c>
      <c r="E1481" s="6">
        <v>570752</v>
      </c>
    </row>
    <row r="1482" spans="1:5" x14ac:dyDescent="0.2">
      <c r="A1482" s="10">
        <v>1482</v>
      </c>
      <c r="B1482" s="20">
        <v>15279866.994736392</v>
      </c>
      <c r="C1482" s="9">
        <v>0.12225000000000004</v>
      </c>
      <c r="D1482" s="9">
        <v>29.14018264702618</v>
      </c>
      <c r="E1482" s="6">
        <v>506960</v>
      </c>
    </row>
    <row r="1483" spans="1:5" x14ac:dyDescent="0.2">
      <c r="A1483" s="10">
        <v>1483</v>
      </c>
      <c r="B1483" s="20">
        <v>2003828.7287965345</v>
      </c>
      <c r="C1483" s="9">
        <v>7.6750000000000013E-2</v>
      </c>
      <c r="D1483" s="9">
        <v>3.0519042520251838</v>
      </c>
      <c r="E1483" s="6">
        <v>494540</v>
      </c>
    </row>
    <row r="1484" spans="1:5" x14ac:dyDescent="0.2">
      <c r="A1484" s="10">
        <v>1484</v>
      </c>
      <c r="B1484" s="20">
        <v>1608221.3843522018</v>
      </c>
      <c r="C1484" s="9">
        <v>5.4500000000000014E-2</v>
      </c>
      <c r="D1484" s="9">
        <v>2.052278995225211</v>
      </c>
      <c r="E1484" s="6">
        <v>526892</v>
      </c>
    </row>
    <row r="1485" spans="1:5" x14ac:dyDescent="0.2">
      <c r="A1485" s="10">
        <v>1485</v>
      </c>
      <c r="B1485" s="20">
        <v>2592614.0991106345</v>
      </c>
      <c r="C1485" s="9">
        <v>6.9749999999999993E-2</v>
      </c>
      <c r="D1485" s="9">
        <v>3.5799105770709549</v>
      </c>
      <c r="E1485" s="6">
        <v>566084</v>
      </c>
    </row>
    <row r="1486" spans="1:5" x14ac:dyDescent="0.2">
      <c r="A1486" s="10">
        <v>1486</v>
      </c>
      <c r="B1486" s="20">
        <v>1104049.2593744255</v>
      </c>
      <c r="C1486" s="9">
        <v>4.9000000000000002E-2</v>
      </c>
      <c r="D1486" s="9">
        <v>1.2133574560644602</v>
      </c>
      <c r="E1486" s="6">
        <v>498812</v>
      </c>
    </row>
    <row r="1487" spans="1:5" x14ac:dyDescent="0.2">
      <c r="A1487" s="10">
        <v>1487</v>
      </c>
      <c r="B1487" s="20">
        <v>2773420.9362803018</v>
      </c>
      <c r="C1487" s="9">
        <v>6.8500000000000033E-2</v>
      </c>
      <c r="D1487" s="9">
        <v>3.9901775828396726</v>
      </c>
      <c r="E1487" s="6">
        <v>555776</v>
      </c>
    </row>
    <row r="1488" spans="1:5" x14ac:dyDescent="0.2">
      <c r="A1488" s="10">
        <v>1488</v>
      </c>
      <c r="B1488" s="20">
        <v>11732395.352659896</v>
      </c>
      <c r="C1488" s="9">
        <v>0.11974999999999998</v>
      </c>
      <c r="D1488" s="9">
        <v>20.140517634511102</v>
      </c>
      <c r="E1488" s="6">
        <v>554972</v>
      </c>
    </row>
    <row r="1489" spans="1:5" x14ac:dyDescent="0.2">
      <c r="A1489" s="10">
        <v>1489</v>
      </c>
      <c r="B1489" s="20">
        <v>2016286.8873586503</v>
      </c>
      <c r="C1489" s="9">
        <v>6.2250000000000014E-2</v>
      </c>
      <c r="D1489" s="9">
        <v>2.3992522833093659</v>
      </c>
      <c r="E1489" s="6">
        <v>593156</v>
      </c>
    </row>
    <row r="1490" spans="1:5" x14ac:dyDescent="0.2">
      <c r="A1490" s="10">
        <v>1490</v>
      </c>
      <c r="B1490" s="20">
        <v>1713291.8285465552</v>
      </c>
      <c r="C1490" s="9">
        <v>6.1999999999999986E-2</v>
      </c>
      <c r="D1490" s="9">
        <v>2.6403756375342202</v>
      </c>
      <c r="E1490" s="6">
        <v>470636</v>
      </c>
    </row>
    <row r="1491" spans="1:5" x14ac:dyDescent="0.2">
      <c r="A1491" s="10">
        <v>1491</v>
      </c>
      <c r="B1491" s="20">
        <v>4897615.6315377541</v>
      </c>
      <c r="C1491" s="9">
        <v>0.1</v>
      </c>
      <c r="D1491" s="9">
        <v>8.0104565402462224</v>
      </c>
      <c r="E1491" s="6">
        <v>543548</v>
      </c>
    </row>
    <row r="1492" spans="1:5" x14ac:dyDescent="0.2">
      <c r="A1492" s="10">
        <v>1492</v>
      </c>
      <c r="B1492" s="20">
        <v>1888071.3623910977</v>
      </c>
      <c r="C1492" s="9">
        <v>5.5999999999999994E-2</v>
      </c>
      <c r="D1492" s="9">
        <v>2.5443427114531589</v>
      </c>
      <c r="E1492" s="6">
        <v>532700</v>
      </c>
    </row>
    <row r="1493" spans="1:5" x14ac:dyDescent="0.2">
      <c r="A1493" s="10">
        <v>1493</v>
      </c>
      <c r="B1493" s="20">
        <v>1018057.2266017878</v>
      </c>
      <c r="C1493" s="9">
        <v>4.1499999999999995E-2</v>
      </c>
      <c r="D1493" s="9">
        <v>0.8096993483347219</v>
      </c>
      <c r="E1493" s="6">
        <v>562556</v>
      </c>
    </row>
    <row r="1494" spans="1:5" x14ac:dyDescent="0.2">
      <c r="A1494" s="10">
        <v>1494</v>
      </c>
      <c r="B1494" s="20">
        <v>2465356.684689716</v>
      </c>
      <c r="C1494" s="9">
        <v>5.9250000000000011E-2</v>
      </c>
      <c r="D1494" s="9">
        <v>3.1982955252299208</v>
      </c>
      <c r="E1494" s="6">
        <v>587228</v>
      </c>
    </row>
    <row r="1495" spans="1:5" x14ac:dyDescent="0.2">
      <c r="A1495" s="10">
        <v>1495</v>
      </c>
      <c r="B1495" s="20">
        <v>1161935.3138310439</v>
      </c>
      <c r="C1495" s="9">
        <v>4.8999999999999995E-2</v>
      </c>
      <c r="D1495" s="9">
        <v>1.1599077133279374</v>
      </c>
      <c r="E1495" s="6">
        <v>537956</v>
      </c>
    </row>
    <row r="1496" spans="1:5" x14ac:dyDescent="0.2">
      <c r="A1496" s="10">
        <v>1496</v>
      </c>
      <c r="B1496" s="20">
        <v>1047780.1048064389</v>
      </c>
      <c r="C1496" s="9">
        <v>2.6750000000000006E-2</v>
      </c>
      <c r="D1496" s="9">
        <v>1.2109170158308693</v>
      </c>
      <c r="E1496" s="6">
        <v>473912</v>
      </c>
    </row>
    <row r="1497" spans="1:5" x14ac:dyDescent="0.2">
      <c r="A1497" s="10">
        <v>1497</v>
      </c>
      <c r="B1497" s="20">
        <v>1959708.800634661</v>
      </c>
      <c r="C1497" s="9">
        <v>5.8750000000000011E-2</v>
      </c>
      <c r="D1497" s="9">
        <v>2.952906626206544</v>
      </c>
      <c r="E1497" s="6">
        <v>495764</v>
      </c>
    </row>
    <row r="1498" spans="1:5" x14ac:dyDescent="0.2">
      <c r="A1498" s="10">
        <v>1498</v>
      </c>
      <c r="B1498" s="20">
        <v>5774035.0634748824</v>
      </c>
      <c r="C1498" s="9">
        <v>8.7999999999999967E-2</v>
      </c>
      <c r="D1498" s="9">
        <v>10.196847417168037</v>
      </c>
      <c r="E1498" s="6">
        <v>515684</v>
      </c>
    </row>
    <row r="1499" spans="1:5" x14ac:dyDescent="0.2">
      <c r="A1499" s="10">
        <v>1499</v>
      </c>
      <c r="B1499" s="20">
        <v>3734206.3255260619</v>
      </c>
      <c r="C1499" s="9">
        <v>7.2250000000000009E-2</v>
      </c>
      <c r="D1499" s="9">
        <v>6.0338872333261664</v>
      </c>
      <c r="E1499" s="6">
        <v>530888</v>
      </c>
    </row>
    <row r="1500" spans="1:5" x14ac:dyDescent="0.2">
      <c r="A1500" s="10">
        <v>1500</v>
      </c>
      <c r="B1500" s="20">
        <v>1294127.9525000178</v>
      </c>
      <c r="C1500" s="9">
        <v>4.1249999999999995E-2</v>
      </c>
      <c r="D1500" s="9">
        <v>1.3645505103197086</v>
      </c>
      <c r="E1500" s="6">
        <v>547304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Monte carlo Simulation</vt:lpstr>
      <vt:lpstr>DataTable_Margin_Z1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2021-02-22T00:37:31Z</dcterms:created>
  <dcterms:modified xsi:type="dcterms:W3CDTF">2021-02-22T00:37:59Z</dcterms:modified>
</cp:coreProperties>
</file>