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.SnapshotCreator.Tests\TestData\"/>
    </mc:Choice>
  </mc:AlternateContent>
  <xr:revisionPtr revIDLastSave="0" documentId="13_ncr:1_{71050466-76F7-4453-BD40-61BD0E0126BF}" xr6:coauthVersionLast="47" xr6:coauthVersionMax="47" xr10:uidLastSave="{00000000-0000-0000-0000-000000000000}"/>
  <bookViews>
    <workbookView xWindow="-120" yWindow="-120" windowWidth="38640" windowHeight="15720" tabRatio="259" activeTab="2" xr2:uid="{92C40C20-5DD5-42C1-8294-9AF7E00B4BE7}"/>
  </bookViews>
  <sheets>
    <sheet name="heavy" sheetId="1" r:id="rId1"/>
    <sheet name="medium" sheetId="6" r:id="rId2"/>
    <sheet name="light" sheetId="2" r:id="rId3"/>
    <sheet name="test" sheetId="3" r:id="rId4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J8" i="6" s="1"/>
  <c r="I3" i="6"/>
  <c r="F7" i="6"/>
  <c r="J7" i="6" s="1"/>
  <c r="F6" i="6"/>
  <c r="J5" i="6"/>
  <c r="Q2" i="6"/>
  <c r="J4" i="6"/>
  <c r="I4" i="6"/>
  <c r="J3" i="6"/>
  <c r="I8" i="6"/>
  <c r="U2" i="6"/>
  <c r="T2" i="6"/>
  <c r="I8" i="3"/>
  <c r="I7" i="3"/>
  <c r="I6" i="3"/>
  <c r="I4" i="3"/>
  <c r="I5" i="3"/>
  <c r="I3" i="3"/>
  <c r="H8" i="3"/>
  <c r="H7" i="3"/>
  <c r="H5" i="3"/>
  <c r="H4" i="3"/>
  <c r="H3" i="3"/>
  <c r="J5" i="3"/>
  <c r="J4" i="3"/>
  <c r="J3" i="3"/>
  <c r="H8" i="1"/>
  <c r="I5" i="1" s="1"/>
  <c r="H7" i="1"/>
  <c r="H6" i="1"/>
  <c r="I4" i="1" s="1"/>
  <c r="H5" i="1"/>
  <c r="H4" i="1"/>
  <c r="H3" i="1"/>
  <c r="I7" i="1" s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J6" i="3" s="1"/>
  <c r="T2" i="3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U2" i="1"/>
  <c r="X2" i="6" l="1"/>
  <c r="J6" i="6"/>
  <c r="I7" i="6"/>
  <c r="I5" i="6"/>
  <c r="R2" i="6" s="1"/>
  <c r="S2" i="6" s="1"/>
  <c r="I6" i="6"/>
  <c r="I3" i="1"/>
  <c r="U2" i="3"/>
  <c r="V2" i="3"/>
  <c r="W2" i="3" s="1"/>
  <c r="Q2" i="3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V2" i="6" l="1"/>
  <c r="W2" i="6" s="1"/>
  <c r="R2" i="3"/>
  <c r="S2" i="3" s="1"/>
  <c r="V2" i="1"/>
  <c r="W2" i="1" s="1"/>
  <c r="R2" i="2"/>
  <c r="S2" i="2" s="1"/>
  <c r="V2" i="2"/>
  <c r="W2" i="2" s="1"/>
  <c r="X2" i="1"/>
  <c r="R2" i="1"/>
  <c r="S2" i="1" s="1"/>
</calcChain>
</file>

<file path=xl/sharedStrings.xml><?xml version="1.0" encoding="utf-8"?>
<sst xmlns="http://schemas.openxmlformats.org/spreadsheetml/2006/main" count="180" uniqueCount="41">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</sst>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5">
    <xf numFmtId="0" fontId="0" fillId="0" borderId="0" xfId="0"/>
    <xf numFmtId="3" fontId="3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4" fontId="0" fillId="0" borderId="0" xfId="0" applyNumberFormat="1" applyAlignment="1">
      <alignment horizontal="right"/>
    </xf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6" fillId="0" borderId="0" xfId="0" applyNumberFormat="1" applyFon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zoomScale="85" zoomScaleNormal="85" workbookViewId="0">
      <pane ySplit="1" topLeftCell="A2" activePane="bottomLeft" state="frozen"/>
      <selection pane="bottomLeft" activeCell="G23" sqref="G23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1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4">
        <v>5000</v>
      </c>
      <c r="E2" s="14">
        <v>0</v>
      </c>
      <c r="F2" s="14">
        <v>0</v>
      </c>
      <c r="G2" s="14"/>
      <c r="H2" s="14">
        <v>0</v>
      </c>
      <c r="I2" s="5">
        <v>0</v>
      </c>
      <c r="J2" s="5"/>
      <c r="K2" s="5"/>
      <c r="L2" s="5"/>
      <c r="M2" s="14"/>
      <c r="N2" s="14">
        <v>50</v>
      </c>
      <c r="O2" s="14">
        <v>1</v>
      </c>
      <c r="P2" s="15">
        <v>0</v>
      </c>
      <c r="Q2" s="11">
        <f>na1_*ma1_+na2_*ma2_+na3_*ma3_</f>
        <v>780000</v>
      </c>
      <c r="R2" s="11">
        <f>na1_*I3+na2_*I4+na3_*I5</f>
        <v>780000</v>
      </c>
      <c r="S2" s="13">
        <f>U2-R2</f>
        <v>1000</v>
      </c>
      <c r="T2" s="11">
        <f>na1_*ra1_+na2_*ra2_+na3_*ra3_</f>
        <v>21000</v>
      </c>
      <c r="U2" s="11">
        <f>nc1_*mc1_+nc2_*mc2_+nc3_*mc3_</f>
        <v>781000</v>
      </c>
      <c r="V2" s="11">
        <f>nc1_*I6+nc2_*I7+nc3_*I8</f>
        <v>780000</v>
      </c>
      <c r="W2" s="13">
        <f>Q2-V2</f>
        <v>0</v>
      </c>
      <c r="X2" s="11">
        <f>nc1_*rc_1+nc2_*rc_2+nc3_*rc_3</f>
        <v>21000</v>
      </c>
    </row>
    <row r="3" spans="1:24" x14ac:dyDescent="0.25">
      <c r="A3" s="3" t="s">
        <v>9</v>
      </c>
      <c r="B3" s="3" t="s">
        <v>12</v>
      </c>
      <c r="C3" s="3" t="s">
        <v>2</v>
      </c>
      <c r="D3" s="14">
        <v>500</v>
      </c>
      <c r="E3" s="14">
        <v>1</v>
      </c>
      <c r="F3" s="14">
        <v>1</v>
      </c>
      <c r="G3" s="14"/>
      <c r="H3" s="14">
        <f>10+K3</f>
        <v>10</v>
      </c>
      <c r="I3" s="1">
        <f>_xlfn.FLOOR.MATH((nc1_*mc1_+mc2_*nc2_+mc3_*nc3_)/(na1_)*M3)+L3</f>
        <v>15</v>
      </c>
      <c r="J3" s="20" t="str">
        <f t="shared" ref="J3:J8" si="0">IF(F3=0, "Messages must be 0 on 0 Relationships", "")</f>
        <v/>
      </c>
      <c r="K3" s="19">
        <v>0</v>
      </c>
      <c r="L3" s="19">
        <v>0</v>
      </c>
      <c r="M3" s="24">
        <v>0.01</v>
      </c>
      <c r="N3" s="14">
        <v>50</v>
      </c>
      <c r="O3" s="14">
        <v>1</v>
      </c>
      <c r="P3" s="15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4">
        <v>1500</v>
      </c>
      <c r="E4" s="14">
        <v>2</v>
      </c>
      <c r="F4" s="14">
        <v>2</v>
      </c>
      <c r="G4" s="14"/>
      <c r="H4" s="14">
        <f>50+K4</f>
        <v>50</v>
      </c>
      <c r="I4" s="1">
        <f>_xlfn.FLOOR.MATH((nc1_*mc1_+mc2_*nc2_+mc3_*nc3_)/(na2_)*M4)+L4</f>
        <v>130</v>
      </c>
      <c r="J4" s="20" t="str">
        <f t="shared" si="0"/>
        <v/>
      </c>
      <c r="K4" s="19">
        <v>0</v>
      </c>
      <c r="L4" s="19">
        <v>0</v>
      </c>
      <c r="M4" s="24">
        <v>0.25</v>
      </c>
      <c r="N4" s="14">
        <v>500</v>
      </c>
      <c r="O4" s="14">
        <v>2</v>
      </c>
      <c r="P4" s="15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4">
        <v>3500</v>
      </c>
      <c r="E5" s="14">
        <v>5</v>
      </c>
      <c r="F5" s="14">
        <v>5</v>
      </c>
      <c r="G5" s="14"/>
      <c r="H5" s="14">
        <f>200+K5</f>
        <v>200</v>
      </c>
      <c r="I5" s="1">
        <f>_xlfn.FLOOR.MATH((nc1_*mc1_+mc2_*nc2_+mc3_*nc3_)/(na3_)*M5)+L5</f>
        <v>165</v>
      </c>
      <c r="J5" s="20" t="str">
        <f t="shared" si="0"/>
        <v/>
      </c>
      <c r="K5" s="19">
        <v>0</v>
      </c>
      <c r="L5" s="19">
        <v>0</v>
      </c>
      <c r="M5" s="24">
        <v>0.74</v>
      </c>
      <c r="N5" s="14">
        <v>1500</v>
      </c>
      <c r="O5" s="14">
        <v>3</v>
      </c>
      <c r="P5" s="15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4">
        <v>10</v>
      </c>
      <c r="E6" s="14">
        <v>100</v>
      </c>
      <c r="F6" s="1">
        <f>_xlfn.CEILING.MATH((na1_*ra1_+na2_*ra2_+na3_*ra3_)/(nc1_)*G6)</f>
        <v>21</v>
      </c>
      <c r="G6" s="22">
        <v>0.01</v>
      </c>
      <c r="H6" s="14">
        <f>100+K6</f>
        <v>100</v>
      </c>
      <c r="I6" s="1">
        <f>_xlfn.FLOOR.MATH((na1_*ma1_+ma2_*na2_+ma3_*na3_)/(nc1_)*M6)+L6</f>
        <v>780</v>
      </c>
      <c r="J6" s="20" t="str">
        <f t="shared" si="0"/>
        <v/>
      </c>
      <c r="K6" s="19">
        <v>0</v>
      </c>
      <c r="L6" s="19">
        <v>0</v>
      </c>
      <c r="M6" s="24">
        <v>0.01</v>
      </c>
      <c r="N6" s="14">
        <v>0</v>
      </c>
      <c r="O6" s="14">
        <v>1</v>
      </c>
      <c r="P6" s="15">
        <v>10</v>
      </c>
    </row>
    <row r="7" spans="1:24" x14ac:dyDescent="0.25">
      <c r="A7" s="3" t="s">
        <v>8</v>
      </c>
      <c r="B7" s="3" t="s">
        <v>16</v>
      </c>
      <c r="C7" s="3" t="s">
        <v>6</v>
      </c>
      <c r="D7" s="14">
        <v>20</v>
      </c>
      <c r="E7" s="14">
        <v>8000</v>
      </c>
      <c r="F7" s="2">
        <f>_xlfn.CEILING.MATH((na1_*ra1_+na2_*ra2_+na3_*ra3_)/(nc2_)*G7)</f>
        <v>252</v>
      </c>
      <c r="G7" s="23">
        <v>0.24</v>
      </c>
      <c r="H7" s="14">
        <f>12000+K7</f>
        <v>12000</v>
      </c>
      <c r="I7" s="1">
        <f>_xlfn.FLOOR.MATH((na1_*ma1_+ma2_*na2_+ma3_*na3_)/(nc2_)*M7)+L7</f>
        <v>9360</v>
      </c>
      <c r="J7" s="20" t="str">
        <f t="shared" si="0"/>
        <v/>
      </c>
      <c r="K7" s="19">
        <v>0</v>
      </c>
      <c r="L7" s="19">
        <v>0</v>
      </c>
      <c r="M7" s="24">
        <v>0.24</v>
      </c>
      <c r="N7" s="14">
        <v>0</v>
      </c>
      <c r="O7" s="14">
        <v>1</v>
      </c>
      <c r="P7" s="15">
        <v>100</v>
      </c>
    </row>
    <row r="8" spans="1:24" x14ac:dyDescent="0.25">
      <c r="A8" s="3" t="s">
        <v>8</v>
      </c>
      <c r="B8" s="3" t="s">
        <v>17</v>
      </c>
      <c r="C8" s="3" t="s">
        <v>7</v>
      </c>
      <c r="D8" s="14">
        <v>30</v>
      </c>
      <c r="E8" s="14">
        <v>12000</v>
      </c>
      <c r="F8" s="2">
        <f>_xlfn.CEILING.MATH((na1_*ra1_+na2_*ra2_+na3_*ra3_)/(nc3_)*G8)</f>
        <v>525</v>
      </c>
      <c r="G8" s="23">
        <v>0.75</v>
      </c>
      <c r="H8" s="14">
        <f>18000+K8</f>
        <v>18000</v>
      </c>
      <c r="I8" s="1">
        <f>_xlfn.FLOOR.MATH((na1_*ma1_+ma2_*na2_+ma3_*na3_)/(nc3_)*M8)+L8</f>
        <v>19500</v>
      </c>
      <c r="J8" s="20" t="str">
        <f t="shared" si="0"/>
        <v/>
      </c>
      <c r="K8" s="19">
        <v>0</v>
      </c>
      <c r="L8" s="19">
        <v>0</v>
      </c>
      <c r="M8" s="24">
        <v>0.75</v>
      </c>
      <c r="N8" s="14">
        <v>0</v>
      </c>
      <c r="O8" s="14">
        <v>1</v>
      </c>
      <c r="P8" s="15">
        <v>300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8825-AF3B-4E77-8452-3E1DA88E9FFD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G17" sqref="G17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1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4">
        <v>2500</v>
      </c>
      <c r="E2" s="14">
        <v>0</v>
      </c>
      <c r="F2" s="14">
        <v>0</v>
      </c>
      <c r="G2" s="14"/>
      <c r="H2" s="14">
        <v>0</v>
      </c>
      <c r="I2" s="5">
        <v>0</v>
      </c>
      <c r="J2" s="5"/>
      <c r="K2" s="5"/>
      <c r="L2" s="5"/>
      <c r="M2" s="14"/>
      <c r="N2" s="14">
        <v>25</v>
      </c>
      <c r="O2" s="14">
        <v>1</v>
      </c>
      <c r="P2" s="15">
        <v>0</v>
      </c>
      <c r="Q2" s="11">
        <f>D3*H3+D4*H4+D5*H5</f>
        <v>195000</v>
      </c>
      <c r="R2" s="16">
        <f>D3*I3+D4*I4+D5*I5</f>
        <v>194000</v>
      </c>
      <c r="S2" s="17">
        <f>U2-R2</f>
        <v>1250</v>
      </c>
      <c r="T2" s="11">
        <f>D3*F3+D4*F4+D5*F5</f>
        <v>4500</v>
      </c>
      <c r="U2" s="11">
        <f>D6*H6+D7*H7+D8*H8</f>
        <v>195250</v>
      </c>
      <c r="V2" s="16">
        <f>D6*I6+D7*I7+D8*I8</f>
        <v>195000</v>
      </c>
      <c r="W2" s="13">
        <f>Q2-V2</f>
        <v>0</v>
      </c>
      <c r="X2" s="11">
        <f>D6*F6+D7*F7+D8*F8</f>
        <v>4500</v>
      </c>
    </row>
    <row r="3" spans="1:24" x14ac:dyDescent="0.25">
      <c r="A3" s="3" t="s">
        <v>9</v>
      </c>
      <c r="B3" s="3" t="s">
        <v>12</v>
      </c>
      <c r="C3" s="3" t="s">
        <v>2</v>
      </c>
      <c r="D3" s="14">
        <v>250</v>
      </c>
      <c r="E3" s="14">
        <v>1</v>
      </c>
      <c r="F3" s="14">
        <v>1</v>
      </c>
      <c r="G3" s="14"/>
      <c r="H3" s="14">
        <v>5</v>
      </c>
      <c r="I3" s="1">
        <f>_xlfn.FLOOR.MATH((D6*H6+D7*H7+D8*H8)/(D3)*M3)+L3</f>
        <v>7</v>
      </c>
      <c r="J3" s="20" t="str">
        <f t="shared" ref="J3:J8" si="0">IF(F3=0, "Messages must be 0 on 0 Relationships", "")</f>
        <v/>
      </c>
      <c r="K3" s="19">
        <v>0</v>
      </c>
      <c r="L3" s="19">
        <v>0</v>
      </c>
      <c r="M3" s="24">
        <v>0.01</v>
      </c>
      <c r="N3" s="14">
        <v>25</v>
      </c>
      <c r="O3" s="14">
        <v>1</v>
      </c>
      <c r="P3" s="15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4">
        <v>750</v>
      </c>
      <c r="E4" s="14">
        <v>1</v>
      </c>
      <c r="F4" s="14">
        <v>1</v>
      </c>
      <c r="G4" s="14"/>
      <c r="H4" s="14">
        <v>25</v>
      </c>
      <c r="I4" s="1">
        <f>_xlfn.FLOOR.MATH((D6*H6+D7*H7+D8*H8)/(D4)*M4)+L4</f>
        <v>65</v>
      </c>
      <c r="J4" s="20" t="str">
        <f t="shared" si="0"/>
        <v/>
      </c>
      <c r="K4" s="19">
        <v>0</v>
      </c>
      <c r="L4" s="19">
        <v>0</v>
      </c>
      <c r="M4" s="24">
        <v>0.25</v>
      </c>
      <c r="N4" s="14">
        <v>250</v>
      </c>
      <c r="O4" s="14">
        <v>1</v>
      </c>
      <c r="P4" s="15">
        <v>5</v>
      </c>
    </row>
    <row r="5" spans="1:24" x14ac:dyDescent="0.25">
      <c r="A5" s="3" t="s">
        <v>9</v>
      </c>
      <c r="B5" s="3" t="s">
        <v>14</v>
      </c>
      <c r="C5" s="3" t="s">
        <v>4</v>
      </c>
      <c r="D5" s="14">
        <v>1750</v>
      </c>
      <c r="E5" s="14">
        <v>2</v>
      </c>
      <c r="F5" s="14">
        <v>2</v>
      </c>
      <c r="G5" s="14"/>
      <c r="H5" s="14">
        <v>100</v>
      </c>
      <c r="I5" s="1">
        <f>_xlfn.FLOOR.MATH((D6*H6+D7*H7+D8*H8)/(D5)*M5)+L5</f>
        <v>82</v>
      </c>
      <c r="J5" s="20" t="str">
        <f t="shared" si="0"/>
        <v/>
      </c>
      <c r="K5" s="19">
        <v>0</v>
      </c>
      <c r="L5" s="19">
        <v>0</v>
      </c>
      <c r="M5" s="24">
        <v>0.74</v>
      </c>
      <c r="N5" s="14">
        <v>750</v>
      </c>
      <c r="O5" s="14">
        <v>2</v>
      </c>
      <c r="P5" s="15">
        <v>10</v>
      </c>
    </row>
    <row r="6" spans="1:24" x14ac:dyDescent="0.25">
      <c r="A6" s="3" t="s">
        <v>8</v>
      </c>
      <c r="B6" s="3" t="s">
        <v>15</v>
      </c>
      <c r="C6" s="3" t="s">
        <v>5</v>
      </c>
      <c r="D6" s="14">
        <v>5</v>
      </c>
      <c r="E6" s="14">
        <v>50</v>
      </c>
      <c r="F6" s="2">
        <f>_xlfn.CEILING.MATH((D3*F3+D4*F4+D5*F5)/(D6)*G6)</f>
        <v>9</v>
      </c>
      <c r="G6" s="22">
        <v>0.01</v>
      </c>
      <c r="H6" s="14">
        <v>50</v>
      </c>
      <c r="I6" s="1">
        <f>_xlfn.FLOOR.MATH((D3*H3+D4*H4+D5*H5)/(D6)*M6)+L6</f>
        <v>390</v>
      </c>
      <c r="J6" s="20" t="str">
        <f t="shared" si="0"/>
        <v/>
      </c>
      <c r="K6" s="19">
        <v>0</v>
      </c>
      <c r="L6" s="19">
        <v>0</v>
      </c>
      <c r="M6" s="24">
        <v>0.01</v>
      </c>
      <c r="N6" s="14">
        <v>0</v>
      </c>
      <c r="O6" s="14">
        <v>1</v>
      </c>
      <c r="P6" s="15">
        <v>5</v>
      </c>
    </row>
    <row r="7" spans="1:24" x14ac:dyDescent="0.25">
      <c r="A7" s="3" t="s">
        <v>8</v>
      </c>
      <c r="B7" s="3" t="s">
        <v>16</v>
      </c>
      <c r="C7" s="3" t="s">
        <v>6</v>
      </c>
      <c r="D7" s="14">
        <v>10</v>
      </c>
      <c r="E7" s="14">
        <v>4000</v>
      </c>
      <c r="F7" s="2">
        <f>_xlfn.CEILING.MATH((D3*F3+D4*F4+D5*F5)/(D7)*G7)</f>
        <v>108</v>
      </c>
      <c r="G7" s="22">
        <v>0.24</v>
      </c>
      <c r="H7" s="14">
        <v>6000</v>
      </c>
      <c r="I7" s="1">
        <f>_xlfn.FLOOR.MATH((D3*H3+D4*H4+D5*H5)/(D7)*M7)+L7</f>
        <v>4680</v>
      </c>
      <c r="J7" s="20" t="str">
        <f t="shared" si="0"/>
        <v/>
      </c>
      <c r="K7" s="19">
        <v>0</v>
      </c>
      <c r="L7" s="19">
        <v>0</v>
      </c>
      <c r="M7" s="24">
        <v>0.24</v>
      </c>
      <c r="N7" s="14">
        <v>0</v>
      </c>
      <c r="O7" s="14">
        <v>1</v>
      </c>
      <c r="P7" s="15">
        <v>50</v>
      </c>
    </row>
    <row r="8" spans="1:24" x14ac:dyDescent="0.25">
      <c r="A8" s="3" t="s">
        <v>8</v>
      </c>
      <c r="B8" s="3" t="s">
        <v>17</v>
      </c>
      <c r="C8" s="3" t="s">
        <v>7</v>
      </c>
      <c r="D8" s="14">
        <v>15</v>
      </c>
      <c r="E8" s="14">
        <v>6000</v>
      </c>
      <c r="F8" s="2">
        <f>_xlfn.CEILING.MATH((D3*F3+D4*F4+D5*F5)/(D8)*G8)</f>
        <v>225</v>
      </c>
      <c r="G8" s="22">
        <v>0.75</v>
      </c>
      <c r="H8" s="14">
        <v>9000</v>
      </c>
      <c r="I8" s="1">
        <f>_xlfn.FLOOR.MATH((D3*H3+D4*H4+D5*H5)/(D8)*M8)+L8</f>
        <v>9750</v>
      </c>
      <c r="J8" s="20" t="str">
        <f t="shared" si="0"/>
        <v/>
      </c>
      <c r="K8" s="19">
        <v>0</v>
      </c>
      <c r="L8" s="19">
        <v>0</v>
      </c>
      <c r="M8" s="24">
        <v>0.75</v>
      </c>
      <c r="N8" s="14">
        <v>0</v>
      </c>
      <c r="O8" s="14">
        <v>1</v>
      </c>
      <c r="P8" s="15">
        <v>150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E18" sqref="E1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1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4">
        <v>10</v>
      </c>
      <c r="E2" s="14">
        <v>0</v>
      </c>
      <c r="F2" s="14">
        <v>0</v>
      </c>
      <c r="G2" s="14"/>
      <c r="H2" s="14">
        <v>0</v>
      </c>
      <c r="I2" s="5">
        <v>0</v>
      </c>
      <c r="J2" s="5"/>
      <c r="K2" s="5"/>
      <c r="L2" s="5"/>
      <c r="M2" s="14"/>
      <c r="N2" s="14">
        <v>50</v>
      </c>
      <c r="O2" s="14">
        <v>1</v>
      </c>
      <c r="P2" s="15">
        <v>0</v>
      </c>
      <c r="Q2" s="11">
        <f>D3*H3+D4*H4+D5*H5</f>
        <v>16500</v>
      </c>
      <c r="R2" s="16">
        <f>D3*I3+D4*I4+D5*I5</f>
        <v>16500</v>
      </c>
      <c r="S2" s="17">
        <f>U2-R2</f>
        <v>0</v>
      </c>
      <c r="T2" s="11">
        <f>D3*F3+D4*F4+D5*F5</f>
        <v>1800</v>
      </c>
      <c r="U2" s="11">
        <f>D6*H6+D7*H7+D8*H8</f>
        <v>16500</v>
      </c>
      <c r="V2" s="16">
        <f>D6*I6+D7*I7+D8*I8</f>
        <v>16499</v>
      </c>
      <c r="W2" s="13">
        <f>Q2-V2</f>
        <v>1</v>
      </c>
      <c r="X2" s="11">
        <f>D6*F6+D7*F7+D8*F8</f>
        <v>1803</v>
      </c>
    </row>
    <row r="3" spans="1:24" x14ac:dyDescent="0.25">
      <c r="A3" s="3" t="s">
        <v>9</v>
      </c>
      <c r="B3" s="3" t="s">
        <v>12</v>
      </c>
      <c r="C3" s="3" t="s">
        <v>2</v>
      </c>
      <c r="D3" s="14">
        <v>50</v>
      </c>
      <c r="E3" s="14">
        <v>0</v>
      </c>
      <c r="F3" s="14">
        <v>0</v>
      </c>
      <c r="G3" s="14"/>
      <c r="H3" s="14">
        <f>0+K3</f>
        <v>0</v>
      </c>
      <c r="I3" s="1">
        <f>_xlfn.FLOOR.MATH((D6*H6+D7*H7+D8*H8)/(D3)*M3)+L3</f>
        <v>0</v>
      </c>
      <c r="J3" s="20" t="str">
        <f t="shared" ref="J3:J8" si="0">IF(F3=0, "Messages must be 0 on 0 Relationships", "")</f>
        <v>Messages must be 0 on 0 Relationships</v>
      </c>
      <c r="K3" s="19">
        <v>0</v>
      </c>
      <c r="L3" s="19">
        <v>-3</v>
      </c>
      <c r="M3" s="24">
        <v>0.01</v>
      </c>
      <c r="N3" s="14">
        <v>5</v>
      </c>
      <c r="O3" s="14">
        <v>1</v>
      </c>
      <c r="P3" s="15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4">
        <v>150</v>
      </c>
      <c r="E4" s="14">
        <v>0</v>
      </c>
      <c r="F4" s="14">
        <v>2</v>
      </c>
      <c r="G4" s="14"/>
      <c r="H4" s="14">
        <f>10+K4</f>
        <v>10</v>
      </c>
      <c r="I4" s="1">
        <f>_xlfn.FLOOR.MATH((D6*H6+D7*H7+D8*H8)/(D4)*M4)+L4</f>
        <v>30</v>
      </c>
      <c r="J4" s="20" t="str">
        <f t="shared" si="0"/>
        <v/>
      </c>
      <c r="K4" s="19">
        <v>0</v>
      </c>
      <c r="L4" s="19">
        <v>3</v>
      </c>
      <c r="M4" s="24">
        <v>0.25</v>
      </c>
      <c r="N4" s="14">
        <v>60</v>
      </c>
      <c r="O4" s="14">
        <v>2</v>
      </c>
      <c r="P4" s="15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4">
        <v>300</v>
      </c>
      <c r="E5" s="14">
        <v>0</v>
      </c>
      <c r="F5" s="14">
        <v>5</v>
      </c>
      <c r="G5" s="14"/>
      <c r="H5" s="14">
        <f>50+K5</f>
        <v>50</v>
      </c>
      <c r="I5" s="1">
        <f>_xlfn.FLOOR.MATH((D6*H6+D7*H7+D8*H8)/(D5)*M5)+L5</f>
        <v>40</v>
      </c>
      <c r="J5" s="20" t="str">
        <f t="shared" si="0"/>
        <v/>
      </c>
      <c r="K5" s="19">
        <v>0</v>
      </c>
      <c r="L5" s="19">
        <v>0</v>
      </c>
      <c r="M5" s="24">
        <v>0.74</v>
      </c>
      <c r="N5" s="14">
        <v>1</v>
      </c>
      <c r="O5" s="14">
        <v>3</v>
      </c>
      <c r="P5" s="15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4">
        <v>2</v>
      </c>
      <c r="E6" s="14">
        <v>1</v>
      </c>
      <c r="F6" s="2">
        <f>_xlfn.CEILING.MATH((D3*F3+D4*F4+D5*F5)/(D6)*G6)</f>
        <v>9</v>
      </c>
      <c r="G6" s="22">
        <v>0.01</v>
      </c>
      <c r="H6" s="14">
        <f>0+K6</f>
        <v>0</v>
      </c>
      <c r="I6" s="1">
        <f>_xlfn.FLOOR.MATH((D3*H3+D4*H4+D5*H5)/(D6)*M6)+L6</f>
        <v>82</v>
      </c>
      <c r="J6" s="20" t="str">
        <f t="shared" si="0"/>
        <v/>
      </c>
      <c r="K6" s="19">
        <v>0</v>
      </c>
      <c r="L6" s="19">
        <v>0</v>
      </c>
      <c r="M6" s="24">
        <v>0.01</v>
      </c>
      <c r="N6" s="14">
        <v>0</v>
      </c>
      <c r="O6" s="14">
        <v>1</v>
      </c>
      <c r="P6" s="15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4">
        <v>15</v>
      </c>
      <c r="E7" s="14">
        <v>20</v>
      </c>
      <c r="F7" s="2">
        <f>_xlfn.CEILING.MATH((D3*F3+D4*F4+D5*F5)/(D7)*G7)</f>
        <v>29</v>
      </c>
      <c r="G7" s="22">
        <v>0.24</v>
      </c>
      <c r="H7" s="14">
        <f>440+K7</f>
        <v>440</v>
      </c>
      <c r="I7" s="1">
        <f>_xlfn.FLOOR.MATH((D3*H3+D4*H4+D5*H5)/(D7)*M7)+L7</f>
        <v>264</v>
      </c>
      <c r="J7" s="20" t="str">
        <f t="shared" si="0"/>
        <v/>
      </c>
      <c r="K7" s="19">
        <v>0</v>
      </c>
      <c r="L7" s="19">
        <v>0</v>
      </c>
      <c r="M7" s="24">
        <v>0.24</v>
      </c>
      <c r="N7" s="14">
        <v>0</v>
      </c>
      <c r="O7" s="14">
        <v>1</v>
      </c>
      <c r="P7" s="15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4">
        <v>15</v>
      </c>
      <c r="E8" s="14">
        <v>30</v>
      </c>
      <c r="F8" s="2">
        <f>_xlfn.CEILING.MATH((D3*F3+D4*F4+D5*F5)/(D8)*G8)</f>
        <v>90</v>
      </c>
      <c r="G8" s="22">
        <v>0.75</v>
      </c>
      <c r="H8" s="14">
        <f>660+K8</f>
        <v>660</v>
      </c>
      <c r="I8" s="1">
        <f>_xlfn.FLOOR.MATH((D3*H3+D4*H4+D5*H5)/(D8)*M8)+L8</f>
        <v>825</v>
      </c>
      <c r="J8" s="20" t="str">
        <f t="shared" si="0"/>
        <v/>
      </c>
      <c r="K8" s="19">
        <v>0</v>
      </c>
      <c r="L8" s="19">
        <v>0</v>
      </c>
      <c r="M8" s="24">
        <v>0.75</v>
      </c>
      <c r="N8" s="14">
        <v>0</v>
      </c>
      <c r="O8" s="14">
        <v>1</v>
      </c>
      <c r="P8" s="15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1"/>
  <sheetViews>
    <sheetView topLeftCell="K1" zoomScale="85" zoomScaleNormal="85" workbookViewId="0">
      <pane ySplit="1" topLeftCell="A2" activePane="bottomLeft" state="frozen"/>
      <selection pane="bottomLeft" activeCell="A8" sqref="A8:XFD8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7.28515625" bestFit="1" customWidth="1"/>
    <col min="11" max="11" width="25.7109375" bestFit="1" customWidth="1"/>
    <col min="12" max="12" width="30.28515625" bestFit="1" customWidth="1"/>
    <col min="13" max="13" width="38.28515625" bestFit="1" customWidth="1"/>
    <col min="14" max="14" width="34" bestFit="1" customWidth="1"/>
    <col min="15" max="15" width="18.7109375" bestFit="1" customWidth="1"/>
    <col min="16" max="16" width="22" bestFit="1" customWidth="1"/>
    <col min="17" max="17" width="35" bestFit="1" customWidth="1"/>
    <col min="18" max="18" width="39.7109375" bestFit="1" customWidth="1"/>
    <col min="19" max="19" width="42" bestFit="1" customWidth="1"/>
    <col min="20" max="20" width="33.5703125" bestFit="1" customWidth="1"/>
    <col min="21" max="21" width="41.42578125" bestFit="1" customWidth="1"/>
    <col min="22" max="22" width="46" bestFit="1" customWidth="1"/>
    <col min="23" max="23" width="48.28515625" bestFit="1" customWidth="1"/>
    <col min="24" max="24" width="48.8554687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1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4">
        <v>5</v>
      </c>
      <c r="E2" s="14">
        <v>0</v>
      </c>
      <c r="F2" s="14">
        <v>0</v>
      </c>
      <c r="G2" s="5"/>
      <c r="H2" s="14">
        <v>0</v>
      </c>
      <c r="I2" s="5">
        <v>0</v>
      </c>
      <c r="J2" s="5"/>
      <c r="K2" s="5"/>
      <c r="L2" s="5"/>
      <c r="M2" s="5"/>
      <c r="N2" s="14">
        <v>50</v>
      </c>
      <c r="O2" s="14">
        <v>1</v>
      </c>
      <c r="P2" s="15">
        <v>0</v>
      </c>
      <c r="Q2" s="11">
        <f>D3*H3+D4*H4+D5*H5</f>
        <v>48</v>
      </c>
      <c r="R2" s="16">
        <f>D3*I3+D4*I4+D5*I5</f>
        <v>45</v>
      </c>
      <c r="S2" s="17">
        <f>U2-R2</f>
        <v>3</v>
      </c>
      <c r="T2" s="11">
        <f>D3*F3+D4*F4+D5*F5</f>
        <v>22</v>
      </c>
      <c r="U2" s="11">
        <f>D6*H6+D7*H7+D8*H8</f>
        <v>48</v>
      </c>
      <c r="V2" s="16">
        <f>D6*I6+D7*I7+D8*I8</f>
        <v>46</v>
      </c>
      <c r="W2" s="13">
        <f>Q2-V2</f>
        <v>2</v>
      </c>
      <c r="X2" s="11">
        <f>D6*F6+D7*F7+D8*F8</f>
        <v>27</v>
      </c>
    </row>
    <row r="3" spans="1:24" x14ac:dyDescent="0.25">
      <c r="A3" s="3" t="s">
        <v>9</v>
      </c>
      <c r="B3" s="3" t="s">
        <v>12</v>
      </c>
      <c r="C3" s="3" t="s">
        <v>2</v>
      </c>
      <c r="D3" s="14">
        <v>1</v>
      </c>
      <c r="E3" s="14">
        <v>0</v>
      </c>
      <c r="F3" s="14">
        <v>1</v>
      </c>
      <c r="G3" s="5"/>
      <c r="H3" s="14">
        <f>0+K3</f>
        <v>0</v>
      </c>
      <c r="I3" s="1">
        <f>_xlfn.FLOOR.MATH((D6*H6+D7*H7+D8*H8)/(D3)*M3)+L3</f>
        <v>0</v>
      </c>
      <c r="J3" s="20" t="str">
        <f t="shared" ref="J3:J8" si="0">IF(F3=0, "Messages must be 0 on 0 Relationships", "")</f>
        <v/>
      </c>
      <c r="K3" s="19">
        <v>0</v>
      </c>
      <c r="L3" s="19">
        <v>0</v>
      </c>
      <c r="M3" s="7">
        <v>0.01</v>
      </c>
      <c r="N3" s="14">
        <v>50</v>
      </c>
      <c r="O3" s="14">
        <v>1</v>
      </c>
      <c r="P3" s="15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4">
        <v>3</v>
      </c>
      <c r="E4" s="14">
        <v>0</v>
      </c>
      <c r="F4" s="14">
        <v>2</v>
      </c>
      <c r="G4" s="5"/>
      <c r="H4" s="14">
        <f>4+K4</f>
        <v>4</v>
      </c>
      <c r="I4" s="1">
        <f>_xlfn.FLOOR.MATH((D6*H6+D7*H7+D8*H8)/(D4)*M4)+L4</f>
        <v>4</v>
      </c>
      <c r="J4" s="20" t="str">
        <f t="shared" si="0"/>
        <v/>
      </c>
      <c r="K4" s="19">
        <v>0</v>
      </c>
      <c r="L4" s="19">
        <v>0</v>
      </c>
      <c r="M4" s="7">
        <v>0.25</v>
      </c>
      <c r="N4" s="14">
        <v>60</v>
      </c>
      <c r="O4" s="14">
        <v>2</v>
      </c>
      <c r="P4" s="15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4">
        <v>3</v>
      </c>
      <c r="E5" s="14">
        <v>0</v>
      </c>
      <c r="F5" s="14">
        <v>5</v>
      </c>
      <c r="G5" s="5"/>
      <c r="H5" s="14">
        <f>12+K5</f>
        <v>12</v>
      </c>
      <c r="I5" s="1">
        <f>_xlfn.FLOOR.MATH((D6*H6+D7*H7+D8*H8)/(D5)*M5)+L5</f>
        <v>11</v>
      </c>
      <c r="J5" s="20" t="str">
        <f t="shared" si="0"/>
        <v/>
      </c>
      <c r="K5" s="19">
        <v>0</v>
      </c>
      <c r="L5" s="19">
        <v>0</v>
      </c>
      <c r="M5" s="7">
        <v>0.74</v>
      </c>
      <c r="N5" s="14">
        <v>1</v>
      </c>
      <c r="O5" s="14">
        <v>3</v>
      </c>
      <c r="P5" s="15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4">
        <v>1</v>
      </c>
      <c r="E6" s="14">
        <v>1</v>
      </c>
      <c r="F6" s="2">
        <f>_xlfn.CEILING.MATH((D3*F3+D4*F4+D5*F5)/(D6)*G6)</f>
        <v>1</v>
      </c>
      <c r="G6" s="12">
        <v>0.01</v>
      </c>
      <c r="H6" s="14">
        <v>0</v>
      </c>
      <c r="I6" s="1">
        <f>_xlfn.FLOOR.MATH((D3*H3+D4*H4+D5*H5)/(D6)*M6)+L6</f>
        <v>0</v>
      </c>
      <c r="J6" s="20" t="str">
        <f t="shared" si="0"/>
        <v/>
      </c>
      <c r="K6" s="19">
        <v>0</v>
      </c>
      <c r="L6" s="19">
        <v>0</v>
      </c>
      <c r="M6" s="7">
        <v>0.01</v>
      </c>
      <c r="N6" s="14">
        <v>0</v>
      </c>
      <c r="O6" s="14">
        <v>1</v>
      </c>
      <c r="P6" s="15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4">
        <v>2</v>
      </c>
      <c r="E7" s="14">
        <v>20</v>
      </c>
      <c r="F7" s="2">
        <f>_xlfn.CEILING.MATH((D3*F3+D4*F4+D5*F5)/(D7)*G7)</f>
        <v>3</v>
      </c>
      <c r="G7" s="12">
        <v>0.24</v>
      </c>
      <c r="H7" s="14">
        <f>8+K7</f>
        <v>8</v>
      </c>
      <c r="I7" s="1">
        <f>_xlfn.FLOOR.MATH((D3*H3+D4*H4+D5*H5)/(D7)*M7)+L7</f>
        <v>5</v>
      </c>
      <c r="J7" s="20" t="str">
        <f t="shared" si="0"/>
        <v/>
      </c>
      <c r="K7" s="19">
        <v>0</v>
      </c>
      <c r="L7" s="19">
        <v>0</v>
      </c>
      <c r="M7" s="7">
        <v>0.24</v>
      </c>
      <c r="N7" s="14">
        <v>0</v>
      </c>
      <c r="O7" s="14">
        <v>1</v>
      </c>
      <c r="P7" s="15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4">
        <v>4</v>
      </c>
      <c r="E8" s="14">
        <v>30</v>
      </c>
      <c r="F8" s="2">
        <f>_xlfn.CEILING.MATH((D3*F3+D4*F4+D5*F5)/(D8)*G8)</f>
        <v>5</v>
      </c>
      <c r="G8" s="12">
        <v>0.75</v>
      </c>
      <c r="H8" s="14">
        <f>8+K8</f>
        <v>8</v>
      </c>
      <c r="I8" s="1">
        <f>_xlfn.FLOOR.MATH((D3*H3+D4*H4+D5*H5)/(D8)*M8)+L8</f>
        <v>9</v>
      </c>
      <c r="J8" s="20" t="str">
        <f t="shared" si="0"/>
        <v/>
      </c>
      <c r="K8" s="19">
        <v>0</v>
      </c>
      <c r="L8" s="19">
        <v>0</v>
      </c>
      <c r="M8" s="7">
        <v>0.75</v>
      </c>
      <c r="N8" s="14">
        <v>0</v>
      </c>
      <c r="O8" s="14">
        <v>1</v>
      </c>
      <c r="P8" s="15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heavy</vt:lpstr>
      <vt:lpstr>medium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2024-10-24T12:45:16Z</dcterms:modified>
</cp:coreProperties>
</file>