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dev-js\backbone\Applications\ConsumerApi\test\ConsumerApi.Tests.Performance\tools\snapshot-creator-v2\Config\"/>
    </mc:Choice>
  </mc:AlternateContent>
  <xr:revisionPtr revIDLastSave="0" documentId="13_ncr:1_{50DE421E-C105-428E-BB76-BEDCB45EF5A3}" xr6:coauthVersionLast="47" xr6:coauthVersionMax="47" xr10:uidLastSave="{00000000-0000-0000-0000-000000000000}"/>
  <bookViews>
    <workbookView xWindow="660" yWindow="1035" windowWidth="37095" windowHeight="13395" tabRatio="245" xr2:uid="{92C40C20-5DD5-42C1-8294-9AF7E00B4BE7}"/>
  </bookViews>
  <sheets>
    <sheet name="heavy-loadtest" sheetId="1" r:id="rId1"/>
    <sheet name="light-loadtest" sheetId="2" r:id="rId2"/>
    <sheet name="test-loadtest" sheetId="3" r:id="rId3"/>
  </sheets>
  <definedNames>
    <definedName name="kc_">'heavy-loadtest'!#REF!</definedName>
    <definedName name="ma1_">'heavy-loadtest'!$H$3</definedName>
    <definedName name="ma2_">'heavy-loadtest'!$H$4</definedName>
    <definedName name="ma3_">'heavy-loadtest'!$H$5</definedName>
    <definedName name="mc1_">'heavy-loadtest'!$H$6</definedName>
    <definedName name="mc2_">'heavy-loadtest'!$H$7</definedName>
    <definedName name="mc3_">'heavy-loadtest'!$H$8</definedName>
    <definedName name="me_">'heavy-loadtest'!$H$2</definedName>
    <definedName name="na_">'heavy-loadtest'!#REF!</definedName>
    <definedName name="na1_">'heavy-loadtest'!$D$3</definedName>
    <definedName name="na2_">'heavy-loadtest'!$D$4</definedName>
    <definedName name="na3_">'heavy-loadtest'!$D$5</definedName>
    <definedName name="nc_">'heavy-loadtest'!#REF!</definedName>
    <definedName name="nc1_">'heavy-loadtest'!$D$6</definedName>
    <definedName name="nc2_">'heavy-loadtest'!$D$7</definedName>
    <definedName name="nc3_">'heavy-loadtest'!$D$8</definedName>
    <definedName name="_xlnm.Print_Area" localSheetId="0">'heavy-loadtest'!$A$1:$M$29</definedName>
    <definedName name="ra1_">'heavy-loadtest'!$F$3</definedName>
    <definedName name="ra2_">'heavy-loadtest'!$F$4</definedName>
    <definedName name="ra3_">'heavy-loadtest'!$F$5</definedName>
    <definedName name="rc_1">'heavy-loadtest'!$F$6</definedName>
    <definedName name="rc_2">'heavy-loadtest'!$F$7</definedName>
    <definedName name="rc_3">'heavy-loadtest'!$F$8</definedName>
    <definedName name="re_">'heavy-loadtest'!$F$2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2" i="1" l="1"/>
  <c r="Q2" i="1"/>
  <c r="R2" i="1"/>
  <c r="N2" i="1"/>
  <c r="I6" i="1"/>
  <c r="I3" i="1" l="1"/>
  <c r="I8" i="1"/>
  <c r="I7" i="1"/>
  <c r="S2" i="1" s="1"/>
  <c r="T2" i="1" s="1"/>
  <c r="I4" i="1"/>
  <c r="I5" i="1"/>
  <c r="F6" i="1"/>
  <c r="F8" i="1"/>
  <c r="F7" i="1"/>
  <c r="O2" i="1" l="1"/>
  <c r="P2" i="1" s="1"/>
</calcChain>
</file>

<file path=xl/sharedStrings.xml><?xml version="1.0" encoding="utf-8"?>
<sst xmlns="http://schemas.openxmlformats.org/spreadsheetml/2006/main" count="42" uniqueCount="38">
  <si>
    <t>Name</t>
  </si>
  <si>
    <t>e</t>
  </si>
  <si>
    <t>a1</t>
  </si>
  <si>
    <t>a2</t>
  </si>
  <si>
    <t>a3</t>
  </si>
  <si>
    <t>c1</t>
  </si>
  <si>
    <t>c2</t>
  </si>
  <si>
    <t>c3</t>
  </si>
  <si>
    <t>connector</t>
  </si>
  <si>
    <t>app</t>
  </si>
  <si>
    <t>never</t>
  </si>
  <si>
    <t>NeverUse</t>
  </si>
  <si>
    <t>AppLight</t>
  </si>
  <si>
    <t>AppMedium</t>
  </si>
  <si>
    <t>AppHeavy</t>
  </si>
  <si>
    <t>ConnectorLight</t>
  </si>
  <si>
    <t>ConnectorMedium</t>
  </si>
  <si>
    <t>ConnectorHeavy</t>
  </si>
  <si>
    <t>Type</t>
  </si>
  <si>
    <t>Alias</t>
  </si>
  <si>
    <t>Relationship / Connector IdentityPool Ratio [%]</t>
  </si>
  <si>
    <t>Received Messages / IdentityPool Ratio [%]</t>
  </si>
  <si>
    <t>Amount</t>
  </si>
  <si>
    <t>NumberOfRelationshipTemplates</t>
  </si>
  <si>
    <t>NumberOfRelationships</t>
  </si>
  <si>
    <t>NumberOfSentMessages</t>
  </si>
  <si>
    <t>NumberOfReceivedMessages</t>
  </si>
  <si>
    <t>NumberOfDatawalletModifications</t>
  </si>
  <si>
    <t>NumberOfDevices</t>
  </si>
  <si>
    <t>NumberOfChallenges</t>
  </si>
  <si>
    <t>App.TotalNumberOfSentMessages</t>
  </si>
  <si>
    <t>App.TotalNumberOfReceivedMessages</t>
  </si>
  <si>
    <t>App.NumberOfReceivedMessagesAddOn</t>
  </si>
  <si>
    <t>Connector.TotalNumberOfSentMessages</t>
  </si>
  <si>
    <t>Connector.TotalNumberOfReceivedMessages</t>
  </si>
  <si>
    <t>Connector.NumberOfReceivedMessagesAddOn</t>
  </si>
  <si>
    <t>App.TotalNumberOfRelationships</t>
  </si>
  <si>
    <t>Connector.TotalNumberOfRelationships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</si>
</sst>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0070C0"/>
      <name val="Aptos Narrow"/>
      <family val="2"/>
      <scheme val="minor"/>
    </font>
    <font>
      <sz val="11"/>
      <color rgb="FFC00000"/>
      <name val="Aptos Narrow"/>
      <family val="2"/>
      <scheme val="minor"/>
    </font>
    <font>
      <b/>
      <sz val="11"/>
      <color rgb="FFC0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3">
    <xf numFmtId="0" fontId="0" fillId="0" borderId="0" xfId="0"/>
    <xf numFmtId="43" fontId="0" fillId="0" borderId="0" xfId="1" applyFont="1" applyFill="1" applyAlignment="1">
      <alignment horizontal="left"/>
    </xf>
    <xf numFmtId="3" fontId="4" fillId="0" borderId="0" xfId="0" applyNumberFormat="1" applyFont="1"/>
    <xf numFmtId="3" fontId="4" fillId="0" borderId="0" xfId="1" applyNumberFormat="1" applyFont="1" applyFill="1" applyBorder="1" applyAlignment="1">
      <alignment horizontal="right"/>
    </xf>
    <xf numFmtId="0" fontId="2" fillId="0" borderId="0" xfId="0" applyFont="1" applyAlignment="1">
      <alignment vertical="center"/>
    </xf>
    <xf numFmtId="0" fontId="0" fillId="0" borderId="0" xfId="0" applyAlignment="1">
      <alignment wrapText="1"/>
    </xf>
    <xf numFmtId="3" fontId="0" fillId="0" borderId="0" xfId="0" applyNumberFormat="1"/>
    <xf numFmtId="1" fontId="0" fillId="0" borderId="0" xfId="0" applyNumberFormat="1"/>
    <xf numFmtId="4" fontId="0" fillId="0" borderId="0" xfId="0" applyNumberFormat="1"/>
    <xf numFmtId="0" fontId="0" fillId="2" borderId="0" xfId="0" applyFill="1"/>
    <xf numFmtId="0" fontId="2" fillId="2" borderId="0" xfId="0" applyFont="1" applyFill="1" applyAlignment="1">
      <alignment vertical="center"/>
    </xf>
    <xf numFmtId="0" fontId="0" fillId="2" borderId="0" xfId="0" applyFill="1" applyAlignment="1">
      <alignment wrapText="1"/>
    </xf>
    <xf numFmtId="0" fontId="4" fillId="0" borderId="0" xfId="0" applyFont="1"/>
    <xf numFmtId="4" fontId="3" fillId="0" borderId="0" xfId="0" applyNumberFormat="1" applyFont="1"/>
    <xf numFmtId="2" fontId="0" fillId="0" borderId="0" xfId="0" applyNumberFormat="1"/>
    <xf numFmtId="3" fontId="3" fillId="0" borderId="0" xfId="0" applyNumberFormat="1" applyFont="1"/>
    <xf numFmtId="0" fontId="5" fillId="0" borderId="0" xfId="0" applyFont="1"/>
    <xf numFmtId="3" fontId="6" fillId="0" borderId="0" xfId="0" applyNumberFormat="1" applyFont="1"/>
    <xf numFmtId="4" fontId="5" fillId="0" borderId="0" xfId="0" applyNumberFormat="1" applyFont="1"/>
    <xf numFmtId="0" fontId="3" fillId="0" borderId="0" xfId="0" applyFont="1"/>
    <xf numFmtId="1" fontId="3" fillId="0" borderId="0" xfId="0" applyNumberFormat="1" applyFont="1"/>
    <xf numFmtId="4" fontId="0" fillId="0" borderId="0" xfId="0" applyNumberFormat="1" applyAlignment="1">
      <alignment horizontal="right"/>
    </xf>
    <xf numFmtId="4" fontId="0" fillId="0" borderId="0" xfId="0" applyNumberFormat="1" applyAlignment="1">
      <alignment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50230-BD5E-4064-AF79-EFC0F2FDB528}">
  <dimension ref="A1:U28"/>
  <sheetViews>
    <sheetView tabSelected="1" zoomScale="70" zoomScaleNormal="70" workbookViewId="0">
      <pane xSplit="1" topLeftCell="B1" activePane="topRight" state="frozen"/>
      <selection pane="topRight" activeCell="E30" sqref="E30"/>
    </sheetView>
  </sheetViews>
  <sheetFormatPr defaultRowHeight="15" x14ac:dyDescent="0.25"/>
  <cols>
    <col min="1" max="1" width="10.140625" bestFit="1" customWidth="1"/>
    <col min="2" max="2" width="17.7109375" bestFit="1" customWidth="1"/>
    <col min="3" max="3" width="5.7109375" bestFit="1" customWidth="1"/>
    <col min="4" max="4" width="8.7109375" bestFit="1" customWidth="1"/>
    <col min="5" max="5" width="33.140625" bestFit="1" customWidth="1"/>
    <col min="6" max="6" width="24" bestFit="1" customWidth="1"/>
    <col min="7" max="7" width="45.85546875" bestFit="1" customWidth="1"/>
    <col min="8" max="8" width="25.42578125" bestFit="1" customWidth="1"/>
    <col min="9" max="9" width="30.140625" bestFit="1" customWidth="1"/>
    <col min="10" max="10" width="42.85546875" bestFit="1" customWidth="1"/>
    <col min="11" max="11" width="34" bestFit="1" customWidth="1"/>
    <col min="12" max="12" width="18.7109375" bestFit="1" customWidth="1"/>
    <col min="13" max="13" width="22" bestFit="1" customWidth="1"/>
    <col min="14" max="14" width="35" bestFit="1" customWidth="1"/>
    <col min="15" max="15" width="39.7109375" bestFit="1" customWidth="1"/>
    <col min="16" max="16" width="42" bestFit="1" customWidth="1"/>
    <col min="17" max="17" width="33.5703125" bestFit="1" customWidth="1"/>
    <col min="18" max="18" width="41.42578125" bestFit="1" customWidth="1"/>
    <col min="19" max="19" width="46" bestFit="1" customWidth="1"/>
    <col min="20" max="20" width="48.28515625" bestFit="1" customWidth="1"/>
    <col min="21" max="21" width="40" bestFit="1" customWidth="1"/>
  </cols>
  <sheetData>
    <row r="1" spans="1:21" ht="15.75" customHeight="1" x14ac:dyDescent="0.25">
      <c r="A1" s="9" t="s">
        <v>18</v>
      </c>
      <c r="B1" s="9" t="s">
        <v>0</v>
      </c>
      <c r="C1" s="10" t="s">
        <v>19</v>
      </c>
      <c r="D1" s="9" t="s">
        <v>22</v>
      </c>
      <c r="E1" s="11" t="s">
        <v>23</v>
      </c>
      <c r="F1" s="9" t="s">
        <v>24</v>
      </c>
      <c r="G1" s="5" t="s">
        <v>20</v>
      </c>
      <c r="H1" s="11" t="s">
        <v>25</v>
      </c>
      <c r="I1" s="11" t="s">
        <v>26</v>
      </c>
      <c r="J1" s="5" t="s">
        <v>21</v>
      </c>
      <c r="K1" s="11" t="s">
        <v>27</v>
      </c>
      <c r="L1" s="11" t="s">
        <v>28</v>
      </c>
      <c r="M1" s="11" t="s">
        <v>29</v>
      </c>
      <c r="N1" s="11" t="s">
        <v>30</v>
      </c>
      <c r="O1" s="11" t="s">
        <v>31</v>
      </c>
      <c r="P1" s="11" t="s">
        <v>32</v>
      </c>
      <c r="Q1" s="11" t="s">
        <v>36</v>
      </c>
      <c r="R1" s="11" t="s">
        <v>33</v>
      </c>
      <c r="S1" s="11" t="s">
        <v>34</v>
      </c>
      <c r="T1" s="11" t="s">
        <v>35</v>
      </c>
      <c r="U1" s="11" t="s">
        <v>37</v>
      </c>
    </row>
    <row r="2" spans="1:21" x14ac:dyDescent="0.25">
      <c r="A2" s="4" t="s">
        <v>10</v>
      </c>
      <c r="B2" s="4" t="s">
        <v>11</v>
      </c>
      <c r="C2" s="4" t="s">
        <v>1</v>
      </c>
      <c r="D2" s="6">
        <v>5000</v>
      </c>
      <c r="E2" s="6">
        <v>0</v>
      </c>
      <c r="F2" s="6">
        <v>0</v>
      </c>
      <c r="G2" s="6"/>
      <c r="H2" s="6">
        <v>0</v>
      </c>
      <c r="I2" s="6">
        <v>0</v>
      </c>
      <c r="J2" s="6"/>
      <c r="K2" s="6">
        <v>50</v>
      </c>
      <c r="L2" s="6">
        <v>1</v>
      </c>
      <c r="M2" s="7">
        <v>0</v>
      </c>
      <c r="N2">
        <f>na1_*ma1_+na2_*ma2_+na3_*ma3_</f>
        <v>780000</v>
      </c>
      <c r="O2">
        <f>na1_*I3+na2_*I4+na3_*I5</f>
        <v>780000</v>
      </c>
      <c r="P2">
        <f>R2-O2</f>
        <v>1000</v>
      </c>
      <c r="Q2">
        <f>na1_*ra1_+na2_*ra2_+na3_*ra3_</f>
        <v>21000</v>
      </c>
      <c r="R2">
        <f>nc1_*mc1_+nc2_*mc2_+nc3_*mc3_</f>
        <v>781000</v>
      </c>
      <c r="S2">
        <f>nc1_*I6+nc2_*I7+nc3_*I8</f>
        <v>780000</v>
      </c>
      <c r="T2">
        <f>N2-S2</f>
        <v>0</v>
      </c>
      <c r="U2">
        <f>nc1_*rc_1+nc2_*rc_2+nc3_*rc_3</f>
        <v>21000</v>
      </c>
    </row>
    <row r="3" spans="1:21" x14ac:dyDescent="0.25">
      <c r="A3" s="4" t="s">
        <v>9</v>
      </c>
      <c r="B3" s="4" t="s">
        <v>12</v>
      </c>
      <c r="C3" s="4" t="s">
        <v>2</v>
      </c>
      <c r="D3" s="6">
        <v>500</v>
      </c>
      <c r="E3" s="6">
        <v>1</v>
      </c>
      <c r="F3" s="6">
        <v>1</v>
      </c>
      <c r="G3" s="6"/>
      <c r="H3" s="6">
        <v>10</v>
      </c>
      <c r="I3" s="2">
        <f>_xlfn.FLOOR.MATH((nc1_*mc1_+mc2_*nc2_+mc3_*nc3_)/(na1_)*J3)</f>
        <v>15</v>
      </c>
      <c r="J3" s="8">
        <v>0.01</v>
      </c>
      <c r="K3" s="6">
        <v>50</v>
      </c>
      <c r="L3" s="6">
        <v>1</v>
      </c>
      <c r="M3" s="7">
        <v>1</v>
      </c>
    </row>
    <row r="4" spans="1:21" x14ac:dyDescent="0.25">
      <c r="A4" s="4" t="s">
        <v>9</v>
      </c>
      <c r="B4" s="4" t="s">
        <v>13</v>
      </c>
      <c r="C4" s="4" t="s">
        <v>3</v>
      </c>
      <c r="D4" s="6">
        <v>1500</v>
      </c>
      <c r="E4" s="6">
        <v>2</v>
      </c>
      <c r="F4" s="6">
        <v>2</v>
      </c>
      <c r="G4" s="6"/>
      <c r="H4" s="6">
        <v>50</v>
      </c>
      <c r="I4" s="2">
        <f>_xlfn.FLOOR.MATH((nc1_*mc1_+mc2_*nc2_+mc3_*nc3_)/(na2_)*J4)</f>
        <v>130</v>
      </c>
      <c r="J4" s="8">
        <v>0.25</v>
      </c>
      <c r="K4" s="6">
        <v>500</v>
      </c>
      <c r="L4" s="6">
        <v>2</v>
      </c>
      <c r="M4" s="7">
        <v>10</v>
      </c>
    </row>
    <row r="5" spans="1:21" x14ac:dyDescent="0.25">
      <c r="A5" s="4" t="s">
        <v>9</v>
      </c>
      <c r="B5" s="4" t="s">
        <v>14</v>
      </c>
      <c r="C5" s="4" t="s">
        <v>4</v>
      </c>
      <c r="D5" s="6">
        <v>3500</v>
      </c>
      <c r="E5" s="6">
        <v>5</v>
      </c>
      <c r="F5" s="6">
        <v>5</v>
      </c>
      <c r="G5" s="6"/>
      <c r="H5" s="6">
        <v>200</v>
      </c>
      <c r="I5" s="2">
        <f>_xlfn.FLOOR.MATH((nc1_*mc1_+mc2_*nc2_+mc3_*nc3_)/(na3_)*J5)</f>
        <v>165</v>
      </c>
      <c r="J5" s="8">
        <v>0.74</v>
      </c>
      <c r="K5" s="6">
        <v>1500</v>
      </c>
      <c r="L5" s="6">
        <v>3</v>
      </c>
      <c r="M5" s="7">
        <v>20</v>
      </c>
    </row>
    <row r="6" spans="1:21" x14ac:dyDescent="0.25">
      <c r="A6" s="4" t="s">
        <v>8</v>
      </c>
      <c r="B6" s="4" t="s">
        <v>15</v>
      </c>
      <c r="C6" s="4" t="s">
        <v>5</v>
      </c>
      <c r="D6" s="6">
        <v>10</v>
      </c>
      <c r="E6" s="6">
        <v>100</v>
      </c>
      <c r="F6" s="2">
        <f>_xlfn.FLOOR.MATH((na1_*ra1_+na2_*ra2_+na3_*ra3_)/(nc1_)*G6)</f>
        <v>21</v>
      </c>
      <c r="G6" s="21">
        <v>0.01</v>
      </c>
      <c r="H6" s="6">
        <v>100</v>
      </c>
      <c r="I6" s="2">
        <f>_xlfn.FLOOR.MATH((na1_*ma1_+ma2_*na2_+ma3_*na3_)/(nc1_)*J6)</f>
        <v>780</v>
      </c>
      <c r="J6" s="8">
        <v>0.01</v>
      </c>
      <c r="K6" s="6">
        <v>0</v>
      </c>
      <c r="L6" s="6">
        <v>1</v>
      </c>
      <c r="M6" s="7">
        <v>10</v>
      </c>
    </row>
    <row r="7" spans="1:21" x14ac:dyDescent="0.25">
      <c r="A7" s="4" t="s">
        <v>8</v>
      </c>
      <c r="B7" s="4" t="s">
        <v>16</v>
      </c>
      <c r="C7" s="4" t="s">
        <v>6</v>
      </c>
      <c r="D7" s="6">
        <v>20</v>
      </c>
      <c r="E7" s="6">
        <v>8000</v>
      </c>
      <c r="F7" s="3">
        <f>_xlfn.FLOOR.MATH((na1_*ra1_+na2_*ra2_+na3_*ra3_)/(nc2_)*G7)</f>
        <v>252</v>
      </c>
      <c r="G7" s="1">
        <v>0.24</v>
      </c>
      <c r="H7" s="6">
        <v>12000</v>
      </c>
      <c r="I7" s="2">
        <f>_xlfn.FLOOR.MATH((na1_*ma1_+ma2_*na2_+ma3_*na3_)/(nc2_)*J7)</f>
        <v>9360</v>
      </c>
      <c r="J7" s="8">
        <v>0.24</v>
      </c>
      <c r="K7" s="6">
        <v>0</v>
      </c>
      <c r="L7" s="6">
        <v>1</v>
      </c>
      <c r="M7" s="7">
        <v>100</v>
      </c>
    </row>
    <row r="8" spans="1:21" x14ac:dyDescent="0.25">
      <c r="A8" s="4" t="s">
        <v>8</v>
      </c>
      <c r="B8" s="4" t="s">
        <v>17</v>
      </c>
      <c r="C8" s="4" t="s">
        <v>7</v>
      </c>
      <c r="D8" s="6">
        <v>30</v>
      </c>
      <c r="E8" s="6">
        <v>12000</v>
      </c>
      <c r="F8" s="3">
        <f>_xlfn.CEILING.MATH((na1_*ra1_+na2_*ra2_+na3_*ra3_)/(nc3_)*G8)</f>
        <v>525</v>
      </c>
      <c r="G8" s="1">
        <v>0.75</v>
      </c>
      <c r="H8" s="6">
        <v>18000</v>
      </c>
      <c r="I8" s="2">
        <f>_xlfn.FLOOR.MATH((na1_*ma1_+ma2_*na2_+ma3_*na3_)/(nc3_)*J8)</f>
        <v>19500</v>
      </c>
      <c r="J8" s="8">
        <v>0.75</v>
      </c>
      <c r="K8" s="6">
        <v>0</v>
      </c>
      <c r="L8" s="6">
        <v>1</v>
      </c>
      <c r="M8" s="7">
        <v>300</v>
      </c>
    </row>
    <row r="9" spans="1:21" x14ac:dyDescent="0.25">
      <c r="D9" s="7"/>
      <c r="E9" s="7"/>
      <c r="F9" s="7"/>
      <c r="G9" s="7"/>
      <c r="H9" s="7"/>
      <c r="I9" s="7"/>
      <c r="J9" s="7"/>
      <c r="K9" s="7"/>
      <c r="L9" s="7"/>
      <c r="M9" s="7"/>
    </row>
    <row r="10" spans="1:21" x14ac:dyDescent="0.25">
      <c r="D10" s="8"/>
      <c r="E10" s="8"/>
      <c r="F10" s="8"/>
      <c r="G10" s="8"/>
      <c r="H10" s="8"/>
      <c r="K10" s="8"/>
      <c r="L10" s="8"/>
      <c r="M10" s="7"/>
    </row>
    <row r="11" spans="1:21" x14ac:dyDescent="0.25">
      <c r="A11" s="12"/>
      <c r="B11" s="12"/>
      <c r="C11" s="12"/>
      <c r="D11" s="8"/>
      <c r="E11" s="8"/>
      <c r="F11" s="8"/>
      <c r="G11" s="8"/>
      <c r="L11" s="8"/>
      <c r="M11" s="7"/>
    </row>
    <row r="12" spans="1:21" x14ac:dyDescent="0.25">
      <c r="D12" s="13"/>
      <c r="E12" s="8"/>
      <c r="F12" s="8"/>
      <c r="G12" s="8"/>
      <c r="L12" s="8"/>
      <c r="M12" s="7"/>
    </row>
    <row r="13" spans="1:21" x14ac:dyDescent="0.25">
      <c r="E13" s="8"/>
      <c r="F13" s="8"/>
      <c r="G13" s="8"/>
      <c r="I13" s="14"/>
      <c r="L13" s="8"/>
      <c r="M13" s="7"/>
    </row>
    <row r="14" spans="1:21" x14ac:dyDescent="0.25">
      <c r="D14" s="13"/>
      <c r="E14" s="8"/>
      <c r="F14" s="8"/>
      <c r="I14" s="14"/>
      <c r="M14" s="7"/>
    </row>
    <row r="15" spans="1:21" x14ac:dyDescent="0.25">
      <c r="D15" s="6"/>
      <c r="E15" s="15"/>
      <c r="F15" s="8"/>
      <c r="H15" s="8"/>
      <c r="M15" s="7"/>
    </row>
    <row r="16" spans="1:21" x14ac:dyDescent="0.25">
      <c r="D16" s="6"/>
      <c r="E16" s="6"/>
      <c r="F16" s="8"/>
      <c r="H16" s="8"/>
      <c r="M16" s="7"/>
    </row>
    <row r="17" spans="4:13" x14ac:dyDescent="0.25">
      <c r="D17" s="16"/>
      <c r="E17" s="17"/>
      <c r="F17" s="8"/>
      <c r="H17" s="8"/>
      <c r="M17" s="7"/>
    </row>
    <row r="18" spans="4:13" x14ac:dyDescent="0.25">
      <c r="D18" s="5"/>
      <c r="E18" s="15"/>
      <c r="F18" s="8"/>
      <c r="G18" s="16"/>
      <c r="H18" s="18"/>
      <c r="M18" s="7"/>
    </row>
    <row r="19" spans="4:13" x14ac:dyDescent="0.25">
      <c r="D19" s="6"/>
      <c r="E19" s="13"/>
      <c r="F19" s="8"/>
      <c r="M19" s="7"/>
    </row>
    <row r="20" spans="4:13" x14ac:dyDescent="0.25">
      <c r="D20" s="6"/>
      <c r="E20" s="8"/>
      <c r="H20" s="19"/>
      <c r="M20" s="7"/>
    </row>
    <row r="21" spans="4:13" x14ac:dyDescent="0.25">
      <c r="D21" s="6"/>
      <c r="E21" s="15"/>
      <c r="M21" s="7"/>
    </row>
    <row r="22" spans="4:13" x14ac:dyDescent="0.25">
      <c r="D22" s="6"/>
      <c r="E22" s="6"/>
      <c r="F22" s="8"/>
      <c r="G22" s="16"/>
      <c r="H22" s="18"/>
      <c r="M22" s="7"/>
    </row>
    <row r="23" spans="4:13" x14ac:dyDescent="0.25">
      <c r="D23" s="16"/>
      <c r="E23" s="17"/>
      <c r="F23" s="8"/>
      <c r="M23" s="7"/>
    </row>
    <row r="24" spans="4:13" x14ac:dyDescent="0.25">
      <c r="D24" s="5"/>
      <c r="E24" s="20"/>
    </row>
    <row r="27" spans="4:13" x14ac:dyDescent="0.25">
      <c r="D27" s="8"/>
      <c r="F27" s="8"/>
      <c r="G27" s="8"/>
      <c r="H27" s="8"/>
      <c r="I27" s="8"/>
      <c r="J27" s="8"/>
      <c r="K27" s="8"/>
      <c r="L27" s="8"/>
    </row>
    <row r="28" spans="4:13" ht="19.5" customHeight="1" x14ac:dyDescent="0.25">
      <c r="D28" s="8"/>
      <c r="F28" s="22"/>
      <c r="G28" s="22"/>
      <c r="H28" s="22"/>
      <c r="I28" s="22"/>
      <c r="J28" s="8"/>
      <c r="K28" s="8"/>
      <c r="L28" s="8"/>
      <c r="M28" s="7"/>
    </row>
  </sheetData>
  <mergeCells count="1">
    <mergeCell ref="F28:I28"/>
  </mergeCells>
  <pageMargins left="0.7" right="0.7" top="0.75" bottom="0.75" header="0.3" footer="0.3"/>
  <pageSetup paperSize="9" scale="57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6EECF-D978-410A-A017-B2DC302577D6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916CF-DA95-4AEE-886B-16E22DB90DBC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21</vt:i4>
      </vt:variant>
    </vt:vector>
  </HeadingPairs>
  <TitlesOfParts>
    <vt:vector size="24" baseType="lpstr">
      <vt:lpstr>heavy-loadtest</vt:lpstr>
      <vt:lpstr>light-loadtest</vt:lpstr>
      <vt:lpstr>test-loadtest</vt:lpstr>
      <vt:lpstr>ma1_</vt:lpstr>
      <vt:lpstr>ma2_</vt:lpstr>
      <vt:lpstr>ma3_</vt:lpstr>
      <vt:lpstr>mc1_</vt:lpstr>
      <vt:lpstr>mc2_</vt:lpstr>
      <vt:lpstr>mc3_</vt:lpstr>
      <vt:lpstr>me_</vt:lpstr>
      <vt:lpstr>na1_</vt:lpstr>
      <vt:lpstr>na2_</vt:lpstr>
      <vt:lpstr>na3_</vt:lpstr>
      <vt:lpstr>nc1_</vt:lpstr>
      <vt:lpstr>nc2_</vt:lpstr>
      <vt:lpstr>nc3_</vt:lpstr>
      <vt:lpstr>'heavy-loadtest'!Print_Area</vt:lpstr>
      <vt:lpstr>ra1_</vt:lpstr>
      <vt:lpstr>ra2_</vt:lpstr>
      <vt:lpstr>ra3_</vt:lpstr>
      <vt:lpstr>rc_1</vt:lpstr>
      <vt:lpstr>rc_2</vt:lpstr>
      <vt:lpstr>rc_3</vt:lpstr>
      <vt:lpstr>re_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 Notheisen</dc:creator>
  <cp:lastModifiedBy>Erich Brunner</cp:lastModifiedBy>
  <cp:lastPrinted>2024-10-15T06:18:14Z</cp:lastPrinted>
  <dcterms:created xsi:type="dcterms:W3CDTF">2024-05-27T09:33:44Z</dcterms:created>
  <dcterms:modified xsi:type="dcterms:W3CDTF">2024-10-15T12:39:46Z</dcterms:modified>
</cp:coreProperties>
</file>