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activeTab="2"/>
  </bookViews>
  <sheets>
    <sheet name="Comments" sheetId="4" r:id="rId1"/>
    <sheet name="GRSIM_LT" sheetId="5" r:id="rId2"/>
    <sheet name="GRSIM_AT" sheetId="6" r:id="rId3"/>
  </sheets>
  <externalReferences>
    <externalReference r:id="rId4"/>
  </externalReferences>
  <definedNames>
    <definedName name="_xlnm._FilterDatabase" localSheetId="2" hidden="1">GRSIM_AT!$A$4:$O$4</definedName>
    <definedName name="_xlnm._FilterDatabase" localSheetId="1" hidden="1">GRSIM_LT!$A$4:$O$4</definedName>
  </definedNames>
  <calcPr calcId="124519"/>
</workbook>
</file>

<file path=xl/calcChain.xml><?xml version="1.0" encoding="utf-8"?>
<calcChain xmlns="http://schemas.openxmlformats.org/spreadsheetml/2006/main">
  <c r="N91" i="6"/>
  <c r="L91"/>
  <c r="M91" s="1"/>
  <c r="K91"/>
  <c r="J91"/>
  <c r="C91"/>
  <c r="N90"/>
  <c r="L90"/>
  <c r="M90" s="1"/>
  <c r="K90"/>
  <c r="J90"/>
  <c r="C90"/>
  <c r="N89"/>
  <c r="L89"/>
  <c r="M89" s="1"/>
  <c r="K89"/>
  <c r="J89"/>
  <c r="C89"/>
  <c r="N88"/>
  <c r="L88"/>
  <c r="M88" s="1"/>
  <c r="K88"/>
  <c r="J88"/>
  <c r="C88"/>
  <c r="N87"/>
  <c r="L87"/>
  <c r="M87" s="1"/>
  <c r="K87"/>
  <c r="J87"/>
  <c r="C87"/>
  <c r="A87"/>
  <c r="N86"/>
  <c r="M86"/>
  <c r="L86"/>
  <c r="K86"/>
  <c r="C86"/>
  <c r="J86" s="1"/>
  <c r="A86"/>
  <c r="N85"/>
  <c r="L85"/>
  <c r="M85" s="1"/>
  <c r="K85"/>
  <c r="J85"/>
  <c r="C85"/>
  <c r="A85"/>
  <c r="N84"/>
  <c r="M84"/>
  <c r="L84"/>
  <c r="K84"/>
  <c r="C84"/>
  <c r="J84" s="1"/>
  <c r="A84"/>
  <c r="N83"/>
  <c r="L83"/>
  <c r="M83" s="1"/>
  <c r="K83"/>
  <c r="J83"/>
  <c r="C83"/>
  <c r="A83"/>
  <c r="N82"/>
  <c r="M82"/>
  <c r="L82"/>
  <c r="K82"/>
  <c r="C82"/>
  <c r="J82" s="1"/>
  <c r="A82"/>
  <c r="N60"/>
  <c r="L60"/>
  <c r="M60" s="1"/>
  <c r="K60"/>
  <c r="J60"/>
  <c r="C60"/>
  <c r="A60"/>
  <c r="N59"/>
  <c r="M59"/>
  <c r="L59"/>
  <c r="K59"/>
  <c r="C59"/>
  <c r="J59" s="1"/>
  <c r="A59"/>
  <c r="N58"/>
  <c r="L58"/>
  <c r="M58" s="1"/>
  <c r="K58"/>
  <c r="J58"/>
  <c r="C58"/>
  <c r="A58"/>
  <c r="N57"/>
  <c r="M57"/>
  <c r="L57"/>
  <c r="K57"/>
  <c r="C57"/>
  <c r="J57" s="1"/>
  <c r="A57"/>
  <c r="N56"/>
  <c r="L56"/>
  <c r="M56" s="1"/>
  <c r="K56"/>
  <c r="J56"/>
  <c r="C56"/>
  <c r="A56"/>
  <c r="N55"/>
  <c r="M55"/>
  <c r="L55"/>
  <c r="K55"/>
  <c r="C55"/>
  <c r="J55" s="1"/>
  <c r="A55"/>
  <c r="N54"/>
  <c r="L54"/>
  <c r="M54" s="1"/>
  <c r="K54"/>
  <c r="J54"/>
  <c r="C54"/>
  <c r="A54"/>
  <c r="N53"/>
  <c r="M53"/>
  <c r="L53"/>
  <c r="K53"/>
  <c r="C53"/>
  <c r="J53" s="1"/>
  <c r="A53"/>
  <c r="N52"/>
  <c r="L52"/>
  <c r="M52" s="1"/>
  <c r="K52"/>
  <c r="J52"/>
  <c r="C52"/>
  <c r="A52"/>
  <c r="N51"/>
  <c r="M51"/>
  <c r="L51"/>
  <c r="K51"/>
  <c r="C51"/>
  <c r="J51" s="1"/>
  <c r="A51"/>
  <c r="N50"/>
  <c r="L50"/>
  <c r="M50" s="1"/>
  <c r="K50"/>
  <c r="J50"/>
  <c r="C50"/>
  <c r="A50"/>
  <c r="N49"/>
  <c r="M49"/>
  <c r="L49"/>
  <c r="K49"/>
  <c r="C49"/>
  <c r="J49" s="1"/>
  <c r="A49"/>
  <c r="N48"/>
  <c r="L48"/>
  <c r="M48" s="1"/>
  <c r="K48"/>
  <c r="J48"/>
  <c r="C48"/>
  <c r="A48"/>
  <c r="N47"/>
  <c r="M47"/>
  <c r="L47"/>
  <c r="K47"/>
  <c r="C47"/>
  <c r="J47" s="1"/>
  <c r="A47"/>
  <c r="N46"/>
  <c r="L46"/>
  <c r="M46" s="1"/>
  <c r="K46"/>
  <c r="J46"/>
  <c r="C46"/>
  <c r="A46"/>
  <c r="N45"/>
  <c r="M45"/>
  <c r="L45"/>
  <c r="K45"/>
  <c r="C45"/>
  <c r="J45" s="1"/>
  <c r="A45"/>
  <c r="N44"/>
  <c r="L44"/>
  <c r="M44" s="1"/>
  <c r="K44"/>
  <c r="J44"/>
  <c r="C44"/>
  <c r="A44"/>
  <c r="N43"/>
  <c r="M43"/>
  <c r="L43"/>
  <c r="K43"/>
  <c r="C43"/>
  <c r="J43" s="1"/>
  <c r="A43"/>
  <c r="N42"/>
  <c r="L42"/>
  <c r="M42" s="1"/>
  <c r="K42"/>
  <c r="J42"/>
  <c r="C42"/>
  <c r="A42"/>
  <c r="N41"/>
  <c r="M41"/>
  <c r="L41"/>
  <c r="K41"/>
  <c r="C41"/>
  <c r="J41" s="1"/>
  <c r="A41"/>
  <c r="N40"/>
  <c r="L40"/>
  <c r="M40" s="1"/>
  <c r="K40"/>
  <c r="J40"/>
  <c r="C40"/>
  <c r="A40"/>
  <c r="N39"/>
  <c r="M39"/>
  <c r="L39"/>
  <c r="K39"/>
  <c r="C39"/>
  <c r="J39" s="1"/>
  <c r="A39"/>
  <c r="N38"/>
  <c r="L38"/>
  <c r="M38" s="1"/>
  <c r="K38"/>
  <c r="J38"/>
  <c r="C38"/>
  <c r="A38"/>
  <c r="N37"/>
  <c r="M37"/>
  <c r="L37"/>
  <c r="K37"/>
  <c r="C37"/>
  <c r="J37" s="1"/>
  <c r="A37"/>
  <c r="N36"/>
  <c r="L36"/>
  <c r="M36" s="1"/>
  <c r="K36"/>
  <c r="J36"/>
  <c r="C36"/>
  <c r="A36"/>
  <c r="N35"/>
  <c r="M35"/>
  <c r="L35"/>
  <c r="K35"/>
  <c r="C35"/>
  <c r="J35" s="1"/>
  <c r="A35"/>
  <c r="N34"/>
  <c r="L34"/>
  <c r="M34" s="1"/>
  <c r="K34"/>
  <c r="J34"/>
  <c r="C34"/>
  <c r="A34"/>
  <c r="N33"/>
  <c r="M33"/>
  <c r="L33"/>
  <c r="K33"/>
  <c r="C33"/>
  <c r="J33" s="1"/>
  <c r="A33"/>
  <c r="N32"/>
  <c r="L32"/>
  <c r="M32" s="1"/>
  <c r="K32"/>
  <c r="C32"/>
  <c r="A32"/>
  <c r="N31"/>
  <c r="L31"/>
  <c r="M31" s="1"/>
  <c r="K31"/>
  <c r="C31"/>
  <c r="A31"/>
  <c r="N30"/>
  <c r="L30"/>
  <c r="M30" s="1"/>
  <c r="K30"/>
  <c r="C30"/>
  <c r="A30"/>
  <c r="N29"/>
  <c r="L29"/>
  <c r="M29" s="1"/>
  <c r="K29"/>
  <c r="C29"/>
  <c r="A29"/>
  <c r="N28"/>
  <c r="L28"/>
  <c r="M28" s="1"/>
  <c r="K28"/>
  <c r="J28"/>
  <c r="C28"/>
  <c r="A28"/>
  <c r="N27"/>
  <c r="M27"/>
  <c r="L27"/>
  <c r="K27"/>
  <c r="C27"/>
  <c r="J27" s="1"/>
  <c r="A27"/>
  <c r="N26"/>
  <c r="L26"/>
  <c r="M26" s="1"/>
  <c r="K26"/>
  <c r="J26"/>
  <c r="C26"/>
  <c r="A26"/>
  <c r="N25"/>
  <c r="M25"/>
  <c r="L25"/>
  <c r="K25"/>
  <c r="C25"/>
  <c r="J25" s="1"/>
  <c r="A25"/>
  <c r="N24"/>
  <c r="L24"/>
  <c r="M24" s="1"/>
  <c r="K24"/>
  <c r="J24"/>
  <c r="C24"/>
  <c r="A24"/>
  <c r="N23"/>
  <c r="M23"/>
  <c r="L23"/>
  <c r="K23"/>
  <c r="C23"/>
  <c r="J23" s="1"/>
  <c r="A23"/>
  <c r="N22"/>
  <c r="L22"/>
  <c r="M22" s="1"/>
  <c r="K22"/>
  <c r="J22"/>
  <c r="C22"/>
  <c r="A22"/>
  <c r="N21"/>
  <c r="M21"/>
  <c r="L21"/>
  <c r="K21"/>
  <c r="C21"/>
  <c r="J21" s="1"/>
  <c r="A21"/>
  <c r="N20"/>
  <c r="L20"/>
  <c r="M20" s="1"/>
  <c r="K20"/>
  <c r="J20"/>
  <c r="C20"/>
  <c r="A20"/>
  <c r="N19"/>
  <c r="M19"/>
  <c r="L19"/>
  <c r="K19"/>
  <c r="C19"/>
  <c r="J19" s="1"/>
  <c r="A19"/>
  <c r="N18"/>
  <c r="L18"/>
  <c r="M18" s="1"/>
  <c r="K18"/>
  <c r="J18"/>
  <c r="C18"/>
  <c r="A18"/>
  <c r="N17"/>
  <c r="M17"/>
  <c r="L17"/>
  <c r="K17"/>
  <c r="C17"/>
  <c r="J17" s="1"/>
  <c r="A17"/>
  <c r="N16"/>
  <c r="L16"/>
  <c r="M16" s="1"/>
  <c r="K16"/>
  <c r="J16"/>
  <c r="C16"/>
  <c r="A16"/>
  <c r="N15"/>
  <c r="M15"/>
  <c r="L15"/>
  <c r="K15"/>
  <c r="C15"/>
  <c r="J15" s="1"/>
  <c r="A15"/>
  <c r="N14"/>
  <c r="L14"/>
  <c r="M14" s="1"/>
  <c r="K14"/>
  <c r="J14"/>
  <c r="C14"/>
  <c r="A14"/>
  <c r="N13"/>
  <c r="M13"/>
  <c r="L13"/>
  <c r="K13"/>
  <c r="C13"/>
  <c r="J13" s="1"/>
  <c r="A13"/>
  <c r="N12"/>
  <c r="L12"/>
  <c r="M12" s="1"/>
  <c r="K12"/>
  <c r="J12"/>
  <c r="C12"/>
  <c r="A12"/>
  <c r="N11"/>
  <c r="M11"/>
  <c r="L11"/>
  <c r="K11"/>
  <c r="C11"/>
  <c r="J11" s="1"/>
  <c r="A11"/>
  <c r="N10"/>
  <c r="L10"/>
  <c r="M10" s="1"/>
  <c r="K10"/>
  <c r="J10"/>
  <c r="C10"/>
  <c r="A10"/>
  <c r="N9"/>
  <c r="M9"/>
  <c r="L9"/>
  <c r="K9"/>
  <c r="C9"/>
  <c r="J9" s="1"/>
  <c r="A9"/>
  <c r="N8"/>
  <c r="L8"/>
  <c r="M8" s="1"/>
  <c r="K8"/>
  <c r="J8"/>
  <c r="C8"/>
  <c r="A8"/>
  <c r="N7"/>
  <c r="M7"/>
  <c r="L7"/>
  <c r="K7"/>
  <c r="C7"/>
  <c r="J7" s="1"/>
  <c r="A7"/>
  <c r="N6"/>
  <c r="L6"/>
  <c r="M6" s="1"/>
  <c r="K6"/>
  <c r="J6"/>
  <c r="C6"/>
  <c r="A6"/>
  <c r="N5"/>
  <c r="M5"/>
  <c r="L5"/>
  <c r="K5"/>
  <c r="C5"/>
  <c r="J5" s="1"/>
  <c r="A5"/>
  <c r="C91" i="5"/>
  <c r="N91"/>
  <c r="L91"/>
  <c r="M91" s="1"/>
  <c r="K91"/>
  <c r="J91"/>
  <c r="A87"/>
  <c r="A86"/>
  <c r="A85"/>
  <c r="A84"/>
  <c r="A83"/>
  <c r="A82"/>
  <c r="A60"/>
  <c r="A59"/>
  <c r="A58"/>
  <c r="A57"/>
  <c r="A56"/>
  <c r="A55"/>
  <c r="A54"/>
  <c r="A53"/>
  <c r="A52"/>
  <c r="A51"/>
  <c r="A50"/>
  <c r="A49"/>
  <c r="A48"/>
  <c r="A47"/>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G2" i="6" l="1"/>
  <c r="H2"/>
  <c r="N90" i="5"/>
  <c r="L90"/>
  <c r="M90" s="1"/>
  <c r="K90"/>
  <c r="C90"/>
  <c r="J90" s="1"/>
  <c r="N89"/>
  <c r="L89"/>
  <c r="M89" s="1"/>
  <c r="K89"/>
  <c r="C89"/>
  <c r="J89" s="1"/>
  <c r="N88"/>
  <c r="L88"/>
  <c r="M88" s="1"/>
  <c r="C88"/>
  <c r="J88" s="1"/>
  <c r="K88"/>
  <c r="K87" l="1"/>
  <c r="C87"/>
  <c r="N87"/>
  <c r="L87"/>
  <c r="M87" s="1"/>
  <c r="K86"/>
  <c r="C86"/>
  <c r="N86"/>
  <c r="L86"/>
  <c r="M86" s="1"/>
  <c r="K85"/>
  <c r="N85"/>
  <c r="L85"/>
  <c r="M85" s="1"/>
  <c r="K84"/>
  <c r="C84"/>
  <c r="N84"/>
  <c r="L84"/>
  <c r="M84" s="1"/>
  <c r="K83"/>
  <c r="N83"/>
  <c r="L83"/>
  <c r="M83" s="1"/>
  <c r="K82"/>
  <c r="N82"/>
  <c r="L82"/>
  <c r="M82" s="1"/>
  <c r="K60"/>
  <c r="N60"/>
  <c r="L60"/>
  <c r="M60" s="1"/>
  <c r="K59"/>
  <c r="N59"/>
  <c r="L59"/>
  <c r="M59" s="1"/>
  <c r="C59"/>
  <c r="K58"/>
  <c r="N58"/>
  <c r="L58"/>
  <c r="M58" s="1"/>
  <c r="K57"/>
  <c r="C57"/>
  <c r="N57"/>
  <c r="L57"/>
  <c r="M57" s="1"/>
  <c r="K56"/>
  <c r="N56"/>
  <c r="L56"/>
  <c r="M56" s="1"/>
  <c r="K55"/>
  <c r="C55"/>
  <c r="N55"/>
  <c r="L55"/>
  <c r="M55" s="1"/>
  <c r="K54"/>
  <c r="N54"/>
  <c r="L54"/>
  <c r="M54" s="1"/>
  <c r="K53"/>
  <c r="N53"/>
  <c r="L53"/>
  <c r="M53" s="1"/>
  <c r="K52"/>
  <c r="N52"/>
  <c r="L52"/>
  <c r="M52" s="1"/>
  <c r="K51"/>
  <c r="N51"/>
  <c r="L51"/>
  <c r="M51" s="1"/>
  <c r="C51"/>
  <c r="K50"/>
  <c r="N50"/>
  <c r="L50"/>
  <c r="M50" s="1"/>
  <c r="K49"/>
  <c r="C49"/>
  <c r="N49"/>
  <c r="L49"/>
  <c r="M49" s="1"/>
  <c r="K48"/>
  <c r="N48"/>
  <c r="L48"/>
  <c r="M48" s="1"/>
  <c r="K47"/>
  <c r="C47"/>
  <c r="N47"/>
  <c r="L47"/>
  <c r="M47" s="1"/>
  <c r="K46"/>
  <c r="N46"/>
  <c r="L46"/>
  <c r="M46" s="1"/>
  <c r="K45"/>
  <c r="N45"/>
  <c r="L45"/>
  <c r="M45" s="1"/>
  <c r="K44"/>
  <c r="N44"/>
  <c r="L44"/>
  <c r="M44" s="1"/>
  <c r="K43"/>
  <c r="N43"/>
  <c r="L43"/>
  <c r="M43" s="1"/>
  <c r="C43"/>
  <c r="K42"/>
  <c r="N42"/>
  <c r="L42"/>
  <c r="M42" s="1"/>
  <c r="K41"/>
  <c r="C41"/>
  <c r="N41"/>
  <c r="L41"/>
  <c r="M41" s="1"/>
  <c r="K40"/>
  <c r="N40"/>
  <c r="L40"/>
  <c r="M40" s="1"/>
  <c r="K39"/>
  <c r="C39"/>
  <c r="N39"/>
  <c r="L39"/>
  <c r="M39" s="1"/>
  <c r="K38"/>
  <c r="N38"/>
  <c r="L38"/>
  <c r="M38" s="1"/>
  <c r="K37"/>
  <c r="N37"/>
  <c r="L37"/>
  <c r="M37" s="1"/>
  <c r="K36"/>
  <c r="N36"/>
  <c r="L36"/>
  <c r="M36" s="1"/>
  <c r="K35"/>
  <c r="N35"/>
  <c r="L35"/>
  <c r="M35" s="1"/>
  <c r="C35"/>
  <c r="K34"/>
  <c r="N34"/>
  <c r="L34"/>
  <c r="M34" s="1"/>
  <c r="K33"/>
  <c r="C33"/>
  <c r="N33"/>
  <c r="L33"/>
  <c r="M33" s="1"/>
  <c r="K32"/>
  <c r="N32"/>
  <c r="L32"/>
  <c r="M32" s="1"/>
  <c r="K31"/>
  <c r="C31"/>
  <c r="N31"/>
  <c r="L31"/>
  <c r="M31" s="1"/>
  <c r="K30"/>
  <c r="N30"/>
  <c r="L30"/>
  <c r="M30" s="1"/>
  <c r="K29"/>
  <c r="N29"/>
  <c r="L29"/>
  <c r="M29" s="1"/>
  <c r="K28"/>
  <c r="N28"/>
  <c r="L28"/>
  <c r="M28" s="1"/>
  <c r="K27"/>
  <c r="N27"/>
  <c r="L27"/>
  <c r="M27" s="1"/>
  <c r="C27"/>
  <c r="K26"/>
  <c r="N26"/>
  <c r="L26"/>
  <c r="M26" s="1"/>
  <c r="K25"/>
  <c r="C25"/>
  <c r="N25"/>
  <c r="L25"/>
  <c r="M25" s="1"/>
  <c r="K24"/>
  <c r="N24"/>
  <c r="L24"/>
  <c r="M24" s="1"/>
  <c r="K23"/>
  <c r="C23"/>
  <c r="N23"/>
  <c r="L23"/>
  <c r="M23" s="1"/>
  <c r="K22"/>
  <c r="N22"/>
  <c r="L22"/>
  <c r="M22" s="1"/>
  <c r="K21"/>
  <c r="N21"/>
  <c r="L21"/>
  <c r="M21" s="1"/>
  <c r="K20"/>
  <c r="N20"/>
  <c r="L20"/>
  <c r="M20" s="1"/>
  <c r="K19"/>
  <c r="N19"/>
  <c r="L19"/>
  <c r="M19" s="1"/>
  <c r="C19"/>
  <c r="K18"/>
  <c r="N18"/>
  <c r="L18"/>
  <c r="M18" s="1"/>
  <c r="K17"/>
  <c r="C17"/>
  <c r="N17"/>
  <c r="L17"/>
  <c r="M17" s="1"/>
  <c r="K16"/>
  <c r="N16"/>
  <c r="L16"/>
  <c r="M16" s="1"/>
  <c r="K15"/>
  <c r="C15"/>
  <c r="N15"/>
  <c r="L15"/>
  <c r="M15" s="1"/>
  <c r="K14"/>
  <c r="N14"/>
  <c r="L14"/>
  <c r="M14" s="1"/>
  <c r="K13"/>
  <c r="N13"/>
  <c r="L13"/>
  <c r="M13" s="1"/>
  <c r="K12"/>
  <c r="N12"/>
  <c r="L12"/>
  <c r="M12" s="1"/>
  <c r="K11"/>
  <c r="N11"/>
  <c r="L11"/>
  <c r="M11" s="1"/>
  <c r="C11"/>
  <c r="K10"/>
  <c r="N10"/>
  <c r="L10"/>
  <c r="M10" s="1"/>
  <c r="K9"/>
  <c r="C9"/>
  <c r="N9"/>
  <c r="L9"/>
  <c r="M9" s="1"/>
  <c r="K8"/>
  <c r="N8"/>
  <c r="L8"/>
  <c r="M8" s="1"/>
  <c r="K7"/>
  <c r="C7"/>
  <c r="N7"/>
  <c r="L7"/>
  <c r="M7" s="1"/>
  <c r="K6"/>
  <c r="N6"/>
  <c r="L6"/>
  <c r="M6" s="1"/>
  <c r="K5"/>
  <c r="N5"/>
  <c r="L5"/>
  <c r="M5" s="1"/>
  <c r="C5" l="1"/>
  <c r="J5" s="1"/>
  <c r="C13"/>
  <c r="J13" s="1"/>
  <c r="C21"/>
  <c r="J21" s="1"/>
  <c r="C29"/>
  <c r="C37"/>
  <c r="J37" s="1"/>
  <c r="C45"/>
  <c r="J45" s="1"/>
  <c r="C53"/>
  <c r="J53" s="1"/>
  <c r="C82"/>
  <c r="C6"/>
  <c r="C8"/>
  <c r="C10"/>
  <c r="C12"/>
  <c r="C14"/>
  <c r="C16"/>
  <c r="C18"/>
  <c r="C20"/>
  <c r="C22"/>
  <c r="C24"/>
  <c r="C26"/>
  <c r="C28"/>
  <c r="C30"/>
  <c r="C32"/>
  <c r="C34"/>
  <c r="C36"/>
  <c r="C38"/>
  <c r="C40"/>
  <c r="C42"/>
  <c r="C44"/>
  <c r="C46"/>
  <c r="C48"/>
  <c r="C50"/>
  <c r="C52"/>
  <c r="C54"/>
  <c r="C56"/>
  <c r="C58"/>
  <c r="J58" s="1"/>
  <c r="C60"/>
  <c r="J60" s="1"/>
  <c r="C83"/>
  <c r="C85"/>
  <c r="J6"/>
  <c r="J8"/>
  <c r="J10"/>
  <c r="J12"/>
  <c r="J14"/>
  <c r="J16"/>
  <c r="J18"/>
  <c r="J20"/>
  <c r="J22"/>
  <c r="J24"/>
  <c r="J26"/>
  <c r="J28"/>
  <c r="J34"/>
  <c r="J36"/>
  <c r="J38"/>
  <c r="J40"/>
  <c r="J42"/>
  <c r="J44"/>
  <c r="J46"/>
  <c r="J48"/>
  <c r="J50"/>
  <c r="J52"/>
  <c r="J54"/>
  <c r="J56"/>
  <c r="J83"/>
  <c r="J85"/>
  <c r="J87"/>
  <c r="J7"/>
  <c r="J9"/>
  <c r="J11"/>
  <c r="J15"/>
  <c r="J17"/>
  <c r="J19"/>
  <c r="J23"/>
  <c r="J25"/>
  <c r="J27"/>
  <c r="J33"/>
  <c r="J35"/>
  <c r="J39"/>
  <c r="J41"/>
  <c r="J43"/>
  <c r="J47"/>
  <c r="J49"/>
  <c r="J51"/>
  <c r="J55"/>
  <c r="J57"/>
  <c r="J59"/>
  <c r="J82"/>
  <c r="J84"/>
  <c r="J86"/>
  <c r="G2" l="1"/>
  <c r="H2"/>
</calcChain>
</file>

<file path=xl/sharedStrings.xml><?xml version="1.0" encoding="utf-8"?>
<sst xmlns="http://schemas.openxmlformats.org/spreadsheetml/2006/main" count="79" uniqueCount="33">
  <si>
    <t>total_cycles</t>
  </si>
  <si>
    <t>benchmark</t>
  </si>
  <si>
    <t># load</t>
  </si>
  <si>
    <t># store</t>
  </si>
  <si>
    <t># instr TRAP</t>
  </si>
  <si>
    <t># instr TSIM</t>
  </si>
  <si>
    <t>Comments</t>
  </si>
  <si>
    <t>iu_cycles estimated</t>
  </si>
  <si>
    <t>iu_cycles TRAP</t>
  </si>
  <si>
    <t>Duplicate of previous benchmark</t>
  </si>
  <si>
    <r>
      <t xml:space="preserve">The overall idea is to run both on our simulator and TSIM together, but monitoring only the main routine (which is where the cache is disabled, so it is easier to gether statistics). Parameters (such as the bus latency) are then estimated from a least mean square analysis. Having those parameters it is easy to get the number of cycles of the IU. Note that, if enough benchmarks are run, a LSM analysis would also allow to get the average latency of each single instruction. To know the number of instructions of each type I use the profiler included in TRAP.
Caches are disabled during TSIM simulations, so measurements are more predictable.
Current results are taken from funcLT for LEON2.
The final formula is then:
total_cycles - iu_cycles =  (# load + # instr)*load_latency + # store*store_latency
Note how the load_latency and the store_latency are composed by bus latency and memory latency; anyway we do not need this info for the sake of timing validation of the integer unit.
The unkown are </t>
    </r>
    <r>
      <rPr>
        <i/>
        <sz val="11"/>
        <color theme="1"/>
        <rFont val="Calibri"/>
        <family val="2"/>
        <scheme val="minor"/>
      </rPr>
      <t>load_latency</t>
    </r>
    <r>
      <rPr>
        <sz val="11"/>
        <color theme="1"/>
        <rFont val="Calibri"/>
        <family val="2"/>
        <scheme val="minor"/>
      </rPr>
      <t xml:space="preserve">, </t>
    </r>
    <r>
      <rPr>
        <i/>
        <sz val="11"/>
        <color theme="1"/>
        <rFont val="Calibri"/>
        <family val="2"/>
        <scheme val="minor"/>
      </rPr>
      <t>store_latency</t>
    </r>
    <r>
      <rPr>
        <sz val="11"/>
        <color theme="1"/>
        <rFont val="Calibri"/>
        <family val="2"/>
        <scheme val="minor"/>
      </rPr>
      <t xml:space="preserve"> so with two benchmarks we should already be able to given an estimate of them; by running more, through an LSM analysis the results should be improved; note that the </t>
    </r>
    <r>
      <rPr>
        <i/>
        <sz val="11"/>
        <color theme="1"/>
        <rFont val="Calibri"/>
        <family val="2"/>
        <scheme val="minor"/>
      </rPr>
      <t>iu_cycles</t>
    </r>
    <r>
      <rPr>
        <sz val="11"/>
        <color theme="1"/>
        <rFont val="Calibri"/>
        <family val="2"/>
        <scheme val="minor"/>
      </rPr>
      <t xml:space="preserve"> is replaced by the estimation given by TRAP. </t>
    </r>
    <r>
      <rPr>
        <i/>
        <sz val="11"/>
        <color theme="1"/>
        <rFont val="Calibri"/>
        <family val="2"/>
        <scheme val="minor"/>
      </rPr>
      <t>load_lantecy</t>
    </r>
    <r>
      <rPr>
        <sz val="11"/>
        <color theme="1"/>
        <rFont val="Calibri"/>
        <family val="2"/>
        <scheme val="minor"/>
      </rPr>
      <t xml:space="preserve"> can be separate in instruction and data load latency.
</t>
    </r>
    <r>
      <rPr>
        <b/>
        <sz val="11"/>
        <color theme="1"/>
        <rFont val="Calibri"/>
        <family val="2"/>
        <scheme val="minor"/>
      </rPr>
      <t>The sequence of commands with TSIM to measure the cycles inside the main routine (so after caches are disabled) is:</t>
    </r>
    <r>
      <rPr>
        <sz val="11"/>
        <color theme="1"/>
        <rFont val="Calibri"/>
        <family val="2"/>
        <scheme val="minor"/>
      </rPr>
      <t xml:space="preserve">
break main
go 0x40000000
perf reset
break _exit
cont
perf
and from here we can read the number of cycles elapsed inside the main routine (note that such commands can be given inside the ~\.tsimrc file for batch execution)
On the TRAP simulator, instead, we specify main and _exit as the limits both for the cycle count (--cycles_range) and for the profiler (--prof_range); after the execution we can read the integer unit cycle count from the shell and the number of load/store instructions and total instructions from the profiler results.
Note that in order to be able to run programs compiled with BCC on TRAP ISSs we have to use the SparseMemory.
</t>
    </r>
  </si>
  <si>
    <t>avg cycles/instr</t>
  </si>
  <si>
    <t>mem cycles/instr</t>
  </si>
  <si>
    <t>ERROR</t>
  </si>
  <si>
    <t>read_lat</t>
  </si>
  <si>
    <t>store_lat</t>
  </si>
  <si>
    <t>fetch_lat</t>
  </si>
  <si>
    <t>avg_error</t>
  </si>
  <si>
    <t>Duplicated results</t>
  </si>
  <si>
    <t>Accuracy Error above 10%</t>
  </si>
  <si>
    <t>Underestimation</t>
  </si>
  <si>
    <t>Strange Values/Errors</t>
  </si>
  <si>
    <t>0.189258232182 of load/store double operations</t>
  </si>
  <si>
    <t>0.888887572466 of load/store double operations</t>
  </si>
  <si>
    <t>0.888886758929 of load/store double operations</t>
  </si>
  <si>
    <t>mem cycles estimated</t>
  </si>
  <si>
    <t>std_error</t>
  </si>
  <si>
    <t>inst Error</t>
  </si>
  <si>
    <t>mult</t>
  </si>
  <si>
    <t>div</t>
  </si>
  <si>
    <t>call</t>
  </si>
  <si>
    <t>mult_const</t>
  </si>
  <si>
    <t xml:space="preserve">
</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</si>
</sst>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rgb="FF006100"/>
      <name val="Calibri"/>
      <family val="2"/>
      <scheme val="minor"/>
    </font>
    <font>
      <sz val="11"/>
      <color rgb="FF9C0006"/>
      <name val="Calibri"/>
      <family val="2"/>
      <scheme val="minor"/>
    </font>
    <font>
      <i/>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style="thin">
        <color indexed="64"/>
      </right>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7" fillId="4" borderId="0" applyNumberFormat="0" applyBorder="0" applyAlignment="0" applyProtection="0"/>
  </cellStyleXfs>
  <cellXfs count="24">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ont="1"/>
    <xf numFmtId="0" fontId="3" fillId="0" borderId="0" xfId="0" applyFont="1"/>
    <xf numFmtId="0" fontId="2" fillId="0" borderId="0" xfId="0" applyFont="1"/>
    <xf numFmtId="0" fontId="4" fillId="2" borderId="1" xfId="1" applyBorder="1"/>
    <xf numFmtId="0" fontId="4" fillId="2" borderId="0" xfId="1"/>
    <xf numFmtId="0" fontId="0" fillId="0" borderId="0" xfId="0" applyFill="1" applyBorder="1"/>
    <xf numFmtId="0" fontId="6" fillId="2" borderId="0" xfId="1" applyFont="1"/>
    <xf numFmtId="0" fontId="3" fillId="0" borderId="0" xfId="0" applyFont="1" applyAlignment="1">
      <alignment horizontal="left"/>
    </xf>
    <xf numFmtId="0" fontId="3" fillId="0" borderId="0" xfId="0" applyFont="1" applyFill="1" applyBorder="1"/>
    <xf numFmtId="0" fontId="0" fillId="0" borderId="0" xfId="0" applyFont="1" applyAlignment="1"/>
    <xf numFmtId="0" fontId="0" fillId="0" borderId="0" xfId="0" applyAlignment="1"/>
    <xf numFmtId="0" fontId="0" fillId="0" borderId="0" xfId="0" applyFont="1" applyFill="1"/>
    <xf numFmtId="0" fontId="5" fillId="3" borderId="0" xfId="2"/>
    <xf numFmtId="0" fontId="0" fillId="0" borderId="0" xfId="0" applyAlignment="1">
      <alignment wrapText="1"/>
    </xf>
    <xf numFmtId="0" fontId="0" fillId="0" borderId="0" xfId="0" applyAlignment="1">
      <alignment horizontal="left" vertical="center" wrapText="1"/>
    </xf>
    <xf numFmtId="0" fontId="5" fillId="3" borderId="0" xfId="2" applyAlignment="1">
      <alignment horizontal="center"/>
    </xf>
    <xf numFmtId="0" fontId="7" fillId="4" borderId="0" xfId="3" applyAlignment="1">
      <alignment horizontal="center"/>
    </xf>
    <xf numFmtId="0" fontId="4" fillId="2" borderId="0" xfId="1" applyAlignment="1">
      <alignment horizontal="center"/>
    </xf>
    <xf numFmtId="0" fontId="0" fillId="0" borderId="0" xfId="0" applyAlignment="1">
      <alignment horizontal="center"/>
    </xf>
    <xf numFmtId="0" fontId="0" fillId="0" borderId="0" xfId="0" applyAlignment="1">
      <alignment horizontal="left" vertical="top" wrapText="1"/>
    </xf>
  </cellXfs>
  <cellStyles count="4">
    <cellStyle name="Neutrale" xfId="3" builtinId="28"/>
    <cellStyle name="Normale" xfId="0" builtinId="0"/>
    <cellStyle name="Valore non valido" xfId="2" builtinId="27"/>
    <cellStyle name="Valore valido" xfId="1" builtinId="26"/>
  </cellStyles>
  <dxfs count="50">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ont>
        <color theme="3" tint="-0.499984740745262"/>
      </font>
      <fill>
        <patternFill>
          <bgColor rgb="FF00B0F0"/>
        </patternFill>
      </fill>
    </dxf>
    <dxf>
      <font>
        <condense val="0"/>
        <extend val="0"/>
        <color rgb="FF9C6500"/>
      </font>
      <fill>
        <patternFill>
          <bgColor rgb="FFFFEB9C"/>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ill>
        <patternFill>
          <bgColor theme="9" tint="0.79998168889431442"/>
        </patternFill>
      </fill>
    </dxf>
    <dxf>
      <font>
        <color theme="3" tint="-0.499984740745262"/>
      </font>
      <fill>
        <patternFill>
          <bgColor rgb="FF00B0F0"/>
        </patternFill>
      </fill>
    </dxf>
    <dxf>
      <font>
        <color theme="3" tint="-0.499984740745262"/>
      </font>
      <fill>
        <patternFill>
          <bgColor rgb="FF00B0F0"/>
        </patternFill>
      </fill>
    </dxf>
    <dxf>
      <font>
        <condense val="0"/>
        <extend val="0"/>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EON2_func_ValidationResult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mments"/>
      <sheetName val="TSIM"/>
      <sheetName val="TSIM-HW"/>
      <sheetName val="GRSIM"/>
      <sheetName val="Foglio1"/>
    </sheetNames>
    <sheetDataSet>
      <sheetData sheetId="0"/>
      <sheetData sheetId="1">
        <row r="5">
          <cell r="A5" t="str">
            <v>AES.O0</v>
          </cell>
        </row>
        <row r="6">
          <cell r="A6" t="str">
            <v>AES.O1</v>
          </cell>
        </row>
        <row r="7">
          <cell r="A7" t="str">
            <v>AES.O2</v>
          </cell>
        </row>
        <row r="8">
          <cell r="A8" t="str">
            <v>AES.O3</v>
          </cell>
        </row>
        <row r="9">
          <cell r="A9" t="str">
            <v>bcnt.O0</v>
          </cell>
        </row>
        <row r="10">
          <cell r="A10" t="str">
            <v>bcnt.O1</v>
          </cell>
        </row>
        <row r="11">
          <cell r="A11" t="str">
            <v>bcnt.O2</v>
          </cell>
        </row>
        <row r="12">
          <cell r="A12" t="str">
            <v>bcnt.O3</v>
          </cell>
        </row>
        <row r="13">
          <cell r="A13" t="str">
            <v>blit.O0</v>
          </cell>
        </row>
        <row r="14">
          <cell r="A14" t="str">
            <v>blit.O1</v>
          </cell>
        </row>
        <row r="15">
          <cell r="A15" t="str">
            <v>blit.O2</v>
          </cell>
        </row>
        <row r="16">
          <cell r="A16" t="str">
            <v>blit.O3</v>
          </cell>
        </row>
        <row r="17">
          <cell r="A17" t="str">
            <v>crc.O0</v>
          </cell>
        </row>
        <row r="18">
          <cell r="A18" t="str">
            <v>crc.O1</v>
          </cell>
        </row>
        <row r="19">
          <cell r="A19" t="str">
            <v>crc.O2</v>
          </cell>
        </row>
        <row r="20">
          <cell r="A20" t="str">
            <v>crc.O3</v>
          </cell>
        </row>
        <row r="21">
          <cell r="A21" t="str">
            <v>des.O0</v>
          </cell>
        </row>
        <row r="22">
          <cell r="A22" t="str">
            <v>des.O1</v>
          </cell>
        </row>
        <row r="23">
          <cell r="A23" t="str">
            <v>des.O2</v>
          </cell>
        </row>
        <row r="24">
          <cell r="A24" t="str">
            <v>des.O3</v>
          </cell>
        </row>
        <row r="25">
          <cell r="A25" t="str">
            <v>engine.O0</v>
          </cell>
        </row>
        <row r="26">
          <cell r="A26" t="str">
            <v>engine.O1</v>
          </cell>
        </row>
        <row r="27">
          <cell r="A27" t="str">
            <v>engine.O2</v>
          </cell>
        </row>
        <row r="28">
          <cell r="A28" t="str">
            <v>engine.O3</v>
          </cell>
        </row>
        <row r="29">
          <cell r="A29" t="str">
            <v>fib.O0</v>
          </cell>
        </row>
        <row r="30">
          <cell r="A30" t="str">
            <v>fib.O1</v>
          </cell>
        </row>
        <row r="31">
          <cell r="A31" t="str">
            <v>fib.O2</v>
          </cell>
        </row>
        <row r="32">
          <cell r="A32" t="str">
            <v>fib.O3</v>
          </cell>
        </row>
        <row r="33">
          <cell r="A33" t="str">
            <v>fir2.O0</v>
          </cell>
        </row>
        <row r="34">
          <cell r="A34" t="str">
            <v>fir2.O1</v>
          </cell>
        </row>
        <row r="35">
          <cell r="A35" t="str">
            <v>fir2.O2</v>
          </cell>
        </row>
        <row r="36">
          <cell r="A36" t="str">
            <v>fir2.O3</v>
          </cell>
        </row>
        <row r="37">
          <cell r="A37" t="str">
            <v>hanoi.O0</v>
          </cell>
        </row>
        <row r="38">
          <cell r="A38" t="str">
            <v>hanoi.O1</v>
          </cell>
        </row>
        <row r="39">
          <cell r="A39" t="str">
            <v>hanoi.O2</v>
          </cell>
        </row>
        <row r="40">
          <cell r="A40" t="str">
            <v>hanoi.O3</v>
          </cell>
        </row>
        <row r="41">
          <cell r="A41" t="str">
            <v>heapsort.O0</v>
          </cell>
        </row>
        <row r="42">
          <cell r="A42" t="str">
            <v>heapsort.O1</v>
          </cell>
        </row>
        <row r="43">
          <cell r="A43" t="str">
            <v>heapsort.O2</v>
          </cell>
        </row>
        <row r="44">
          <cell r="A44" t="str">
            <v>heapsort.O3</v>
          </cell>
        </row>
        <row r="45">
          <cell r="A45" t="str">
            <v>matrix.O0</v>
          </cell>
        </row>
        <row r="46">
          <cell r="A46" t="str">
            <v>matrix.O1</v>
          </cell>
        </row>
        <row r="47">
          <cell r="A47" t="str">
            <v>matrix.O2</v>
          </cell>
        </row>
        <row r="48">
          <cell r="A48" t="str">
            <v>matrix.O3</v>
          </cell>
        </row>
        <row r="49">
          <cell r="A49" t="str">
            <v>pocsag.O0</v>
          </cell>
        </row>
        <row r="50">
          <cell r="A50" t="str">
            <v>pocsag.O1</v>
          </cell>
        </row>
        <row r="51">
          <cell r="A51" t="str">
            <v>pocsag.O2</v>
          </cell>
        </row>
        <row r="52">
          <cell r="A52" t="str">
            <v>pocsag.O3</v>
          </cell>
        </row>
        <row r="53">
          <cell r="A53" t="str">
            <v>queens.O0</v>
          </cell>
        </row>
        <row r="54">
          <cell r="A54" t="str">
            <v>queens.O1</v>
          </cell>
        </row>
        <row r="55">
          <cell r="A55" t="str">
            <v>queens.O2</v>
          </cell>
        </row>
        <row r="56">
          <cell r="A56" t="str">
            <v>queens.O3</v>
          </cell>
        </row>
        <row r="57">
          <cell r="A57" t="str">
            <v>quicksort.O0</v>
          </cell>
        </row>
        <row r="58">
          <cell r="A58" t="str">
            <v>quicksort.O1</v>
          </cell>
        </row>
        <row r="59">
          <cell r="A59" t="str">
            <v>quicksort.O2</v>
          </cell>
        </row>
        <row r="60">
          <cell r="A60" t="str">
            <v>quicksort.O3</v>
          </cell>
        </row>
        <row r="82">
          <cell r="A82" t="str">
            <v>just nops</v>
          </cell>
        </row>
        <row r="83">
          <cell r="A83" t="str">
            <v>increment_var</v>
          </cell>
        </row>
        <row r="84">
          <cell r="A84" t="str">
            <v>increment_reg</v>
          </cell>
        </row>
        <row r="85">
          <cell r="A85" t="str">
            <v>just_load</v>
          </cell>
        </row>
        <row r="86">
          <cell r="A86" t="str">
            <v>just_store</v>
          </cell>
        </row>
        <row r="87">
          <cell r="A87" t="str">
            <v>sum vars</v>
          </cell>
        </row>
      </sheetData>
      <sheetData sheetId="2"/>
      <sheetData sheetId="3"/>
      <sheetData sheetId="4"/>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44"/>
  <sheetViews>
    <sheetView workbookViewId="0">
      <selection sqref="A1:J44"/>
    </sheetView>
  </sheetViews>
  <sheetFormatPr defaultRowHeight="15"/>
  <sheetData>
    <row r="1" spans="1:10" ht="18" customHeight="1">
      <c r="A1" s="18" t="s">
        <v>10</v>
      </c>
      <c r="B1" s="18"/>
      <c r="C1" s="18"/>
      <c r="D1" s="18"/>
      <c r="E1" s="18"/>
      <c r="F1" s="18"/>
      <c r="G1" s="18"/>
      <c r="H1" s="18"/>
      <c r="I1" s="18"/>
      <c r="J1" s="18"/>
    </row>
    <row r="2" spans="1:10">
      <c r="A2" s="18"/>
      <c r="B2" s="18"/>
      <c r="C2" s="18"/>
      <c r="D2" s="18"/>
      <c r="E2" s="18"/>
      <c r="F2" s="18"/>
      <c r="G2" s="18"/>
      <c r="H2" s="18"/>
      <c r="I2" s="18"/>
      <c r="J2" s="18"/>
    </row>
    <row r="3" spans="1:10">
      <c r="A3" s="18"/>
      <c r="B3" s="18"/>
      <c r="C3" s="18"/>
      <c r="D3" s="18"/>
      <c r="E3" s="18"/>
      <c r="F3" s="18"/>
      <c r="G3" s="18"/>
      <c r="H3" s="18"/>
      <c r="I3" s="18"/>
      <c r="J3" s="18"/>
    </row>
    <row r="4" spans="1:10">
      <c r="A4" s="18"/>
      <c r="B4" s="18"/>
      <c r="C4" s="18"/>
      <c r="D4" s="18"/>
      <c r="E4" s="18"/>
      <c r="F4" s="18"/>
      <c r="G4" s="18"/>
      <c r="H4" s="18"/>
      <c r="I4" s="18"/>
      <c r="J4" s="18"/>
    </row>
    <row r="5" spans="1:10">
      <c r="A5" s="18"/>
      <c r="B5" s="18"/>
      <c r="C5" s="18"/>
      <c r="D5" s="18"/>
      <c r="E5" s="18"/>
      <c r="F5" s="18"/>
      <c r="G5" s="18"/>
      <c r="H5" s="18"/>
      <c r="I5" s="18"/>
      <c r="J5" s="18"/>
    </row>
    <row r="6" spans="1:10">
      <c r="A6" s="18"/>
      <c r="B6" s="18"/>
      <c r="C6" s="18"/>
      <c r="D6" s="18"/>
      <c r="E6" s="18"/>
      <c r="F6" s="18"/>
      <c r="G6" s="18"/>
      <c r="H6" s="18"/>
      <c r="I6" s="18"/>
      <c r="J6" s="18"/>
    </row>
    <row r="7" spans="1:10">
      <c r="A7" s="18"/>
      <c r="B7" s="18"/>
      <c r="C7" s="18"/>
      <c r="D7" s="18"/>
      <c r="E7" s="18"/>
      <c r="F7" s="18"/>
      <c r="G7" s="18"/>
      <c r="H7" s="18"/>
      <c r="I7" s="18"/>
      <c r="J7" s="18"/>
    </row>
    <row r="8" spans="1:10">
      <c r="A8" s="18"/>
      <c r="B8" s="18"/>
      <c r="C8" s="18"/>
      <c r="D8" s="18"/>
      <c r="E8" s="18"/>
      <c r="F8" s="18"/>
      <c r="G8" s="18"/>
      <c r="H8" s="18"/>
      <c r="I8" s="18"/>
      <c r="J8" s="18"/>
    </row>
    <row r="9" spans="1:10">
      <c r="A9" s="18"/>
      <c r="B9" s="18"/>
      <c r="C9" s="18"/>
      <c r="D9" s="18"/>
      <c r="E9" s="18"/>
      <c r="F9" s="18"/>
      <c r="G9" s="18"/>
      <c r="H9" s="18"/>
      <c r="I9" s="18"/>
      <c r="J9" s="18"/>
    </row>
    <row r="10" spans="1:10">
      <c r="A10" s="18"/>
      <c r="B10" s="18"/>
      <c r="C10" s="18"/>
      <c r="D10" s="18"/>
      <c r="E10" s="18"/>
      <c r="F10" s="18"/>
      <c r="G10" s="18"/>
      <c r="H10" s="18"/>
      <c r="I10" s="18"/>
      <c r="J10" s="18"/>
    </row>
    <row r="11" spans="1:10">
      <c r="A11" s="18"/>
      <c r="B11" s="18"/>
      <c r="C11" s="18"/>
      <c r="D11" s="18"/>
      <c r="E11" s="18"/>
      <c r="F11" s="18"/>
      <c r="G11" s="18"/>
      <c r="H11" s="18"/>
      <c r="I11" s="18"/>
      <c r="J11" s="18"/>
    </row>
    <row r="12" spans="1:10">
      <c r="A12" s="18"/>
      <c r="B12" s="18"/>
      <c r="C12" s="18"/>
      <c r="D12" s="18"/>
      <c r="E12" s="18"/>
      <c r="F12" s="18"/>
      <c r="G12" s="18"/>
      <c r="H12" s="18"/>
      <c r="I12" s="18"/>
      <c r="J12" s="18"/>
    </row>
    <row r="13" spans="1:10">
      <c r="A13" s="18"/>
      <c r="B13" s="18"/>
      <c r="C13" s="18"/>
      <c r="D13" s="18"/>
      <c r="E13" s="18"/>
      <c r="F13" s="18"/>
      <c r="G13" s="18"/>
      <c r="H13" s="18"/>
      <c r="I13" s="18"/>
      <c r="J13" s="18"/>
    </row>
    <row r="14" spans="1:10">
      <c r="A14" s="18"/>
      <c r="B14" s="18"/>
      <c r="C14" s="18"/>
      <c r="D14" s="18"/>
      <c r="E14" s="18"/>
      <c r="F14" s="18"/>
      <c r="G14" s="18"/>
      <c r="H14" s="18"/>
      <c r="I14" s="18"/>
      <c r="J14" s="18"/>
    </row>
    <row r="15" spans="1:10">
      <c r="A15" s="18"/>
      <c r="B15" s="18"/>
      <c r="C15" s="18"/>
      <c r="D15" s="18"/>
      <c r="E15" s="18"/>
      <c r="F15" s="18"/>
      <c r="G15" s="18"/>
      <c r="H15" s="18"/>
      <c r="I15" s="18"/>
      <c r="J15" s="18"/>
    </row>
    <row r="16" spans="1:10">
      <c r="A16" s="18"/>
      <c r="B16" s="18"/>
      <c r="C16" s="18"/>
      <c r="D16" s="18"/>
      <c r="E16" s="18"/>
      <c r="F16" s="18"/>
      <c r="G16" s="18"/>
      <c r="H16" s="18"/>
      <c r="I16" s="18"/>
      <c r="J16" s="18"/>
    </row>
    <row r="17" spans="1:10">
      <c r="A17" s="18"/>
      <c r="B17" s="18"/>
      <c r="C17" s="18"/>
      <c r="D17" s="18"/>
      <c r="E17" s="18"/>
      <c r="F17" s="18"/>
      <c r="G17" s="18"/>
      <c r="H17" s="18"/>
      <c r="I17" s="18"/>
      <c r="J17" s="18"/>
    </row>
    <row r="18" spans="1:10">
      <c r="A18" s="18"/>
      <c r="B18" s="18"/>
      <c r="C18" s="18"/>
      <c r="D18" s="18"/>
      <c r="E18" s="18"/>
      <c r="F18" s="18"/>
      <c r="G18" s="18"/>
      <c r="H18" s="18"/>
      <c r="I18" s="18"/>
      <c r="J18" s="18"/>
    </row>
    <row r="19" spans="1:10">
      <c r="A19" s="18"/>
      <c r="B19" s="18"/>
      <c r="C19" s="18"/>
      <c r="D19" s="18"/>
      <c r="E19" s="18"/>
      <c r="F19" s="18"/>
      <c r="G19" s="18"/>
      <c r="H19" s="18"/>
      <c r="I19" s="18"/>
      <c r="J19" s="18"/>
    </row>
    <row r="20" spans="1:10">
      <c r="A20" s="18"/>
      <c r="B20" s="18"/>
      <c r="C20" s="18"/>
      <c r="D20" s="18"/>
      <c r="E20" s="18"/>
      <c r="F20" s="18"/>
      <c r="G20" s="18"/>
      <c r="H20" s="18"/>
      <c r="I20" s="18"/>
      <c r="J20" s="18"/>
    </row>
    <row r="21" spans="1:10">
      <c r="A21" s="18"/>
      <c r="B21" s="18"/>
      <c r="C21" s="18"/>
      <c r="D21" s="18"/>
      <c r="E21" s="18"/>
      <c r="F21" s="18"/>
      <c r="G21" s="18"/>
      <c r="H21" s="18"/>
      <c r="I21" s="18"/>
      <c r="J21" s="18"/>
    </row>
    <row r="22" spans="1:10">
      <c r="A22" s="18"/>
      <c r="B22" s="18"/>
      <c r="C22" s="18"/>
      <c r="D22" s="18"/>
      <c r="E22" s="18"/>
      <c r="F22" s="18"/>
      <c r="G22" s="18"/>
      <c r="H22" s="18"/>
      <c r="I22" s="18"/>
      <c r="J22" s="18"/>
    </row>
    <row r="23" spans="1:10">
      <c r="A23" s="18"/>
      <c r="B23" s="18"/>
      <c r="C23" s="18"/>
      <c r="D23" s="18"/>
      <c r="E23" s="18"/>
      <c r="F23" s="18"/>
      <c r="G23" s="18"/>
      <c r="H23" s="18"/>
      <c r="I23" s="18"/>
      <c r="J23" s="18"/>
    </row>
    <row r="24" spans="1:10">
      <c r="A24" s="18"/>
      <c r="B24" s="18"/>
      <c r="C24" s="18"/>
      <c r="D24" s="18"/>
      <c r="E24" s="18"/>
      <c r="F24" s="18"/>
      <c r="G24" s="18"/>
      <c r="H24" s="18"/>
      <c r="I24" s="18"/>
      <c r="J24" s="18"/>
    </row>
    <row r="25" spans="1:10">
      <c r="A25" s="18"/>
      <c r="B25" s="18"/>
      <c r="C25" s="18"/>
      <c r="D25" s="18"/>
      <c r="E25" s="18"/>
      <c r="F25" s="18"/>
      <c r="G25" s="18"/>
      <c r="H25" s="18"/>
      <c r="I25" s="18"/>
      <c r="J25" s="18"/>
    </row>
    <row r="26" spans="1:10">
      <c r="A26" s="18"/>
      <c r="B26" s="18"/>
      <c r="C26" s="18"/>
      <c r="D26" s="18"/>
      <c r="E26" s="18"/>
      <c r="F26" s="18"/>
      <c r="G26" s="18"/>
      <c r="H26" s="18"/>
      <c r="I26" s="18"/>
      <c r="J26" s="18"/>
    </row>
    <row r="27" spans="1:10">
      <c r="A27" s="18"/>
      <c r="B27" s="18"/>
      <c r="C27" s="18"/>
      <c r="D27" s="18"/>
      <c r="E27" s="18"/>
      <c r="F27" s="18"/>
      <c r="G27" s="18"/>
      <c r="H27" s="18"/>
      <c r="I27" s="18"/>
      <c r="J27" s="18"/>
    </row>
    <row r="28" spans="1:10">
      <c r="A28" s="18"/>
      <c r="B28" s="18"/>
      <c r="C28" s="18"/>
      <c r="D28" s="18"/>
      <c r="E28" s="18"/>
      <c r="F28" s="18"/>
      <c r="G28" s="18"/>
      <c r="H28" s="18"/>
      <c r="I28" s="18"/>
      <c r="J28" s="18"/>
    </row>
    <row r="29" spans="1:10">
      <c r="A29" s="18"/>
      <c r="B29" s="18"/>
      <c r="C29" s="18"/>
      <c r="D29" s="18"/>
      <c r="E29" s="18"/>
      <c r="F29" s="18"/>
      <c r="G29" s="18"/>
      <c r="H29" s="18"/>
      <c r="I29" s="18"/>
      <c r="J29" s="18"/>
    </row>
    <row r="30" spans="1:10">
      <c r="A30" s="18"/>
      <c r="B30" s="18"/>
      <c r="C30" s="18"/>
      <c r="D30" s="18"/>
      <c r="E30" s="18"/>
      <c r="F30" s="18"/>
      <c r="G30" s="18"/>
      <c r="H30" s="18"/>
      <c r="I30" s="18"/>
      <c r="J30" s="18"/>
    </row>
    <row r="31" spans="1:10">
      <c r="A31" s="18"/>
      <c r="B31" s="18"/>
      <c r="C31" s="18"/>
      <c r="D31" s="18"/>
      <c r="E31" s="18"/>
      <c r="F31" s="18"/>
      <c r="G31" s="18"/>
      <c r="H31" s="18"/>
      <c r="I31" s="18"/>
      <c r="J31" s="18"/>
    </row>
    <row r="32" spans="1:10">
      <c r="A32" s="18"/>
      <c r="B32" s="18"/>
      <c r="C32" s="18"/>
      <c r="D32" s="18"/>
      <c r="E32" s="18"/>
      <c r="F32" s="18"/>
      <c r="G32" s="18"/>
      <c r="H32" s="18"/>
      <c r="I32" s="18"/>
      <c r="J32" s="18"/>
    </row>
    <row r="33" spans="1:10">
      <c r="A33" s="18"/>
      <c r="B33" s="18"/>
      <c r="C33" s="18"/>
      <c r="D33" s="18"/>
      <c r="E33" s="18"/>
      <c r="F33" s="18"/>
      <c r="G33" s="18"/>
      <c r="H33" s="18"/>
      <c r="I33" s="18"/>
      <c r="J33" s="18"/>
    </row>
    <row r="34" spans="1:10">
      <c r="A34" s="18"/>
      <c r="B34" s="18"/>
      <c r="C34" s="18"/>
      <c r="D34" s="18"/>
      <c r="E34" s="18"/>
      <c r="F34" s="18"/>
      <c r="G34" s="18"/>
      <c r="H34" s="18"/>
      <c r="I34" s="18"/>
      <c r="J34" s="18"/>
    </row>
    <row r="35" spans="1:10">
      <c r="A35" s="18"/>
      <c r="B35" s="18"/>
      <c r="C35" s="18"/>
      <c r="D35" s="18"/>
      <c r="E35" s="18"/>
      <c r="F35" s="18"/>
      <c r="G35" s="18"/>
      <c r="H35" s="18"/>
      <c r="I35" s="18"/>
      <c r="J35" s="18"/>
    </row>
    <row r="36" spans="1:10">
      <c r="A36" s="18"/>
      <c r="B36" s="18"/>
      <c r="C36" s="18"/>
      <c r="D36" s="18"/>
      <c r="E36" s="18"/>
      <c r="F36" s="18"/>
      <c r="G36" s="18"/>
      <c r="H36" s="18"/>
      <c r="I36" s="18"/>
      <c r="J36" s="18"/>
    </row>
    <row r="37" spans="1:10">
      <c r="A37" s="18"/>
      <c r="B37" s="18"/>
      <c r="C37" s="18"/>
      <c r="D37" s="18"/>
      <c r="E37" s="18"/>
      <c r="F37" s="18"/>
      <c r="G37" s="18"/>
      <c r="H37" s="18"/>
      <c r="I37" s="18"/>
      <c r="J37" s="18"/>
    </row>
    <row r="38" spans="1:10">
      <c r="A38" s="18"/>
      <c r="B38" s="18"/>
      <c r="C38" s="18"/>
      <c r="D38" s="18"/>
      <c r="E38" s="18"/>
      <c r="F38" s="18"/>
      <c r="G38" s="18"/>
      <c r="H38" s="18"/>
      <c r="I38" s="18"/>
      <c r="J38" s="18"/>
    </row>
    <row r="39" spans="1:10">
      <c r="A39" s="18"/>
      <c r="B39" s="18"/>
      <c r="C39" s="18"/>
      <c r="D39" s="18"/>
      <c r="E39" s="18"/>
      <c r="F39" s="18"/>
      <c r="G39" s="18"/>
      <c r="H39" s="18"/>
      <c r="I39" s="18"/>
      <c r="J39" s="18"/>
    </row>
    <row r="40" spans="1:10">
      <c r="A40" s="18"/>
      <c r="B40" s="18"/>
      <c r="C40" s="18"/>
      <c r="D40" s="18"/>
      <c r="E40" s="18"/>
      <c r="F40" s="18"/>
      <c r="G40" s="18"/>
      <c r="H40" s="18"/>
      <c r="I40" s="18"/>
      <c r="J40" s="18"/>
    </row>
    <row r="41" spans="1:10">
      <c r="A41" s="18"/>
      <c r="B41" s="18"/>
      <c r="C41" s="18"/>
      <c r="D41" s="18"/>
      <c r="E41" s="18"/>
      <c r="F41" s="18"/>
      <c r="G41" s="18"/>
      <c r="H41" s="18"/>
      <c r="I41" s="18"/>
      <c r="J41" s="18"/>
    </row>
    <row r="42" spans="1:10">
      <c r="A42" s="18"/>
      <c r="B42" s="18"/>
      <c r="C42" s="18"/>
      <c r="D42" s="18"/>
      <c r="E42" s="18"/>
      <c r="F42" s="18"/>
      <c r="G42" s="18"/>
      <c r="H42" s="18"/>
      <c r="I42" s="18"/>
      <c r="J42" s="18"/>
    </row>
    <row r="43" spans="1:10">
      <c r="A43" s="18"/>
      <c r="B43" s="18"/>
      <c r="C43" s="18"/>
      <c r="D43" s="18"/>
      <c r="E43" s="18"/>
      <c r="F43" s="18"/>
      <c r="G43" s="18"/>
      <c r="H43" s="18"/>
      <c r="I43" s="18"/>
      <c r="J43" s="18"/>
    </row>
    <row r="44" spans="1:10">
      <c r="A44" s="18"/>
      <c r="B44" s="18"/>
      <c r="C44" s="18"/>
      <c r="D44" s="18"/>
      <c r="E44" s="18"/>
      <c r="F44" s="18"/>
      <c r="G44" s="18"/>
      <c r="H44" s="18"/>
      <c r="I44" s="18"/>
      <c r="J44" s="18"/>
    </row>
  </sheetData>
  <mergeCells count="1">
    <mergeCell ref="A1:J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91"/>
  <sheetViews>
    <sheetView workbookViewId="0">
      <pane ySplit="4" topLeftCell="A5" activePane="bottomLeft" state="frozen"/>
      <selection pane="bottomLeft" activeCell="D48" sqref="D48"/>
    </sheetView>
  </sheetViews>
  <sheetFormatPr defaultRowHeight="15"/>
  <cols>
    <col min="1" max="1" width="13.42578125" style="3" customWidth="1"/>
    <col min="2" max="2" width="12" customWidth="1"/>
    <col min="3" max="3" width="19.140625" style="5" customWidth="1"/>
    <col min="4" max="4" width="14.7109375" customWidth="1"/>
    <col min="5" max="5" width="13.42578125" customWidth="1"/>
    <col min="6" max="6" width="13" customWidth="1"/>
    <col min="8" max="8" width="9.5703125" bestFit="1" customWidth="1"/>
    <col min="9" max="9" width="11.42578125" style="6" customWidth="1"/>
    <col min="10" max="10" width="10.7109375" style="6" customWidth="1"/>
    <col min="11" max="11" width="14.85546875" style="4" customWidth="1"/>
    <col min="12" max="12" width="21.5703125" style="4" customWidth="1"/>
    <col min="13" max="13" width="16.140625" style="4" customWidth="1"/>
    <col min="14" max="14" width="10.140625" customWidth="1"/>
    <col min="15" max="15" width="67" customWidth="1"/>
  </cols>
  <sheetData>
    <row r="1" spans="1:15">
      <c r="C1" s="5" t="s">
        <v>16</v>
      </c>
      <c r="D1" s="5" t="s">
        <v>14</v>
      </c>
      <c r="E1" s="5" t="s">
        <v>15</v>
      </c>
      <c r="G1" s="12" t="s">
        <v>17</v>
      </c>
      <c r="H1" s="12" t="s">
        <v>26</v>
      </c>
      <c r="I1" s="19" t="s">
        <v>21</v>
      </c>
      <c r="J1" s="19"/>
      <c r="K1" s="20" t="s">
        <v>19</v>
      </c>
      <c r="L1" s="20"/>
      <c r="M1" s="14"/>
      <c r="N1" s="13"/>
    </row>
    <row r="2" spans="1:15">
      <c r="C2" s="11">
        <v>4</v>
      </c>
      <c r="D2" s="11">
        <v>1</v>
      </c>
      <c r="E2" s="11">
        <v>1</v>
      </c>
      <c r="G2" s="5">
        <f>AVERAGE($J$5:$J$60)</f>
        <v>6.5689380822579763E-3</v>
      </c>
      <c r="H2" s="5">
        <f>STDEV($J$5:$J$60)</f>
        <v>1.2582884590286432E-2</v>
      </c>
      <c r="I2" s="21" t="s">
        <v>18</v>
      </c>
      <c r="J2" s="21"/>
      <c r="K2" s="22" t="s">
        <v>20</v>
      </c>
      <c r="L2" s="22"/>
    </row>
    <row r="4" spans="1:15">
      <c r="A4" s="2" t="s">
        <v>1</v>
      </c>
      <c r="B4" s="1" t="s">
        <v>0</v>
      </c>
      <c r="C4" s="1" t="s">
        <v>7</v>
      </c>
      <c r="D4" s="1" t="s">
        <v>8</v>
      </c>
      <c r="E4" s="1" t="s">
        <v>5</v>
      </c>
      <c r="F4" s="1" t="s">
        <v>4</v>
      </c>
      <c r="G4" s="1" t="s">
        <v>2</v>
      </c>
      <c r="H4" s="1" t="s">
        <v>3</v>
      </c>
      <c r="I4" s="5"/>
      <c r="J4" s="1" t="s">
        <v>13</v>
      </c>
      <c r="K4" s="1" t="s">
        <v>11</v>
      </c>
      <c r="L4" s="1" t="s">
        <v>25</v>
      </c>
      <c r="M4" s="1" t="s">
        <v>12</v>
      </c>
      <c r="N4" s="1" t="s">
        <v>27</v>
      </c>
      <c r="O4" s="1" t="s">
        <v>6</v>
      </c>
    </row>
    <row r="5" spans="1:15">
      <c r="A5" s="3" t="str">
        <f>[1]TSIM!A5</f>
        <v>AES.O0</v>
      </c>
      <c r="B5">
        <v>275177346</v>
      </c>
      <c r="C5" s="5">
        <f>B5-($C$2*F5+G5*$D$2+H5*$E$2)</f>
        <v>56676090</v>
      </c>
      <c r="D5">
        <v>56676086</v>
      </c>
      <c r="E5">
        <v>52994056</v>
      </c>
      <c r="F5">
        <v>52994057</v>
      </c>
      <c r="G5">
        <v>5873001</v>
      </c>
      <c r="H5">
        <v>652027</v>
      </c>
      <c r="J5" s="6">
        <f>IF(D5 = 0, "", ABS(C5-D5)/D5)</f>
        <v>7.0576503818559386E-8</v>
      </c>
      <c r="K5" s="4">
        <f>B5/E5</f>
        <v>5.1926077520844975</v>
      </c>
      <c r="L5" s="4">
        <f>B5-D5</f>
        <v>218501260</v>
      </c>
      <c r="M5" s="4">
        <f>L5/E5</f>
        <v>4.1231276956796812</v>
      </c>
      <c r="N5">
        <f>E5-F5</f>
        <v>-1</v>
      </c>
    </row>
    <row r="6" spans="1:15">
      <c r="A6" s="3" t="str">
        <f>[1]TSIM!A6</f>
        <v>AES.O1</v>
      </c>
      <c r="B6">
        <v>172420562</v>
      </c>
      <c r="C6" s="5">
        <f t="shared" ref="C6:C60" si="0">B6-($C$2*F6+G6*$D$2+H6*$E$2)</f>
        <v>36296125</v>
      </c>
      <c r="D6">
        <v>36296132</v>
      </c>
      <c r="E6">
        <v>32706102</v>
      </c>
      <c r="F6">
        <v>32706103</v>
      </c>
      <c r="G6">
        <v>4740000</v>
      </c>
      <c r="H6">
        <v>560025</v>
      </c>
      <c r="J6" s="6">
        <f t="shared" ref="J6:J60" si="1">IF(D6 = 0, "", ABS(C6-D6)/D6)</f>
        <v>1.9285801583485536E-7</v>
      </c>
      <c r="K6" s="4">
        <f t="shared" ref="K6:K60" si="2">B6/E6</f>
        <v>5.2718163112192338</v>
      </c>
      <c r="L6" s="4">
        <f t="shared" ref="L6:L60" si="3">B6-D6</f>
        <v>136124430</v>
      </c>
      <c r="M6" s="4">
        <f t="shared" ref="M6:M60" si="4">L6/E6</f>
        <v>4.1620499440746563</v>
      </c>
      <c r="N6">
        <f t="shared" ref="N6:N60" si="5">E6-F6</f>
        <v>-1</v>
      </c>
    </row>
    <row r="7" spans="1:15">
      <c r="A7" s="3" t="str">
        <f>[1]TSIM!A7</f>
        <v>AES.O2</v>
      </c>
      <c r="B7">
        <v>172310557</v>
      </c>
      <c r="C7" s="5">
        <f t="shared" si="0"/>
        <v>36274124</v>
      </c>
      <c r="D7">
        <v>36274131</v>
      </c>
      <c r="E7">
        <v>32684101</v>
      </c>
      <c r="F7">
        <v>32684102</v>
      </c>
      <c r="G7">
        <v>4740000</v>
      </c>
      <c r="H7">
        <v>560025</v>
      </c>
      <c r="J7" s="6">
        <f t="shared" si="1"/>
        <v>1.9297498815340331E-7</v>
      </c>
      <c r="K7" s="4">
        <f t="shared" si="2"/>
        <v>5.2719992818526658</v>
      </c>
      <c r="L7" s="4">
        <f t="shared" si="3"/>
        <v>136036426</v>
      </c>
      <c r="M7" s="4">
        <f t="shared" si="4"/>
        <v>4.1621590264942583</v>
      </c>
      <c r="N7">
        <f t="shared" si="5"/>
        <v>-1</v>
      </c>
    </row>
    <row r="8" spans="1:15">
      <c r="A8" s="3" t="str">
        <f>[1]TSIM!A8</f>
        <v>AES.O3</v>
      </c>
      <c r="B8">
        <v>170355552</v>
      </c>
      <c r="C8" s="5">
        <f>B8-($C$2*F8+G8*$D$2+H8*$E$2)</f>
        <v>35903123</v>
      </c>
      <c r="D8">
        <v>35903130</v>
      </c>
      <c r="E8">
        <v>32313100</v>
      </c>
      <c r="F8">
        <v>32313101</v>
      </c>
      <c r="G8">
        <v>4640000</v>
      </c>
      <c r="H8">
        <v>560025</v>
      </c>
      <c r="J8" s="6">
        <f>IF(D8 = 0, "", ABS(C8-D8)/D8)</f>
        <v>1.9496907372699817E-7</v>
      </c>
      <c r="K8" s="4">
        <f>B8/E8</f>
        <v>5.2720275058722317</v>
      </c>
      <c r="L8" s="4">
        <f>B8-D8</f>
        <v>134452422</v>
      </c>
      <c r="M8" s="4">
        <f>L8/E8</f>
        <v>4.1609261259365393</v>
      </c>
      <c r="N8">
        <f>E8-F8</f>
        <v>-1</v>
      </c>
    </row>
    <row r="9" spans="1:15">
      <c r="A9" s="3" t="str">
        <f>[1]TSIM!A9</f>
        <v>bcnt.O0</v>
      </c>
      <c r="B9">
        <v>90990115</v>
      </c>
      <c r="C9" s="5">
        <f t="shared" si="0"/>
        <v>18305030</v>
      </c>
      <c r="D9">
        <v>18305026</v>
      </c>
      <c r="E9">
        <v>16200019</v>
      </c>
      <c r="F9">
        <v>16200020</v>
      </c>
      <c r="G9">
        <v>5780001</v>
      </c>
      <c r="H9">
        <v>2105004</v>
      </c>
      <c r="J9" s="6">
        <f t="shared" si="1"/>
        <v>2.1851921980334799E-7</v>
      </c>
      <c r="K9" s="4">
        <f t="shared" si="2"/>
        <v>5.6166671779829391</v>
      </c>
      <c r="L9" s="4">
        <f t="shared" si="3"/>
        <v>72685089</v>
      </c>
      <c r="M9" s="4">
        <f t="shared" si="4"/>
        <v>4.4867286266763022</v>
      </c>
      <c r="N9">
        <f t="shared" si="5"/>
        <v>-1</v>
      </c>
    </row>
    <row r="10" spans="1:15">
      <c r="A10" s="3" t="str">
        <f>[1]TSIM!A10</f>
        <v>bcnt.O1</v>
      </c>
      <c r="B10" s="4">
        <v>66600125</v>
      </c>
      <c r="C10" s="5">
        <f t="shared" si="0"/>
        <v>13505031</v>
      </c>
      <c r="D10">
        <v>13500027</v>
      </c>
      <c r="E10" s="4">
        <v>11570022</v>
      </c>
      <c r="F10">
        <v>11570023</v>
      </c>
      <c r="G10">
        <v>4885000</v>
      </c>
      <c r="H10">
        <v>1930002</v>
      </c>
      <c r="J10" s="6">
        <f t="shared" si="1"/>
        <v>3.7066592533481599E-4</v>
      </c>
      <c r="K10" s="4">
        <f t="shared" si="2"/>
        <v>5.756266064144044</v>
      </c>
      <c r="L10" s="4">
        <f t="shared" si="3"/>
        <v>53100098</v>
      </c>
      <c r="M10" s="4">
        <f t="shared" si="4"/>
        <v>4.5894552318050907</v>
      </c>
      <c r="N10">
        <f t="shared" si="5"/>
        <v>-1</v>
      </c>
    </row>
    <row r="11" spans="1:15">
      <c r="A11" s="3" t="str">
        <f>[1]TSIM!A11</f>
        <v>bcnt.O2</v>
      </c>
      <c r="B11" s="8">
        <v>66600125</v>
      </c>
      <c r="C11" s="5">
        <f t="shared" si="0"/>
        <v>13505031</v>
      </c>
      <c r="D11" s="8">
        <v>13500027</v>
      </c>
      <c r="E11" s="8">
        <v>11570022</v>
      </c>
      <c r="F11" s="8">
        <v>11570023</v>
      </c>
      <c r="G11" s="8">
        <v>4885000</v>
      </c>
      <c r="H11" s="8">
        <v>1930002</v>
      </c>
      <c r="I11" s="10"/>
      <c r="J11" s="6">
        <f t="shared" si="1"/>
        <v>3.7066592533481599E-4</v>
      </c>
      <c r="K11" s="4">
        <f t="shared" si="2"/>
        <v>5.756266064144044</v>
      </c>
      <c r="L11" s="4">
        <f t="shared" si="3"/>
        <v>53100098</v>
      </c>
      <c r="M11" s="4">
        <f t="shared" si="4"/>
        <v>4.5894552318050907</v>
      </c>
      <c r="N11">
        <f t="shared" si="5"/>
        <v>-1</v>
      </c>
      <c r="O11" s="8" t="s">
        <v>9</v>
      </c>
    </row>
    <row r="12" spans="1:15">
      <c r="A12" s="3" t="str">
        <f>[1]TSIM!A12</f>
        <v>bcnt.O3</v>
      </c>
      <c r="B12" s="8">
        <v>66600125</v>
      </c>
      <c r="C12" s="5">
        <f t="shared" si="0"/>
        <v>13505031</v>
      </c>
      <c r="D12" s="8">
        <v>13500027</v>
      </c>
      <c r="E12" s="8">
        <v>11570022</v>
      </c>
      <c r="F12" s="8">
        <v>11570023</v>
      </c>
      <c r="G12" s="8">
        <v>4885000</v>
      </c>
      <c r="H12" s="8">
        <v>1930002</v>
      </c>
      <c r="I12" s="10"/>
      <c r="J12" s="6">
        <f t="shared" si="1"/>
        <v>3.7066592533481599E-4</v>
      </c>
      <c r="K12" s="4">
        <f t="shared" si="2"/>
        <v>5.756266064144044</v>
      </c>
      <c r="L12" s="4">
        <f t="shared" si="3"/>
        <v>53100098</v>
      </c>
      <c r="M12" s="4">
        <f t="shared" si="4"/>
        <v>4.5894552318050907</v>
      </c>
      <c r="N12">
        <f t="shared" si="5"/>
        <v>-1</v>
      </c>
      <c r="O12" s="8" t="s">
        <v>9</v>
      </c>
    </row>
    <row r="13" spans="1:15">
      <c r="A13" s="3" t="str">
        <f>[1]TSIM!A13</f>
        <v>blit.O0</v>
      </c>
      <c r="B13" s="4">
        <v>319399127</v>
      </c>
      <c r="C13" s="5">
        <f t="shared" si="0"/>
        <v>66292232</v>
      </c>
      <c r="D13">
        <v>66292240</v>
      </c>
      <c r="E13" s="4">
        <v>54246201</v>
      </c>
      <c r="F13">
        <v>54246202</v>
      </c>
      <c r="G13">
        <v>24080055</v>
      </c>
      <c r="H13">
        <v>12042032</v>
      </c>
      <c r="I13"/>
      <c r="J13" s="6">
        <f t="shared" si="1"/>
        <v>1.2067777465356429E-7</v>
      </c>
      <c r="K13" s="4">
        <f t="shared" si="2"/>
        <v>5.8879538310894803</v>
      </c>
      <c r="L13" s="4">
        <f t="shared" si="3"/>
        <v>253106887</v>
      </c>
      <c r="M13" s="4">
        <f t="shared" si="4"/>
        <v>4.6658914787415249</v>
      </c>
      <c r="N13">
        <f t="shared" si="5"/>
        <v>-1</v>
      </c>
    </row>
    <row r="14" spans="1:15">
      <c r="A14" s="3" t="str">
        <f>[1]TSIM!A14</f>
        <v>blit.O1</v>
      </c>
      <c r="B14" s="4">
        <v>96675615</v>
      </c>
      <c r="C14" s="5">
        <f t="shared" si="0"/>
        <v>20139122</v>
      </c>
      <c r="D14">
        <v>20139130</v>
      </c>
      <c r="E14" s="4">
        <v>18131120</v>
      </c>
      <c r="F14">
        <v>18131121</v>
      </c>
      <c r="G14">
        <v>2008006</v>
      </c>
      <c r="H14">
        <v>2004003</v>
      </c>
      <c r="I14"/>
      <c r="J14" s="6">
        <f t="shared" si="1"/>
        <v>3.9723662342911537E-7</v>
      </c>
      <c r="K14" s="4">
        <f t="shared" si="2"/>
        <v>5.332026648105578</v>
      </c>
      <c r="L14" s="4">
        <f t="shared" si="3"/>
        <v>76536485</v>
      </c>
      <c r="M14" s="4">
        <f t="shared" si="4"/>
        <v>4.2212772845803235</v>
      </c>
      <c r="N14">
        <f t="shared" si="5"/>
        <v>-1</v>
      </c>
    </row>
    <row r="15" spans="1:15">
      <c r="A15" s="3" t="str">
        <f>[1]TSIM!A15</f>
        <v>blit.O2</v>
      </c>
      <c r="B15" s="4">
        <v>96650597</v>
      </c>
      <c r="C15" s="5">
        <f t="shared" si="0"/>
        <v>20134128</v>
      </c>
      <c r="D15">
        <v>20134124</v>
      </c>
      <c r="E15" s="4">
        <v>18126114</v>
      </c>
      <c r="F15">
        <v>18126115</v>
      </c>
      <c r="G15">
        <v>2008006</v>
      </c>
      <c r="H15">
        <v>2004003</v>
      </c>
      <c r="I15"/>
      <c r="J15" s="6">
        <f t="shared" si="1"/>
        <v>1.986676947057642E-7</v>
      </c>
      <c r="K15" s="4">
        <f t="shared" si="2"/>
        <v>5.3321190079682825</v>
      </c>
      <c r="L15" s="4">
        <f t="shared" si="3"/>
        <v>76516473</v>
      </c>
      <c r="M15" s="4">
        <f t="shared" si="4"/>
        <v>4.2213390581125108</v>
      </c>
      <c r="N15">
        <f t="shared" si="5"/>
        <v>-1</v>
      </c>
    </row>
    <row r="16" spans="1:15">
      <c r="A16" s="3" t="str">
        <f>[1]TSIM!A16</f>
        <v>blit.O3</v>
      </c>
      <c r="B16" s="8">
        <v>96650597</v>
      </c>
      <c r="C16" s="5">
        <f t="shared" si="0"/>
        <v>20134128</v>
      </c>
      <c r="D16" s="8">
        <v>20134124</v>
      </c>
      <c r="E16" s="8">
        <v>18126114</v>
      </c>
      <c r="F16" s="8">
        <v>18126115</v>
      </c>
      <c r="G16" s="8">
        <v>2008006</v>
      </c>
      <c r="H16" s="8">
        <v>2004003</v>
      </c>
      <c r="I16" s="8"/>
      <c r="J16" s="6">
        <f t="shared" si="1"/>
        <v>1.986676947057642E-7</v>
      </c>
      <c r="K16" s="4">
        <f t="shared" si="2"/>
        <v>5.3321190079682825</v>
      </c>
      <c r="L16" s="4">
        <f t="shared" si="3"/>
        <v>76516473</v>
      </c>
      <c r="M16" s="4">
        <f t="shared" si="4"/>
        <v>4.2213390581125108</v>
      </c>
      <c r="N16">
        <f t="shared" si="5"/>
        <v>-1</v>
      </c>
      <c r="O16" s="8" t="s">
        <v>9</v>
      </c>
    </row>
    <row r="17" spans="1:15">
      <c r="A17" s="3" t="str">
        <f>[1]TSIM!A17</f>
        <v>crc.O0</v>
      </c>
      <c r="B17" s="15">
        <v>185973999</v>
      </c>
      <c r="C17" s="5">
        <f t="shared" si="0"/>
        <v>36976845</v>
      </c>
      <c r="D17">
        <v>36976853</v>
      </c>
      <c r="E17" s="15">
        <v>34269422</v>
      </c>
      <c r="F17">
        <v>34269423</v>
      </c>
      <c r="G17">
        <v>9252546</v>
      </c>
      <c r="H17">
        <v>2666916</v>
      </c>
      <c r="J17" s="6">
        <f t="shared" si="1"/>
        <v>2.1635156458555301E-7</v>
      </c>
      <c r="K17" s="4">
        <f t="shared" si="2"/>
        <v>5.4268204173388161</v>
      </c>
      <c r="L17" s="4">
        <f t="shared" si="3"/>
        <v>148997146</v>
      </c>
      <c r="M17" s="4">
        <f t="shared" si="4"/>
        <v>4.3478161376634832</v>
      </c>
      <c r="N17">
        <f t="shared" si="5"/>
        <v>-1</v>
      </c>
    </row>
    <row r="18" spans="1:15">
      <c r="A18" s="3" t="str">
        <f>[1]TSIM!A18</f>
        <v>crc.O1</v>
      </c>
      <c r="B18" s="15">
        <v>79113526</v>
      </c>
      <c r="C18" s="5">
        <f t="shared" si="0"/>
        <v>15523316</v>
      </c>
      <c r="D18">
        <v>15523324</v>
      </c>
      <c r="E18" s="15">
        <v>15482295</v>
      </c>
      <c r="F18">
        <v>15482296</v>
      </c>
      <c r="G18">
        <v>1660512</v>
      </c>
      <c r="H18">
        <v>514</v>
      </c>
      <c r="J18" s="6">
        <f t="shared" si="1"/>
        <v>5.1535354154818903E-7</v>
      </c>
      <c r="K18" s="4">
        <f t="shared" si="2"/>
        <v>5.1099353164372596</v>
      </c>
      <c r="L18" s="4">
        <f t="shared" si="3"/>
        <v>63590202</v>
      </c>
      <c r="M18" s="4">
        <f t="shared" si="4"/>
        <v>4.1072852571275771</v>
      </c>
      <c r="N18">
        <f t="shared" si="5"/>
        <v>-1</v>
      </c>
    </row>
    <row r="19" spans="1:15">
      <c r="A19" s="3" t="str">
        <f>[1]TSIM!A19</f>
        <v>crc.O2</v>
      </c>
      <c r="B19" s="15">
        <v>75112236</v>
      </c>
      <c r="C19" s="5">
        <f t="shared" si="0"/>
        <v>14723058</v>
      </c>
      <c r="D19">
        <v>14723066</v>
      </c>
      <c r="E19" s="15">
        <v>14682037</v>
      </c>
      <c r="F19">
        <v>14682038</v>
      </c>
      <c r="G19">
        <v>1660512</v>
      </c>
      <c r="H19">
        <v>514</v>
      </c>
      <c r="J19" s="6">
        <f t="shared" si="1"/>
        <v>5.4336508441923709E-7</v>
      </c>
      <c r="K19" s="4">
        <f t="shared" si="2"/>
        <v>5.115927442493164</v>
      </c>
      <c r="L19" s="4">
        <f t="shared" si="3"/>
        <v>60389170</v>
      </c>
      <c r="M19" s="4">
        <f t="shared" si="4"/>
        <v>4.1131329392508684</v>
      </c>
      <c r="N19">
        <f t="shared" si="5"/>
        <v>-1</v>
      </c>
    </row>
    <row r="20" spans="1:15">
      <c r="A20" s="3" t="str">
        <f>[1]TSIM!A20</f>
        <v>crc.O3</v>
      </c>
      <c r="B20" s="15">
        <v>62721208</v>
      </c>
      <c r="C20" s="5">
        <f t="shared" si="0"/>
        <v>12244862</v>
      </c>
      <c r="D20">
        <v>12244858</v>
      </c>
      <c r="E20" s="15">
        <v>12203829</v>
      </c>
      <c r="F20">
        <v>12203830</v>
      </c>
      <c r="G20">
        <v>1660512</v>
      </c>
      <c r="H20">
        <v>514</v>
      </c>
      <c r="I20"/>
      <c r="J20" s="6">
        <f t="shared" si="1"/>
        <v>3.2666773269236767E-7</v>
      </c>
      <c r="K20" s="4">
        <f t="shared" si="2"/>
        <v>5.1394695877826537</v>
      </c>
      <c r="L20" s="4">
        <f t="shared" si="3"/>
        <v>50476350</v>
      </c>
      <c r="M20" s="4">
        <f t="shared" si="4"/>
        <v>4.136107610160713</v>
      </c>
      <c r="N20">
        <f t="shared" si="5"/>
        <v>-1</v>
      </c>
    </row>
    <row r="21" spans="1:15">
      <c r="A21" s="3" t="str">
        <f>[1]TSIM!A21</f>
        <v>des.O0</v>
      </c>
      <c r="B21" s="15">
        <v>31677548</v>
      </c>
      <c r="C21" s="5">
        <f t="shared" si="0"/>
        <v>6299820</v>
      </c>
      <c r="D21">
        <v>6299816</v>
      </c>
      <c r="E21" s="15">
        <v>6194562</v>
      </c>
      <c r="F21">
        <v>6194563</v>
      </c>
      <c r="G21">
        <v>496433</v>
      </c>
      <c r="H21">
        <v>103043</v>
      </c>
      <c r="J21" s="6">
        <f t="shared" si="1"/>
        <v>6.3493917917602677E-7</v>
      </c>
      <c r="K21" s="4">
        <f t="shared" si="2"/>
        <v>5.1137672042026541</v>
      </c>
      <c r="L21" s="4">
        <f t="shared" si="3"/>
        <v>25377732</v>
      </c>
      <c r="M21" s="4">
        <f t="shared" si="4"/>
        <v>4.0967758495273756</v>
      </c>
      <c r="N21">
        <f t="shared" si="5"/>
        <v>-1</v>
      </c>
    </row>
    <row r="22" spans="1:15">
      <c r="A22" s="3" t="str">
        <f>[1]TSIM!A22</f>
        <v>des.O1</v>
      </c>
      <c r="B22" s="15">
        <v>23746738</v>
      </c>
      <c r="C22" s="5">
        <f t="shared" si="0"/>
        <v>4712249</v>
      </c>
      <c r="D22">
        <v>4712257</v>
      </c>
      <c r="E22" s="15">
        <v>4611421</v>
      </c>
      <c r="F22">
        <v>4611422</v>
      </c>
      <c r="G22">
        <v>490176</v>
      </c>
      <c r="H22">
        <v>98625</v>
      </c>
      <c r="J22" s="6">
        <f t="shared" si="1"/>
        <v>1.697700273987603E-6</v>
      </c>
      <c r="K22" s="4">
        <f t="shared" si="2"/>
        <v>5.1495489134477204</v>
      </c>
      <c r="L22" s="4">
        <f t="shared" si="3"/>
        <v>19034481</v>
      </c>
      <c r="M22" s="4">
        <f t="shared" si="4"/>
        <v>4.1276823347944163</v>
      </c>
      <c r="N22">
        <f t="shared" si="5"/>
        <v>-1</v>
      </c>
    </row>
    <row r="23" spans="1:15">
      <c r="A23" s="3" t="str">
        <f>[1]TSIM!A23</f>
        <v>des.O2</v>
      </c>
      <c r="B23" s="15">
        <v>23825858</v>
      </c>
      <c r="C23" s="5">
        <f t="shared" si="0"/>
        <v>4728073</v>
      </c>
      <c r="D23">
        <v>4728081</v>
      </c>
      <c r="E23" s="15">
        <v>4627245</v>
      </c>
      <c r="F23">
        <v>4627246</v>
      </c>
      <c r="G23">
        <v>490176</v>
      </c>
      <c r="H23">
        <v>98625</v>
      </c>
      <c r="J23" s="6">
        <f t="shared" si="1"/>
        <v>1.6920183897018684E-6</v>
      </c>
      <c r="K23" s="4">
        <f t="shared" si="2"/>
        <v>5.1490374942325294</v>
      </c>
      <c r="L23" s="4">
        <f t="shared" si="3"/>
        <v>19097777</v>
      </c>
      <c r="M23" s="4">
        <f t="shared" si="4"/>
        <v>4.1272456937119175</v>
      </c>
      <c r="N23">
        <f t="shared" si="5"/>
        <v>-1</v>
      </c>
    </row>
    <row r="24" spans="1:15">
      <c r="A24" s="3" t="str">
        <f>[1]TSIM!A24</f>
        <v>des.O3</v>
      </c>
      <c r="B24" s="15">
        <v>23779858</v>
      </c>
      <c r="C24" s="5">
        <f t="shared" si="0"/>
        <v>4718873</v>
      </c>
      <c r="D24">
        <v>4718881</v>
      </c>
      <c r="E24" s="15">
        <v>4618045</v>
      </c>
      <c r="F24">
        <v>4618046</v>
      </c>
      <c r="G24">
        <v>490176</v>
      </c>
      <c r="H24">
        <v>98625</v>
      </c>
      <c r="J24" s="6">
        <f t="shared" si="1"/>
        <v>1.6953171737113099E-6</v>
      </c>
      <c r="K24" s="4">
        <f t="shared" si="2"/>
        <v>5.1493344044936764</v>
      </c>
      <c r="L24" s="4">
        <f t="shared" si="3"/>
        <v>19060977</v>
      </c>
      <c r="M24" s="4">
        <f t="shared" si="4"/>
        <v>4.1274991906748415</v>
      </c>
      <c r="N24">
        <f t="shared" si="5"/>
        <v>-1</v>
      </c>
    </row>
    <row r="25" spans="1:15">
      <c r="A25" s="3" t="str">
        <f>[1]TSIM!A25</f>
        <v>engine.O0</v>
      </c>
      <c r="B25" s="15">
        <v>281338596</v>
      </c>
      <c r="C25" s="5">
        <f t="shared" si="0"/>
        <v>70331303</v>
      </c>
      <c r="D25">
        <v>70331311</v>
      </c>
      <c r="E25" s="15">
        <v>48838222</v>
      </c>
      <c r="F25">
        <v>48838223</v>
      </c>
      <c r="G25">
        <v>11476070</v>
      </c>
      <c r="H25">
        <v>4178331</v>
      </c>
      <c r="J25" s="6">
        <f t="shared" si="1"/>
        <v>1.1374734646991011E-7</v>
      </c>
      <c r="K25" s="4">
        <f t="shared" si="2"/>
        <v>5.7606232266195114</v>
      </c>
      <c r="L25" s="4">
        <f t="shared" si="3"/>
        <v>211007285</v>
      </c>
      <c r="M25" s="4">
        <f t="shared" si="4"/>
        <v>4.3205357680711636</v>
      </c>
      <c r="N25">
        <f t="shared" si="5"/>
        <v>-1</v>
      </c>
    </row>
    <row r="26" spans="1:15">
      <c r="A26" s="3" t="str">
        <f>[1]TSIM!A26</f>
        <v>engine.O1</v>
      </c>
      <c r="B26" s="15">
        <v>135580208</v>
      </c>
      <c r="C26" s="5">
        <f t="shared" si="0"/>
        <v>41858872</v>
      </c>
      <c r="D26">
        <v>41613864</v>
      </c>
      <c r="E26" s="15">
        <v>21937499</v>
      </c>
      <c r="F26">
        <v>21937500</v>
      </c>
      <c r="G26">
        <v>3609729</v>
      </c>
      <c r="H26">
        <v>2361607</v>
      </c>
      <c r="J26" s="6">
        <f t="shared" si="1"/>
        <v>5.8876532109587328E-3</v>
      </c>
      <c r="K26" s="4">
        <f t="shared" si="2"/>
        <v>6.1802946634892155</v>
      </c>
      <c r="L26" s="4">
        <f t="shared" si="3"/>
        <v>93966344</v>
      </c>
      <c r="M26" s="4">
        <f t="shared" si="4"/>
        <v>4.2833663035152734</v>
      </c>
      <c r="N26">
        <f t="shared" si="5"/>
        <v>-1</v>
      </c>
    </row>
    <row r="27" spans="1:15">
      <c r="A27" s="3" t="str">
        <f>[1]TSIM!A27</f>
        <v>engine.O2</v>
      </c>
      <c r="B27" s="15">
        <v>115586207</v>
      </c>
      <c r="C27" s="5">
        <f t="shared" si="0"/>
        <v>37878004</v>
      </c>
      <c r="D27">
        <v>37546053</v>
      </c>
      <c r="E27" s="15">
        <v>18222251</v>
      </c>
      <c r="F27">
        <v>18222252</v>
      </c>
      <c r="G27">
        <v>2810151</v>
      </c>
      <c r="H27">
        <v>2009044</v>
      </c>
      <c r="J27" s="6">
        <f t="shared" si="1"/>
        <v>8.8411690038364358E-3</v>
      </c>
      <c r="K27" s="4">
        <f t="shared" si="2"/>
        <v>6.3431354885848075</v>
      </c>
      <c r="L27" s="4">
        <f t="shared" si="3"/>
        <v>78040154</v>
      </c>
      <c r="M27" s="4">
        <f t="shared" si="4"/>
        <v>4.2826846145407611</v>
      </c>
      <c r="N27">
        <f t="shared" si="5"/>
        <v>-1</v>
      </c>
    </row>
    <row r="28" spans="1:15">
      <c r="A28" s="3" t="str">
        <f>[1]TSIM!A28</f>
        <v>engine.O3</v>
      </c>
      <c r="B28" s="15">
        <v>115746857</v>
      </c>
      <c r="C28" s="5">
        <f t="shared" si="0"/>
        <v>37923394</v>
      </c>
      <c r="D28">
        <v>37574868</v>
      </c>
      <c r="E28" s="15">
        <v>18251066</v>
      </c>
      <c r="F28">
        <v>18251067</v>
      </c>
      <c r="G28">
        <v>2810151</v>
      </c>
      <c r="H28">
        <v>2009044</v>
      </c>
      <c r="J28" s="6">
        <f t="shared" si="1"/>
        <v>9.2755082998561694E-3</v>
      </c>
      <c r="K28" s="4">
        <f t="shared" si="2"/>
        <v>6.341923096437216</v>
      </c>
      <c r="L28" s="4">
        <f t="shared" si="3"/>
        <v>78171989</v>
      </c>
      <c r="M28" s="4">
        <f t="shared" si="4"/>
        <v>4.2831464748415247</v>
      </c>
      <c r="N28">
        <f t="shared" si="5"/>
        <v>-1</v>
      </c>
    </row>
    <row r="29" spans="1:15">
      <c r="A29" s="3" t="str">
        <f>[1]TSIM!A29</f>
        <v>fib.O0</v>
      </c>
      <c r="B29" s="15">
        <v>187210959</v>
      </c>
      <c r="C29" s="5">
        <f t="shared" si="0"/>
        <v>43648616</v>
      </c>
      <c r="D29">
        <v>41998075</v>
      </c>
      <c r="E29" s="15">
        <v>34304910</v>
      </c>
      <c r="F29">
        <v>34304911</v>
      </c>
      <c r="G29">
        <v>4078409</v>
      </c>
      <c r="H29">
        <v>2264290</v>
      </c>
      <c r="I29"/>
      <c r="K29" s="4">
        <f t="shared" si="2"/>
        <v>5.4572642516770919</v>
      </c>
      <c r="L29" s="4">
        <f t="shared" si="3"/>
        <v>145212884</v>
      </c>
      <c r="M29" s="4">
        <f t="shared" si="4"/>
        <v>4.2330058291947132</v>
      </c>
      <c r="N29">
        <f t="shared" si="5"/>
        <v>-1</v>
      </c>
      <c r="O29" s="16" t="s">
        <v>22</v>
      </c>
    </row>
    <row r="30" spans="1:15">
      <c r="A30" s="3" t="str">
        <f>[1]TSIM!A30</f>
        <v>fib.O1</v>
      </c>
      <c r="B30" s="15">
        <v>113991461</v>
      </c>
      <c r="C30" s="5">
        <f t="shared" si="0"/>
        <v>28671900</v>
      </c>
      <c r="D30">
        <v>27021359</v>
      </c>
      <c r="E30" s="15">
        <v>20992274</v>
      </c>
      <c r="F30">
        <v>20992275</v>
      </c>
      <c r="G30">
        <v>750251</v>
      </c>
      <c r="H30">
        <v>600210</v>
      </c>
      <c r="I30"/>
      <c r="K30" s="4">
        <f t="shared" si="2"/>
        <v>5.4301625921993972</v>
      </c>
      <c r="L30" s="4">
        <f t="shared" si="3"/>
        <v>86970102</v>
      </c>
      <c r="M30" s="4">
        <f t="shared" si="4"/>
        <v>4.1429576424164436</v>
      </c>
      <c r="N30">
        <f t="shared" si="5"/>
        <v>-1</v>
      </c>
      <c r="O30" s="16" t="s">
        <v>23</v>
      </c>
    </row>
    <row r="31" spans="1:15">
      <c r="A31" s="7" t="str">
        <f>[1]TSIM!A31</f>
        <v>fib.O2</v>
      </c>
      <c r="B31" s="8">
        <v>79449272</v>
      </c>
      <c r="C31" s="5">
        <f t="shared" si="0"/>
        <v>19205723</v>
      </c>
      <c r="D31" s="8">
        <v>18185614</v>
      </c>
      <c r="E31" s="8">
        <v>14852223</v>
      </c>
      <c r="F31" s="8">
        <v>14852224</v>
      </c>
      <c r="G31" s="8">
        <v>463691</v>
      </c>
      <c r="H31" s="8">
        <v>370962</v>
      </c>
      <c r="I31" s="8"/>
      <c r="K31" s="4">
        <f t="shared" si="2"/>
        <v>5.349318549822474</v>
      </c>
      <c r="L31" s="4">
        <f t="shared" si="3"/>
        <v>61263658</v>
      </c>
      <c r="M31" s="4">
        <f t="shared" si="4"/>
        <v>4.1248813729769607</v>
      </c>
      <c r="N31">
        <f t="shared" si="5"/>
        <v>-1</v>
      </c>
      <c r="O31" s="16" t="s">
        <v>24</v>
      </c>
    </row>
    <row r="32" spans="1:15">
      <c r="A32" s="7" t="str">
        <f>[1]TSIM!A32</f>
        <v>fib.O3</v>
      </c>
      <c r="B32" s="8">
        <v>79449272</v>
      </c>
      <c r="C32" s="5">
        <f t="shared" si="0"/>
        <v>19205723</v>
      </c>
      <c r="D32" s="8">
        <v>18185614</v>
      </c>
      <c r="E32" s="8">
        <v>14852223</v>
      </c>
      <c r="F32" s="8">
        <v>14852224</v>
      </c>
      <c r="G32" s="8">
        <v>463691</v>
      </c>
      <c r="H32" s="8">
        <v>370962</v>
      </c>
      <c r="I32" s="8"/>
      <c r="K32" s="4">
        <f t="shared" si="2"/>
        <v>5.349318549822474</v>
      </c>
      <c r="L32" s="4">
        <f t="shared" si="3"/>
        <v>61263658</v>
      </c>
      <c r="M32" s="4">
        <f t="shared" si="4"/>
        <v>4.1248813729769607</v>
      </c>
      <c r="N32">
        <f t="shared" si="5"/>
        <v>-1</v>
      </c>
      <c r="O32" s="16" t="s">
        <v>24</v>
      </c>
    </row>
    <row r="33" spans="1:15">
      <c r="A33" s="3" t="str">
        <f>[1]TSIM!A33</f>
        <v>fir2.O0</v>
      </c>
      <c r="B33" s="15">
        <v>191998917</v>
      </c>
      <c r="C33" s="5">
        <f t="shared" si="0"/>
        <v>41798266</v>
      </c>
      <c r="D33">
        <v>41798262</v>
      </c>
      <c r="E33" s="15">
        <v>34207325</v>
      </c>
      <c r="F33">
        <v>34207326</v>
      </c>
      <c r="G33">
        <v>11943783</v>
      </c>
      <c r="H33">
        <v>1427564</v>
      </c>
      <c r="J33" s="6">
        <f t="shared" si="1"/>
        <v>9.5697758916387485E-8</v>
      </c>
      <c r="K33" s="4">
        <f t="shared" si="2"/>
        <v>5.6128012640567482</v>
      </c>
      <c r="L33" s="4">
        <f t="shared" si="3"/>
        <v>150200655</v>
      </c>
      <c r="M33" s="4">
        <f t="shared" si="4"/>
        <v>4.3908915707381384</v>
      </c>
      <c r="N33">
        <f t="shared" si="5"/>
        <v>-1</v>
      </c>
    </row>
    <row r="34" spans="1:15">
      <c r="A34" s="3" t="str">
        <f>[1]TSIM!A34</f>
        <v>fir2.O1</v>
      </c>
      <c r="B34" s="15">
        <v>53545648</v>
      </c>
      <c r="C34" s="5">
        <f t="shared" si="0"/>
        <v>14857079</v>
      </c>
      <c r="D34">
        <v>14857075</v>
      </c>
      <c r="E34" s="15">
        <v>8629541</v>
      </c>
      <c r="F34">
        <v>8629542</v>
      </c>
      <c r="G34">
        <v>4106240</v>
      </c>
      <c r="H34">
        <v>64161</v>
      </c>
      <c r="I34"/>
      <c r="J34" s="6">
        <f t="shared" si="1"/>
        <v>2.6923199889614882E-7</v>
      </c>
      <c r="K34" s="4">
        <f t="shared" si="2"/>
        <v>6.2049242248226184</v>
      </c>
      <c r="L34" s="4">
        <f t="shared" si="3"/>
        <v>38688573</v>
      </c>
      <c r="M34" s="4">
        <f t="shared" si="4"/>
        <v>4.4832712423522869</v>
      </c>
      <c r="N34">
        <f t="shared" si="5"/>
        <v>-1</v>
      </c>
    </row>
    <row r="35" spans="1:15">
      <c r="A35" s="3" t="str">
        <f>[1]TSIM!A35</f>
        <v>fir2.O2</v>
      </c>
      <c r="B35" s="15">
        <v>77830161</v>
      </c>
      <c r="C35" s="5">
        <f t="shared" si="0"/>
        <v>19614925</v>
      </c>
      <c r="D35">
        <v>19614933</v>
      </c>
      <c r="E35" s="15">
        <v>12547304</v>
      </c>
      <c r="F35">
        <v>12547305</v>
      </c>
      <c r="G35">
        <v>7121760</v>
      </c>
      <c r="H35">
        <v>904256</v>
      </c>
      <c r="J35" s="6">
        <f t="shared" si="1"/>
        <v>4.078525274595636E-7</v>
      </c>
      <c r="K35" s="4">
        <f t="shared" si="2"/>
        <v>6.2029389739819809</v>
      </c>
      <c r="L35" s="4">
        <f t="shared" si="3"/>
        <v>58215228</v>
      </c>
      <c r="M35" s="4">
        <f t="shared" si="4"/>
        <v>4.6396602808061393</v>
      </c>
      <c r="N35">
        <f t="shared" si="5"/>
        <v>-1</v>
      </c>
    </row>
    <row r="36" spans="1:15">
      <c r="A36" s="3" t="str">
        <f>[1]TSIM!A36</f>
        <v>fir2.O3</v>
      </c>
      <c r="B36" s="15">
        <v>77830081</v>
      </c>
      <c r="C36" s="5">
        <f t="shared" si="0"/>
        <v>19614909</v>
      </c>
      <c r="D36">
        <v>19614917</v>
      </c>
      <c r="E36" s="15">
        <v>12547288</v>
      </c>
      <c r="F36">
        <v>12547289</v>
      </c>
      <c r="G36">
        <v>7121760</v>
      </c>
      <c r="H36">
        <v>904256</v>
      </c>
      <c r="J36" s="6">
        <f t="shared" si="1"/>
        <v>4.0785286014720325E-7</v>
      </c>
      <c r="K36" s="4">
        <f t="shared" si="2"/>
        <v>6.2029405079408395</v>
      </c>
      <c r="L36" s="4">
        <f t="shared" si="3"/>
        <v>58215164</v>
      </c>
      <c r="M36" s="4">
        <f t="shared" si="4"/>
        <v>4.6396610964855514</v>
      </c>
      <c r="N36">
        <f t="shared" si="5"/>
        <v>-1</v>
      </c>
    </row>
    <row r="37" spans="1:15">
      <c r="A37" s="3" t="str">
        <f>[1]TSIM!A37</f>
        <v>hanoi.O0</v>
      </c>
      <c r="B37" s="15">
        <v>152930656</v>
      </c>
      <c r="C37" s="5">
        <f t="shared" si="0"/>
        <v>32910196</v>
      </c>
      <c r="D37">
        <v>32910171</v>
      </c>
      <c r="E37" s="15">
        <v>27700106</v>
      </c>
      <c r="F37">
        <v>27700107</v>
      </c>
      <c r="G37">
        <v>5410012</v>
      </c>
      <c r="H37">
        <v>3810020</v>
      </c>
      <c r="I37"/>
      <c r="J37" s="6">
        <f t="shared" si="1"/>
        <v>7.5964357644935965E-7</v>
      </c>
      <c r="K37" s="4">
        <f t="shared" si="2"/>
        <v>5.5209411834019697</v>
      </c>
      <c r="L37" s="4">
        <f t="shared" si="3"/>
        <v>120020485</v>
      </c>
      <c r="M37" s="4">
        <f t="shared" si="4"/>
        <v>4.3328529139924594</v>
      </c>
      <c r="N37">
        <f t="shared" si="5"/>
        <v>-1</v>
      </c>
    </row>
    <row r="38" spans="1:15">
      <c r="A38" s="3" t="str">
        <f>[1]TSIM!A38</f>
        <v>hanoi.O1</v>
      </c>
      <c r="B38" s="15">
        <v>79755618</v>
      </c>
      <c r="C38" s="5">
        <f t="shared" si="0"/>
        <v>17665178</v>
      </c>
      <c r="D38">
        <v>17665164</v>
      </c>
      <c r="E38" s="15">
        <v>14805102</v>
      </c>
      <c r="F38">
        <v>14805103</v>
      </c>
      <c r="G38">
        <v>1410011</v>
      </c>
      <c r="H38">
        <v>1460017</v>
      </c>
      <c r="I38"/>
      <c r="J38" s="6">
        <f t="shared" si="1"/>
        <v>7.9252023926865331E-7</v>
      </c>
      <c r="K38" s="4">
        <f t="shared" si="2"/>
        <v>5.387036036631156</v>
      </c>
      <c r="L38" s="4">
        <f t="shared" si="3"/>
        <v>62090454</v>
      </c>
      <c r="M38" s="4">
        <f t="shared" si="4"/>
        <v>4.1938551993765394</v>
      </c>
      <c r="N38">
        <f t="shared" si="5"/>
        <v>-1</v>
      </c>
    </row>
    <row r="39" spans="1:15">
      <c r="A39" s="3" t="str">
        <f>[1]TSIM!A39</f>
        <v>hanoi.O2</v>
      </c>
      <c r="B39" s="15">
        <v>70095617</v>
      </c>
      <c r="C39" s="5">
        <f t="shared" si="0"/>
        <v>15365177</v>
      </c>
      <c r="D39">
        <v>15365164</v>
      </c>
      <c r="E39" s="15">
        <v>12965102</v>
      </c>
      <c r="F39">
        <v>12965103</v>
      </c>
      <c r="G39">
        <v>1410011</v>
      </c>
      <c r="H39">
        <v>1460017</v>
      </c>
      <c r="I39"/>
      <c r="J39" s="6">
        <f t="shared" si="1"/>
        <v>8.4606971978951866E-7</v>
      </c>
      <c r="K39" s="4">
        <f t="shared" si="2"/>
        <v>5.4064840369169485</v>
      </c>
      <c r="L39" s="4">
        <f t="shared" si="3"/>
        <v>54730453</v>
      </c>
      <c r="M39" s="4">
        <f t="shared" si="4"/>
        <v>4.2213669433530105</v>
      </c>
      <c r="N39">
        <f t="shared" si="5"/>
        <v>-1</v>
      </c>
    </row>
    <row r="40" spans="1:15">
      <c r="A40" s="3" t="str">
        <f>[1]TSIM!A40</f>
        <v>hanoi.O3</v>
      </c>
      <c r="B40" s="8">
        <v>70095617</v>
      </c>
      <c r="C40" s="5">
        <f t="shared" si="0"/>
        <v>15365177</v>
      </c>
      <c r="D40" s="8">
        <v>15365164</v>
      </c>
      <c r="E40" s="8">
        <v>12965102</v>
      </c>
      <c r="F40" s="8">
        <v>12965103</v>
      </c>
      <c r="G40" s="8">
        <v>1410011</v>
      </c>
      <c r="H40" s="8">
        <v>1460017</v>
      </c>
      <c r="I40" s="8"/>
      <c r="J40" s="6">
        <f t="shared" si="1"/>
        <v>8.4606971978951866E-7</v>
      </c>
      <c r="K40" s="4">
        <f t="shared" si="2"/>
        <v>5.4064840369169485</v>
      </c>
      <c r="L40" s="4">
        <f t="shared" si="3"/>
        <v>54730453</v>
      </c>
      <c r="M40" s="4">
        <f t="shared" si="4"/>
        <v>4.2213669433530105</v>
      </c>
      <c r="N40">
        <f t="shared" si="5"/>
        <v>-1</v>
      </c>
      <c r="O40" s="8" t="s">
        <v>9</v>
      </c>
    </row>
    <row r="41" spans="1:15">
      <c r="A41" s="3" t="str">
        <f>[1]TSIM!A41</f>
        <v>heapsort.O0</v>
      </c>
      <c r="B41" s="15">
        <v>351621286</v>
      </c>
      <c r="C41" s="5">
        <f t="shared" si="0"/>
        <v>78976916</v>
      </c>
      <c r="D41">
        <v>78976912</v>
      </c>
      <c r="E41">
        <v>64401237</v>
      </c>
      <c r="F41">
        <v>64401238</v>
      </c>
      <c r="G41">
        <v>10314820</v>
      </c>
      <c r="H41">
        <v>4724598</v>
      </c>
      <c r="J41" s="6">
        <f t="shared" si="1"/>
        <v>5.0647713346908269E-8</v>
      </c>
      <c r="K41" s="4">
        <f t="shared" si="2"/>
        <v>5.4598529838797969</v>
      </c>
      <c r="L41" s="4">
        <f t="shared" si="3"/>
        <v>272644374</v>
      </c>
      <c r="M41" s="4">
        <f t="shared" si="4"/>
        <v>4.2335269740238068</v>
      </c>
      <c r="N41">
        <f t="shared" si="5"/>
        <v>-1</v>
      </c>
    </row>
    <row r="42" spans="1:15">
      <c r="A42" s="3" t="str">
        <f>[1]TSIM!A42</f>
        <v>heapsort.O1</v>
      </c>
      <c r="B42">
        <v>187783365</v>
      </c>
      <c r="C42" s="5">
        <f t="shared" si="0"/>
        <v>46925078</v>
      </c>
      <c r="D42">
        <v>45287953</v>
      </c>
      <c r="E42">
        <v>33828277</v>
      </c>
      <c r="F42">
        <v>33828278</v>
      </c>
      <c r="G42">
        <v>3936576</v>
      </c>
      <c r="H42">
        <v>1608599</v>
      </c>
      <c r="J42" s="6">
        <f t="shared" si="1"/>
        <v>3.6149238187029559E-2</v>
      </c>
      <c r="K42" s="4">
        <f t="shared" si="2"/>
        <v>5.5510768402422626</v>
      </c>
      <c r="L42" s="4">
        <f t="shared" si="3"/>
        <v>142495412</v>
      </c>
      <c r="M42" s="4">
        <f t="shared" si="4"/>
        <v>4.2123165776371048</v>
      </c>
      <c r="N42">
        <f t="shared" si="5"/>
        <v>-1</v>
      </c>
    </row>
    <row r="43" spans="1:15">
      <c r="A43" s="3" t="str">
        <f>[1]TSIM!A43</f>
        <v>heapsort.O2</v>
      </c>
      <c r="B43">
        <v>169848352</v>
      </c>
      <c r="C43" s="5">
        <f t="shared" si="0"/>
        <v>42749509</v>
      </c>
      <c r="D43">
        <v>42149452</v>
      </c>
      <c r="E43">
        <v>30689776</v>
      </c>
      <c r="F43">
        <v>30689777</v>
      </c>
      <c r="G43">
        <v>2731136</v>
      </c>
      <c r="H43">
        <v>1608599</v>
      </c>
      <c r="J43" s="6">
        <f t="shared" si="1"/>
        <v>1.4236412848261942E-2</v>
      </c>
      <c r="K43" s="4">
        <f t="shared" si="2"/>
        <v>5.534362714149494</v>
      </c>
      <c r="L43" s="4">
        <f t="shared" si="3"/>
        <v>127698900</v>
      </c>
      <c r="M43" s="4">
        <f t="shared" si="4"/>
        <v>4.1609590112355335</v>
      </c>
      <c r="N43">
        <f t="shared" si="5"/>
        <v>-1</v>
      </c>
    </row>
    <row r="44" spans="1:15">
      <c r="A44" s="3" t="str">
        <f>[1]TSIM!A44</f>
        <v>heapsort.O3</v>
      </c>
      <c r="B44" s="8">
        <v>169848352</v>
      </c>
      <c r="C44" s="5">
        <f t="shared" si="0"/>
        <v>42749509</v>
      </c>
      <c r="D44" s="8">
        <v>42149452</v>
      </c>
      <c r="E44" s="8">
        <v>30689776</v>
      </c>
      <c r="F44" s="8">
        <v>30689777</v>
      </c>
      <c r="G44" s="8">
        <v>2731136</v>
      </c>
      <c r="H44" s="8">
        <v>1608599</v>
      </c>
      <c r="I44" s="8"/>
      <c r="J44" s="6">
        <f t="shared" si="1"/>
        <v>1.4236412848261942E-2</v>
      </c>
      <c r="K44" s="4">
        <f t="shared" si="2"/>
        <v>5.534362714149494</v>
      </c>
      <c r="L44" s="4">
        <f t="shared" si="3"/>
        <v>127698900</v>
      </c>
      <c r="M44" s="4">
        <f t="shared" si="4"/>
        <v>4.1609590112355335</v>
      </c>
      <c r="N44">
        <f t="shared" si="5"/>
        <v>-1</v>
      </c>
      <c r="O44" s="8" t="s">
        <v>9</v>
      </c>
    </row>
    <row r="45" spans="1:15">
      <c r="A45" s="3" t="str">
        <f>[1]TSIM!A45</f>
        <v>matrix.O0</v>
      </c>
      <c r="B45">
        <v>476722204</v>
      </c>
      <c r="C45" s="5">
        <f t="shared" si="0"/>
        <v>104268128</v>
      </c>
      <c r="D45">
        <v>104268136</v>
      </c>
      <c r="E45">
        <v>80192662</v>
      </c>
      <c r="F45">
        <v>80192663</v>
      </c>
      <c r="G45">
        <v>37800457</v>
      </c>
      <c r="H45">
        <v>13882967</v>
      </c>
      <c r="J45" s="6">
        <f t="shared" si="1"/>
        <v>7.6725261493118085E-8</v>
      </c>
      <c r="K45" s="4">
        <f t="shared" si="2"/>
        <v>5.9447110509936678</v>
      </c>
      <c r="L45" s="4">
        <f t="shared" si="3"/>
        <v>372454068</v>
      </c>
      <c r="M45" s="4">
        <f t="shared" si="4"/>
        <v>4.6444906393056264</v>
      </c>
      <c r="N45">
        <f t="shared" si="5"/>
        <v>-1</v>
      </c>
    </row>
    <row r="46" spans="1:15">
      <c r="A46" s="3" t="str">
        <f>[1]TSIM!A46</f>
        <v>matrix.O1</v>
      </c>
      <c r="B46">
        <v>138966296</v>
      </c>
      <c r="C46" s="5">
        <f t="shared" si="0"/>
        <v>34651263</v>
      </c>
      <c r="D46">
        <v>34651265</v>
      </c>
      <c r="E46">
        <v>24346257</v>
      </c>
      <c r="F46">
        <v>24346258</v>
      </c>
      <c r="G46">
        <v>6750000</v>
      </c>
      <c r="H46">
        <v>180001</v>
      </c>
      <c r="J46" s="6">
        <f t="shared" si="1"/>
        <v>5.7717950556783428E-8</v>
      </c>
      <c r="K46" s="4">
        <f t="shared" si="2"/>
        <v>5.7079121443596028</v>
      </c>
      <c r="L46" s="4">
        <f t="shared" si="3"/>
        <v>104315031</v>
      </c>
      <c r="M46" s="4">
        <f t="shared" si="4"/>
        <v>4.2846434669608557</v>
      </c>
      <c r="N46">
        <f t="shared" si="5"/>
        <v>-1</v>
      </c>
    </row>
    <row r="47" spans="1:15">
      <c r="A47" s="3" t="str">
        <f>[1]TSIM!A47</f>
        <v>matrix.O2</v>
      </c>
      <c r="B47">
        <v>162432273</v>
      </c>
      <c r="C47" s="5">
        <f t="shared" si="0"/>
        <v>41355968</v>
      </c>
      <c r="D47">
        <v>41355958</v>
      </c>
      <c r="E47">
        <v>27698450</v>
      </c>
      <c r="F47">
        <v>27698451</v>
      </c>
      <c r="G47">
        <v>6750000</v>
      </c>
      <c r="H47">
        <v>3532501</v>
      </c>
      <c r="J47" s="6">
        <f t="shared" si="1"/>
        <v>2.4180312785886861E-7</v>
      </c>
      <c r="K47" s="4">
        <f t="shared" si="2"/>
        <v>5.8643091219905807</v>
      </c>
      <c r="L47" s="4">
        <f t="shared" si="3"/>
        <v>121076315</v>
      </c>
      <c r="M47" s="4">
        <f t="shared" si="4"/>
        <v>4.3712307006348734</v>
      </c>
      <c r="N47">
        <f t="shared" si="5"/>
        <v>-1</v>
      </c>
    </row>
    <row r="48" spans="1:15">
      <c r="A48" s="3" t="str">
        <f>[1]TSIM!A48</f>
        <v>matrix.O3</v>
      </c>
      <c r="B48" s="8">
        <v>162432273</v>
      </c>
      <c r="C48" s="5">
        <f t="shared" si="0"/>
        <v>41355968</v>
      </c>
      <c r="D48" s="8">
        <v>41355958</v>
      </c>
      <c r="E48" s="8">
        <v>27698450</v>
      </c>
      <c r="F48" s="8">
        <v>27698451</v>
      </c>
      <c r="G48" s="8">
        <v>6750000</v>
      </c>
      <c r="H48" s="8">
        <v>3532501</v>
      </c>
      <c r="I48" s="8"/>
      <c r="J48" s="6">
        <f t="shared" si="1"/>
        <v>2.4180312785886861E-7</v>
      </c>
      <c r="K48" s="4">
        <f t="shared" si="2"/>
        <v>5.8643091219905807</v>
      </c>
      <c r="L48" s="4">
        <f t="shared" si="3"/>
        <v>121076315</v>
      </c>
      <c r="M48" s="4">
        <f t="shared" si="4"/>
        <v>4.3712307006348734</v>
      </c>
      <c r="N48">
        <f t="shared" si="5"/>
        <v>-1</v>
      </c>
      <c r="O48" s="8" t="s">
        <v>9</v>
      </c>
    </row>
    <row r="49" spans="1:15">
      <c r="A49" s="3" t="str">
        <f>[1]TSIM!A49</f>
        <v>pocsag.O0</v>
      </c>
      <c r="B49">
        <v>57222086</v>
      </c>
      <c r="C49" s="5">
        <f t="shared" si="0"/>
        <v>11744814</v>
      </c>
      <c r="D49">
        <v>11744822</v>
      </c>
      <c r="E49">
        <v>10493616</v>
      </c>
      <c r="F49">
        <v>10493617</v>
      </c>
      <c r="G49">
        <v>2360601</v>
      </c>
      <c r="H49">
        <v>1142203</v>
      </c>
      <c r="J49" s="6">
        <f t="shared" si="1"/>
        <v>6.8115123413534915E-7</v>
      </c>
      <c r="K49" s="4">
        <f t="shared" si="2"/>
        <v>5.4530379232478108</v>
      </c>
      <c r="L49" s="4">
        <f t="shared" si="3"/>
        <v>45477264</v>
      </c>
      <c r="M49" s="4">
        <f t="shared" si="4"/>
        <v>4.3338029521949348</v>
      </c>
      <c r="N49">
        <f t="shared" si="5"/>
        <v>-1</v>
      </c>
    </row>
    <row r="50" spans="1:15">
      <c r="A50" s="3" t="str">
        <f>[1]TSIM!A50</f>
        <v>pocsag.O1</v>
      </c>
      <c r="B50">
        <v>17943466</v>
      </c>
      <c r="C50" s="5">
        <f t="shared" si="0"/>
        <v>3724709</v>
      </c>
      <c r="D50">
        <v>3609217</v>
      </c>
      <c r="E50">
        <v>3450013</v>
      </c>
      <c r="F50">
        <v>3450014</v>
      </c>
      <c r="G50">
        <v>368500</v>
      </c>
      <c r="H50">
        <v>50201</v>
      </c>
      <c r="J50" s="6">
        <f t="shared" si="1"/>
        <v>3.1999184310613632E-2</v>
      </c>
      <c r="K50" s="4">
        <f t="shared" si="2"/>
        <v>5.2009850397665165</v>
      </c>
      <c r="L50" s="4">
        <f t="shared" si="3"/>
        <v>14334249</v>
      </c>
      <c r="M50" s="4">
        <f t="shared" si="4"/>
        <v>4.1548391266931457</v>
      </c>
      <c r="N50">
        <f t="shared" si="5"/>
        <v>-1</v>
      </c>
    </row>
    <row r="51" spans="1:15">
      <c r="A51" s="3" t="str">
        <f>[1]TSIM!A51</f>
        <v>pocsag.O2</v>
      </c>
      <c r="B51">
        <v>15314472</v>
      </c>
      <c r="C51" s="5">
        <f t="shared" si="0"/>
        <v>3180311</v>
      </c>
      <c r="D51">
        <v>3088718</v>
      </c>
      <c r="E51">
        <v>2929514</v>
      </c>
      <c r="F51">
        <v>2929515</v>
      </c>
      <c r="G51">
        <v>365900</v>
      </c>
      <c r="H51">
        <v>50201</v>
      </c>
      <c r="J51" s="6">
        <f t="shared" si="1"/>
        <v>2.9654050644960142E-2</v>
      </c>
      <c r="K51" s="4">
        <f t="shared" si="2"/>
        <v>5.2276493643655568</v>
      </c>
      <c r="L51" s="4">
        <f t="shared" si="3"/>
        <v>12225754</v>
      </c>
      <c r="M51" s="4">
        <f t="shared" si="4"/>
        <v>4.1733045139910576</v>
      </c>
      <c r="N51">
        <f t="shared" si="5"/>
        <v>-1</v>
      </c>
    </row>
    <row r="52" spans="1:15">
      <c r="A52" s="3" t="str">
        <f>[1]TSIM!A52</f>
        <v>pocsag.O3</v>
      </c>
      <c r="B52">
        <v>14886072</v>
      </c>
      <c r="C52" s="5">
        <f t="shared" si="0"/>
        <v>3094711</v>
      </c>
      <c r="D52">
        <v>3003018</v>
      </c>
      <c r="E52">
        <v>2843814</v>
      </c>
      <c r="F52">
        <v>2843815</v>
      </c>
      <c r="G52">
        <v>365900</v>
      </c>
      <c r="H52">
        <v>50201</v>
      </c>
      <c r="J52" s="6">
        <f t="shared" si="1"/>
        <v>3.0533616515119124E-2</v>
      </c>
      <c r="K52" s="4">
        <f t="shared" si="2"/>
        <v>5.2345448752977513</v>
      </c>
      <c r="L52" s="4">
        <f t="shared" si="3"/>
        <v>11883054</v>
      </c>
      <c r="M52" s="4">
        <f t="shared" si="4"/>
        <v>4.1785623110372194</v>
      </c>
      <c r="N52">
        <f t="shared" si="5"/>
        <v>-1</v>
      </c>
    </row>
    <row r="53" spans="1:15">
      <c r="A53" s="3" t="str">
        <f>[1]TSIM!A53</f>
        <v>queens.O0</v>
      </c>
      <c r="B53">
        <v>40186706</v>
      </c>
      <c r="C53" s="5">
        <f t="shared" si="0"/>
        <v>8062056</v>
      </c>
      <c r="D53">
        <v>8040411</v>
      </c>
      <c r="E53">
        <v>7684288</v>
      </c>
      <c r="F53">
        <v>7684289</v>
      </c>
      <c r="G53">
        <v>1130018</v>
      </c>
      <c r="H53">
        <v>257476</v>
      </c>
      <c r="I53"/>
      <c r="J53" s="6">
        <f t="shared" si="1"/>
        <v>2.6920265643136901E-3</v>
      </c>
      <c r="K53" s="4">
        <f t="shared" si="2"/>
        <v>5.2297240811380314</v>
      </c>
      <c r="L53" s="4">
        <f t="shared" si="3"/>
        <v>32146295</v>
      </c>
      <c r="M53" s="4">
        <f t="shared" si="4"/>
        <v>4.1833797744176167</v>
      </c>
      <c r="N53">
        <f t="shared" si="5"/>
        <v>-1</v>
      </c>
    </row>
    <row r="54" spans="1:15">
      <c r="A54" s="3" t="str">
        <f>[1]TSIM!A54</f>
        <v>queens.O1</v>
      </c>
      <c r="B54">
        <v>29006017</v>
      </c>
      <c r="C54" s="5">
        <f t="shared" si="0"/>
        <v>6029809</v>
      </c>
      <c r="D54">
        <v>5797551</v>
      </c>
      <c r="E54">
        <v>5441430</v>
      </c>
      <c r="F54">
        <v>5441431</v>
      </c>
      <c r="G54">
        <v>953010</v>
      </c>
      <c r="H54">
        <v>257474</v>
      </c>
      <c r="I54"/>
      <c r="J54" s="6">
        <f t="shared" si="1"/>
        <v>4.0061398338712327E-2</v>
      </c>
      <c r="K54" s="4">
        <f t="shared" si="2"/>
        <v>5.3305871802081439</v>
      </c>
      <c r="L54" s="4">
        <f t="shared" si="3"/>
        <v>23208466</v>
      </c>
      <c r="M54" s="4">
        <f t="shared" si="4"/>
        <v>4.2651409647831544</v>
      </c>
      <c r="N54">
        <f t="shared" si="5"/>
        <v>-1</v>
      </c>
    </row>
    <row r="55" spans="1:15">
      <c r="A55" s="3" t="str">
        <f>[1]TSIM!A55</f>
        <v>queens.O2</v>
      </c>
      <c r="B55">
        <v>27607392</v>
      </c>
      <c r="C55" s="5">
        <f t="shared" si="0"/>
        <v>5745264</v>
      </c>
      <c r="D55">
        <v>5519031</v>
      </c>
      <c r="E55">
        <v>5162910</v>
      </c>
      <c r="F55">
        <v>5162911</v>
      </c>
      <c r="G55">
        <v>953010</v>
      </c>
      <c r="H55">
        <v>257474</v>
      </c>
      <c r="I55"/>
      <c r="J55" s="6">
        <f t="shared" si="1"/>
        <v>4.09914349094977E-2</v>
      </c>
      <c r="K55" s="4">
        <f t="shared" si="2"/>
        <v>5.3472541648024077</v>
      </c>
      <c r="L55" s="4">
        <f t="shared" si="3"/>
        <v>22088361</v>
      </c>
      <c r="M55" s="4">
        <f t="shared" si="4"/>
        <v>4.2782773668338203</v>
      </c>
      <c r="N55">
        <f t="shared" si="5"/>
        <v>-1</v>
      </c>
    </row>
    <row r="56" spans="1:15">
      <c r="A56" s="3" t="str">
        <f>[1]TSIM!A56</f>
        <v>queens.O3</v>
      </c>
      <c r="B56" s="4">
        <v>27571116</v>
      </c>
      <c r="C56" s="5">
        <f t="shared" si="0"/>
        <v>5785638</v>
      </c>
      <c r="D56">
        <v>5559405</v>
      </c>
      <c r="E56" s="4">
        <v>5203284</v>
      </c>
      <c r="F56">
        <v>5203285</v>
      </c>
      <c r="G56">
        <v>714864</v>
      </c>
      <c r="H56">
        <v>257474</v>
      </c>
      <c r="J56" s="6">
        <f t="shared" si="1"/>
        <v>4.0693743305263784E-2</v>
      </c>
      <c r="K56" s="4">
        <f t="shared" si="2"/>
        <v>5.2987913018009394</v>
      </c>
      <c r="L56" s="4">
        <f t="shared" si="3"/>
        <v>22011711</v>
      </c>
      <c r="M56" s="4">
        <f t="shared" si="4"/>
        <v>4.2303497176014222</v>
      </c>
      <c r="N56">
        <f t="shared" si="5"/>
        <v>-1</v>
      </c>
    </row>
    <row r="57" spans="1:15">
      <c r="A57" s="3" t="str">
        <f>[1]TSIM!A57</f>
        <v>quicksort.O0</v>
      </c>
      <c r="B57">
        <v>86695652</v>
      </c>
      <c r="C57" s="5">
        <f t="shared" si="0"/>
        <v>17753560</v>
      </c>
      <c r="D57">
        <v>17686571</v>
      </c>
      <c r="E57">
        <v>15536048</v>
      </c>
      <c r="F57">
        <v>15536048</v>
      </c>
      <c r="G57">
        <v>5244269</v>
      </c>
      <c r="H57">
        <v>1553631</v>
      </c>
      <c r="I57"/>
      <c r="J57" s="6">
        <f t="shared" si="1"/>
        <v>3.7875628916424786E-3</v>
      </c>
      <c r="K57" s="4">
        <f t="shared" si="2"/>
        <v>5.5802899167149844</v>
      </c>
      <c r="L57" s="4">
        <f t="shared" si="3"/>
        <v>69009081</v>
      </c>
      <c r="M57" s="4">
        <f t="shared" si="4"/>
        <v>4.4418684211068351</v>
      </c>
      <c r="N57">
        <f t="shared" si="5"/>
        <v>0</v>
      </c>
    </row>
    <row r="58" spans="1:15">
      <c r="A58" s="3" t="str">
        <f>[1]TSIM!A58</f>
        <v>quicksort.O1</v>
      </c>
      <c r="B58">
        <v>40493093</v>
      </c>
      <c r="C58" s="5">
        <f t="shared" si="0"/>
        <v>8776829</v>
      </c>
      <c r="D58">
        <v>8570031</v>
      </c>
      <c r="E58">
        <v>7597836</v>
      </c>
      <c r="F58">
        <v>7597836</v>
      </c>
      <c r="G58">
        <v>949617</v>
      </c>
      <c r="H58">
        <v>375303</v>
      </c>
      <c r="I58"/>
      <c r="J58" s="6">
        <f t="shared" si="1"/>
        <v>2.413036778980146E-2</v>
      </c>
      <c r="K58" s="4">
        <f t="shared" si="2"/>
        <v>5.3295560735977983</v>
      </c>
      <c r="L58" s="4">
        <f t="shared" si="3"/>
        <v>31923062</v>
      </c>
      <c r="M58" s="4">
        <f t="shared" si="4"/>
        <v>4.2015992448376087</v>
      </c>
      <c r="N58">
        <f t="shared" si="5"/>
        <v>0</v>
      </c>
    </row>
    <row r="59" spans="1:15">
      <c r="A59" s="3" t="str">
        <f>[1]TSIM!A59</f>
        <v>quicksort.O2</v>
      </c>
      <c r="B59">
        <v>38435152</v>
      </c>
      <c r="C59" s="5">
        <f t="shared" si="0"/>
        <v>8158042</v>
      </c>
      <c r="D59">
        <v>8128422</v>
      </c>
      <c r="E59">
        <v>7246557</v>
      </c>
      <c r="F59">
        <v>7246557</v>
      </c>
      <c r="G59">
        <v>930707</v>
      </c>
      <c r="H59">
        <v>360175</v>
      </c>
      <c r="I59"/>
      <c r="J59" s="6">
        <f t="shared" si="1"/>
        <v>3.644003719295086E-3</v>
      </c>
      <c r="K59" s="4">
        <f t="shared" si="2"/>
        <v>5.3039190887479393</v>
      </c>
      <c r="L59" s="4">
        <f t="shared" si="3"/>
        <v>30306730</v>
      </c>
      <c r="M59" s="4">
        <f t="shared" si="4"/>
        <v>4.1822247447994956</v>
      </c>
      <c r="N59">
        <f t="shared" si="5"/>
        <v>0</v>
      </c>
    </row>
    <row r="60" spans="1:15">
      <c r="A60" s="3" t="str">
        <f>[1]TSIM!A60</f>
        <v>quicksort.O3</v>
      </c>
      <c r="B60" s="8">
        <v>38435152</v>
      </c>
      <c r="C60" s="5">
        <f t="shared" si="0"/>
        <v>8158042</v>
      </c>
      <c r="D60" s="8">
        <v>8128422</v>
      </c>
      <c r="E60" s="8">
        <v>7246557</v>
      </c>
      <c r="F60" s="8">
        <v>7246557</v>
      </c>
      <c r="G60" s="8">
        <v>930707</v>
      </c>
      <c r="H60" s="8">
        <v>360175</v>
      </c>
      <c r="I60" s="8"/>
      <c r="J60" s="6">
        <f t="shared" si="1"/>
        <v>3.644003719295086E-3</v>
      </c>
      <c r="K60" s="4">
        <f t="shared" si="2"/>
        <v>5.3039190887479393</v>
      </c>
      <c r="L60" s="4">
        <f t="shared" si="3"/>
        <v>30306730</v>
      </c>
      <c r="M60" s="4">
        <f t="shared" si="4"/>
        <v>4.1822247447994956</v>
      </c>
      <c r="N60">
        <f t="shared" si="5"/>
        <v>0</v>
      </c>
      <c r="O60" s="8" t="s">
        <v>9</v>
      </c>
    </row>
    <row r="63" spans="1:15" ht="15" customHeight="1">
      <c r="C63" s="23" t="s">
        <v>32</v>
      </c>
      <c r="D63" s="23"/>
      <c r="E63" s="23"/>
      <c r="F63" s="23"/>
      <c r="G63" s="23"/>
      <c r="H63" s="23"/>
      <c r="I63" s="23"/>
      <c r="J63" s="23"/>
      <c r="K63" s="23"/>
    </row>
    <row r="64" spans="1:15">
      <c r="C64" s="23"/>
      <c r="D64" s="23"/>
      <c r="E64" s="23"/>
      <c r="F64" s="23"/>
      <c r="G64" s="23"/>
      <c r="H64" s="23"/>
      <c r="I64" s="23"/>
      <c r="J64" s="23"/>
      <c r="K64" s="23"/>
    </row>
    <row r="65" spans="3:11">
      <c r="C65" s="23"/>
      <c r="D65" s="23"/>
      <c r="E65" s="23"/>
      <c r="F65" s="23"/>
      <c r="G65" s="23"/>
      <c r="H65" s="23"/>
      <c r="I65" s="23"/>
      <c r="J65" s="23"/>
      <c r="K65" s="23"/>
    </row>
    <row r="66" spans="3:11">
      <c r="C66" s="23"/>
      <c r="D66" s="23"/>
      <c r="E66" s="23"/>
      <c r="F66" s="23"/>
      <c r="G66" s="23"/>
      <c r="H66" s="23"/>
      <c r="I66" s="23"/>
      <c r="J66" s="23"/>
      <c r="K66" s="23"/>
    </row>
    <row r="67" spans="3:11">
      <c r="C67" s="23"/>
      <c r="D67" s="23"/>
      <c r="E67" s="23"/>
      <c r="F67" s="23"/>
      <c r="G67" s="23"/>
      <c r="H67" s="23"/>
      <c r="I67" s="23"/>
      <c r="J67" s="23"/>
      <c r="K67" s="23"/>
    </row>
    <row r="68" spans="3:11">
      <c r="C68" s="23"/>
      <c r="D68" s="23"/>
      <c r="E68" s="23"/>
      <c r="F68" s="23"/>
      <c r="G68" s="23"/>
      <c r="H68" s="23"/>
      <c r="I68" s="23"/>
      <c r="J68" s="23"/>
      <c r="K68" s="23"/>
    </row>
    <row r="69" spans="3:11">
      <c r="C69" s="23"/>
      <c r="D69" s="23"/>
      <c r="E69" s="23"/>
      <c r="F69" s="23"/>
      <c r="G69" s="23"/>
      <c r="H69" s="23"/>
      <c r="I69" s="23"/>
      <c r="J69" s="23"/>
      <c r="K69" s="23"/>
    </row>
    <row r="70" spans="3:11">
      <c r="C70" s="23"/>
      <c r="D70" s="23"/>
      <c r="E70" s="23"/>
      <c r="F70" s="23"/>
      <c r="G70" s="23"/>
      <c r="H70" s="23"/>
      <c r="I70" s="23"/>
      <c r="J70" s="23"/>
      <c r="K70" s="23"/>
    </row>
    <row r="71" spans="3:11">
      <c r="C71" s="23"/>
      <c r="D71" s="23"/>
      <c r="E71" s="23"/>
      <c r="F71" s="23"/>
      <c r="G71" s="23"/>
      <c r="H71" s="23"/>
      <c r="I71" s="23"/>
      <c r="J71" s="23"/>
      <c r="K71" s="23"/>
    </row>
    <row r="72" spans="3:11">
      <c r="C72" s="23"/>
      <c r="D72" s="23"/>
      <c r="E72" s="23"/>
      <c r="F72" s="23"/>
      <c r="G72" s="23"/>
      <c r="H72" s="23"/>
      <c r="I72" s="23"/>
      <c r="J72" s="23"/>
      <c r="K72" s="23"/>
    </row>
    <row r="73" spans="3:11">
      <c r="C73" s="23"/>
      <c r="D73" s="23"/>
      <c r="E73" s="23"/>
      <c r="F73" s="23"/>
      <c r="G73" s="23"/>
      <c r="H73" s="23"/>
      <c r="I73" s="23"/>
      <c r="J73" s="23"/>
      <c r="K73" s="23"/>
    </row>
    <row r="74" spans="3:11">
      <c r="C74" s="23"/>
      <c r="D74" s="23"/>
      <c r="E74" s="23"/>
      <c r="F74" s="23"/>
      <c r="G74" s="23"/>
      <c r="H74" s="23"/>
      <c r="I74" s="23"/>
      <c r="J74" s="23"/>
      <c r="K74" s="23"/>
    </row>
    <row r="75" spans="3:11">
      <c r="C75" s="23"/>
      <c r="D75" s="23"/>
      <c r="E75" s="23"/>
      <c r="F75" s="23"/>
      <c r="G75" s="23"/>
      <c r="H75" s="23"/>
      <c r="I75" s="23"/>
      <c r="J75" s="23"/>
      <c r="K75" s="23"/>
    </row>
    <row r="76" spans="3:11">
      <c r="C76" s="23"/>
      <c r="D76" s="23"/>
      <c r="E76" s="23"/>
      <c r="F76" s="23"/>
      <c r="G76" s="23"/>
      <c r="H76" s="23"/>
      <c r="I76" s="23"/>
      <c r="J76" s="23"/>
      <c r="K76" s="23"/>
    </row>
    <row r="77" spans="3:11">
      <c r="C77" s="23"/>
      <c r="D77" s="23"/>
      <c r="E77" s="23"/>
      <c r="F77" s="23"/>
      <c r="G77" s="23"/>
      <c r="H77" s="23"/>
      <c r="I77" s="23"/>
      <c r="J77" s="23"/>
      <c r="K77" s="23"/>
    </row>
    <row r="78" spans="3:11">
      <c r="C78" s="23"/>
      <c r="D78" s="23"/>
      <c r="E78" s="23"/>
      <c r="F78" s="23"/>
      <c r="G78" s="23"/>
      <c r="H78" s="23"/>
      <c r="I78" s="23"/>
      <c r="J78" s="23"/>
      <c r="K78" s="23"/>
    </row>
    <row r="79" spans="3:11">
      <c r="C79" s="23"/>
      <c r="D79" s="23"/>
      <c r="E79" s="23"/>
      <c r="F79" s="23"/>
      <c r="G79" s="23"/>
      <c r="H79" s="23"/>
      <c r="I79" s="23"/>
      <c r="J79" s="23"/>
      <c r="K79" s="23"/>
    </row>
    <row r="80" spans="3:11">
      <c r="C80" s="23"/>
      <c r="D80" s="23"/>
      <c r="E80" s="23"/>
      <c r="F80" s="23"/>
      <c r="G80" s="23"/>
      <c r="H80" s="23"/>
      <c r="I80" s="23"/>
      <c r="J80" s="23"/>
      <c r="K80" s="23"/>
    </row>
    <row r="82" spans="1:15">
      <c r="A82" s="3" t="str">
        <f>[1]TSIM!A82</f>
        <v>just nops</v>
      </c>
      <c r="B82">
        <v>49800103</v>
      </c>
      <c r="C82" s="5">
        <f t="shared" ref="C82:C88" si="6">B82-($C$2*F82+G82*$D$2+H82*$E$2)</f>
        <v>9960020</v>
      </c>
      <c r="D82">
        <v>9960025</v>
      </c>
      <c r="E82">
        <v>9960019</v>
      </c>
      <c r="F82">
        <v>9960020</v>
      </c>
      <c r="G82">
        <v>0</v>
      </c>
      <c r="H82">
        <v>3</v>
      </c>
      <c r="I82"/>
      <c r="J82" s="6">
        <f t="shared" ref="J82:J88" si="7">IF(D82 = 0, "", ABS(C82-D82)/D82)</f>
        <v>5.0200677207135524E-7</v>
      </c>
      <c r="K82" s="4">
        <f t="shared" ref="K82:K88" si="8">B82/E82</f>
        <v>5.0000008032113188</v>
      </c>
      <c r="L82" s="4">
        <f t="shared" ref="L82:L88" si="9">B82-D82</f>
        <v>39840078</v>
      </c>
      <c r="M82" s="4">
        <f t="shared" ref="M82:M88" si="10">L82/E82</f>
        <v>4.0000002008028295</v>
      </c>
      <c r="N82">
        <f t="shared" ref="N82:N88" si="11">E82-F82</f>
        <v>-1</v>
      </c>
    </row>
    <row r="83" spans="1:15">
      <c r="A83" s="3" t="str">
        <f>[1]TSIM!A83</f>
        <v>increment_var</v>
      </c>
      <c r="B83">
        <v>178500103</v>
      </c>
      <c r="C83" s="5">
        <f t="shared" si="6"/>
        <v>39660021</v>
      </c>
      <c r="D83">
        <v>39660025</v>
      </c>
      <c r="E83">
        <v>29760019</v>
      </c>
      <c r="F83">
        <v>29760020</v>
      </c>
      <c r="G83">
        <v>9900000</v>
      </c>
      <c r="H83">
        <v>9900002</v>
      </c>
      <c r="I83"/>
      <c r="J83" s="6">
        <f t="shared" si="7"/>
        <v>1.0085722336281937E-7</v>
      </c>
      <c r="K83" s="4">
        <f t="shared" si="8"/>
        <v>5.9979835026315005</v>
      </c>
      <c r="L83" s="4">
        <f t="shared" si="9"/>
        <v>138840078</v>
      </c>
      <c r="M83" s="4">
        <f t="shared" si="10"/>
        <v>4.6653222230805698</v>
      </c>
      <c r="N83">
        <f t="shared" si="11"/>
        <v>-1</v>
      </c>
    </row>
    <row r="84" spans="1:15">
      <c r="A84" s="3" t="str">
        <f>[1]TSIM!A84</f>
        <v>increment_reg</v>
      </c>
      <c r="B84">
        <v>49800105</v>
      </c>
      <c r="C84" s="5">
        <f t="shared" si="6"/>
        <v>9960018</v>
      </c>
      <c r="D84">
        <v>9960026</v>
      </c>
      <c r="E84">
        <v>9960020</v>
      </c>
      <c r="F84">
        <v>9960021</v>
      </c>
      <c r="G84" s="9">
        <v>0</v>
      </c>
      <c r="H84" s="9">
        <v>3</v>
      </c>
      <c r="I84"/>
      <c r="J84" s="6">
        <f t="shared" si="7"/>
        <v>8.0321075467072075E-7</v>
      </c>
      <c r="K84" s="4">
        <f t="shared" si="8"/>
        <v>5.0000005020070244</v>
      </c>
      <c r="L84" s="4">
        <f t="shared" si="9"/>
        <v>39840079</v>
      </c>
      <c r="M84" s="4">
        <f t="shared" si="10"/>
        <v>3.999999899598595</v>
      </c>
      <c r="N84">
        <f t="shared" si="11"/>
        <v>-1</v>
      </c>
    </row>
    <row r="85" spans="1:15">
      <c r="A85" s="3" t="str">
        <f>[1]TSIM!A85</f>
        <v>just_load</v>
      </c>
      <c r="B85">
        <v>59700103</v>
      </c>
      <c r="C85" s="5">
        <f t="shared" si="6"/>
        <v>9960020</v>
      </c>
      <c r="D85">
        <v>9960025</v>
      </c>
      <c r="E85">
        <v>9960019</v>
      </c>
      <c r="F85">
        <v>9960020</v>
      </c>
      <c r="G85">
        <v>9900000</v>
      </c>
      <c r="H85" s="9">
        <v>3</v>
      </c>
      <c r="I85"/>
      <c r="J85" s="6">
        <f t="shared" si="7"/>
        <v>5.0200677207135524E-7</v>
      </c>
      <c r="K85" s="4">
        <f t="shared" si="8"/>
        <v>5.9939748106906219</v>
      </c>
      <c r="L85" s="4">
        <f t="shared" si="9"/>
        <v>49740078</v>
      </c>
      <c r="M85" s="4">
        <f t="shared" si="10"/>
        <v>4.9939742082821326</v>
      </c>
      <c r="N85">
        <f t="shared" si="11"/>
        <v>-1</v>
      </c>
    </row>
    <row r="86" spans="1:15">
      <c r="A86" s="3" t="str">
        <f>[1]TSIM!A86</f>
        <v>just_store</v>
      </c>
      <c r="B86">
        <v>69600103</v>
      </c>
      <c r="C86" s="5">
        <f t="shared" si="6"/>
        <v>19860020</v>
      </c>
      <c r="D86">
        <v>19860025</v>
      </c>
      <c r="E86">
        <v>9960019</v>
      </c>
      <c r="F86">
        <v>9960020</v>
      </c>
      <c r="G86">
        <v>0</v>
      </c>
      <c r="H86" s="9">
        <v>9900003</v>
      </c>
      <c r="I86"/>
      <c r="J86" s="6">
        <f t="shared" si="7"/>
        <v>2.5176201943351029E-7</v>
      </c>
      <c r="K86" s="4">
        <f t="shared" si="8"/>
        <v>6.987948818169925</v>
      </c>
      <c r="L86" s="4">
        <f t="shared" si="9"/>
        <v>49740078</v>
      </c>
      <c r="M86" s="4">
        <f t="shared" si="10"/>
        <v>4.9939742082821326</v>
      </c>
      <c r="N86">
        <f t="shared" si="11"/>
        <v>-1</v>
      </c>
    </row>
    <row r="87" spans="1:15">
      <c r="A87" s="3" t="str">
        <f>[1]TSIM!A87</f>
        <v>sum vars</v>
      </c>
      <c r="B87">
        <v>237900107</v>
      </c>
      <c r="C87" s="5">
        <f t="shared" si="6"/>
        <v>49560019</v>
      </c>
      <c r="D87">
        <v>49560027</v>
      </c>
      <c r="E87">
        <v>39660020</v>
      </c>
      <c r="F87">
        <v>39660021</v>
      </c>
      <c r="G87">
        <v>19800000</v>
      </c>
      <c r="H87">
        <v>9900004</v>
      </c>
      <c r="I87"/>
      <c r="J87" s="6">
        <f t="shared" si="7"/>
        <v>1.6142041246264859E-7</v>
      </c>
      <c r="K87" s="4">
        <f t="shared" si="8"/>
        <v>5.9984868136728124</v>
      </c>
      <c r="L87" s="4">
        <f t="shared" si="9"/>
        <v>188340080</v>
      </c>
      <c r="M87" s="4">
        <f t="shared" si="10"/>
        <v>4.7488649778794869</v>
      </c>
      <c r="N87">
        <f t="shared" si="11"/>
        <v>-1</v>
      </c>
    </row>
    <row r="88" spans="1:15">
      <c r="A88" s="3" t="s">
        <v>28</v>
      </c>
      <c r="B88">
        <v>257700107</v>
      </c>
      <c r="C88" s="5">
        <f t="shared" si="6"/>
        <v>79260018</v>
      </c>
      <c r="D88">
        <v>79260027</v>
      </c>
      <c r="E88">
        <v>39660020</v>
      </c>
      <c r="F88">
        <v>39660021</v>
      </c>
      <c r="G88">
        <v>9900001</v>
      </c>
      <c r="H88">
        <v>9900004</v>
      </c>
      <c r="J88" s="6">
        <f t="shared" si="7"/>
        <v>1.1355030196999554E-7</v>
      </c>
      <c r="K88" s="4">
        <f t="shared" si="8"/>
        <v>6.4977301322591368</v>
      </c>
      <c r="L88" s="4">
        <f t="shared" si="9"/>
        <v>178440080</v>
      </c>
      <c r="M88" s="4">
        <f t="shared" si="10"/>
        <v>4.4992433185863243</v>
      </c>
      <c r="N88">
        <f t="shared" si="11"/>
        <v>-1</v>
      </c>
      <c r="O88" s="17"/>
    </row>
    <row r="89" spans="1:15">
      <c r="A89" s="3" t="s">
        <v>29</v>
      </c>
      <c r="B89">
        <v>683400105</v>
      </c>
      <c r="C89" s="5">
        <f t="shared" ref="C89" si="12">B89-($C$2*F89+G89*$D$2+H89*$E$2)</f>
        <v>405960018</v>
      </c>
      <c r="D89">
        <v>405960026</v>
      </c>
      <c r="E89">
        <v>69360020</v>
      </c>
      <c r="F89">
        <v>69360021</v>
      </c>
      <c r="G89">
        <v>0</v>
      </c>
      <c r="H89" s="9">
        <v>3</v>
      </c>
      <c r="J89" s="6">
        <f t="shared" ref="J89" si="13">IF(D89 = 0, "", ABS(C89-D89)/D89)</f>
        <v>1.9706373750207613E-8</v>
      </c>
      <c r="K89" s="4">
        <f t="shared" ref="K89" si="14">B89/E89</f>
        <v>9.852939849209962</v>
      </c>
      <c r="L89" s="4">
        <f t="shared" ref="L89" si="15">B89-D89</f>
        <v>277440079</v>
      </c>
      <c r="M89" s="4">
        <f t="shared" ref="M89" si="16">L89/E89</f>
        <v>3.9999999855824724</v>
      </c>
      <c r="N89">
        <f t="shared" ref="N89" si="17">E89-F89</f>
        <v>-1</v>
      </c>
      <c r="O89" s="17"/>
    </row>
    <row r="90" spans="1:15">
      <c r="A90" s="3" t="s">
        <v>30</v>
      </c>
      <c r="B90">
        <v>515100105</v>
      </c>
      <c r="C90" s="5">
        <f t="shared" ref="C90:C91" si="18">B90-($C$2*F90+G90*$D$2+H90*$E$2)</f>
        <v>118860018</v>
      </c>
      <c r="D90">
        <v>118860026</v>
      </c>
      <c r="E90">
        <v>99060020</v>
      </c>
      <c r="F90">
        <v>99060021</v>
      </c>
      <c r="G90">
        <v>0</v>
      </c>
      <c r="H90" s="9">
        <v>3</v>
      </c>
      <c r="J90" s="6">
        <f t="shared" ref="J90:J91" si="19">IF(D90 = 0, "", ABS(C90-D90)/D90)</f>
        <v>6.7306059650365552E-8</v>
      </c>
      <c r="K90" s="4">
        <f t="shared" ref="K90" si="20">B90/E90</f>
        <v>5.1998788714155317</v>
      </c>
      <c r="L90" s="4">
        <f t="shared" ref="L90:L91" si="21">B90-D90</f>
        <v>396240079</v>
      </c>
      <c r="M90" s="4">
        <f t="shared" ref="M90" si="22">L90/E90</f>
        <v>3.9999999899051102</v>
      </c>
      <c r="N90">
        <f t="shared" ref="N90:N91" si="23">E90-F90</f>
        <v>-1</v>
      </c>
      <c r="O90" s="17"/>
    </row>
    <row r="91" spans="1:15">
      <c r="A91" s="3" t="s">
        <v>31</v>
      </c>
      <c r="B91">
        <v>79500105</v>
      </c>
      <c r="C91" s="5">
        <f t="shared" si="18"/>
        <v>39660018</v>
      </c>
      <c r="D91">
        <v>39660026</v>
      </c>
      <c r="E91">
        <v>9960020</v>
      </c>
      <c r="F91">
        <v>9960021</v>
      </c>
      <c r="G91">
        <v>0</v>
      </c>
      <c r="H91" s="9">
        <v>3</v>
      </c>
      <c r="J91" s="6">
        <f t="shared" si="19"/>
        <v>2.0171444163954909E-7</v>
      </c>
      <c r="K91" s="4">
        <f t="shared" ref="K91" si="24">B91/E91</f>
        <v>7.9819222250557731</v>
      </c>
      <c r="L91" s="4">
        <f t="shared" si="21"/>
        <v>39840079</v>
      </c>
      <c r="M91" s="4">
        <f t="shared" ref="M91" si="25">L91/E91</f>
        <v>3.999999899598595</v>
      </c>
      <c r="N91">
        <f t="shared" si="23"/>
        <v>-1</v>
      </c>
    </row>
  </sheetData>
  <autoFilter ref="A4:O4">
    <sortState ref="A5:O60">
      <sortCondition ref="A4"/>
    </sortState>
  </autoFilter>
  <mergeCells count="5">
    <mergeCell ref="I1:J1"/>
    <mergeCell ref="K1:L1"/>
    <mergeCell ref="I2:J2"/>
    <mergeCell ref="K2:L2"/>
    <mergeCell ref="C63:K80"/>
  </mergeCells>
  <conditionalFormatting sqref="J5:J60 J82:J91">
    <cfRule type="cellIs" dxfId="49" priority="36" operator="greaterThan">
      <formula>0.1</formula>
    </cfRule>
  </conditionalFormatting>
  <conditionalFormatting sqref="C5:C60 C90:C91">
    <cfRule type="cellIs" dxfId="48" priority="35" operator="greaterThan">
      <formula>D5</formula>
    </cfRule>
  </conditionalFormatting>
  <conditionalFormatting sqref="K2">
    <cfRule type="cellIs" dxfId="47" priority="34" operator="greaterThan">
      <formula>L2</formula>
    </cfRule>
  </conditionalFormatting>
  <conditionalFormatting sqref="E5:F60">
    <cfRule type="expression" dxfId="46" priority="33">
      <formula>((ABS($E5-$F5))/$E5) &gt; 0.1</formula>
    </cfRule>
  </conditionalFormatting>
  <conditionalFormatting sqref="C82:C88">
    <cfRule type="cellIs" dxfId="45" priority="31" operator="greaterThan">
      <formula>D82</formula>
    </cfRule>
  </conditionalFormatting>
  <conditionalFormatting sqref="E82:F82">
    <cfRule type="expression" dxfId="44" priority="30">
      <formula>((ABS($E82-$F82))/$E82) &gt; 0.1</formula>
    </cfRule>
  </conditionalFormatting>
  <conditionalFormatting sqref="C83">
    <cfRule type="cellIs" dxfId="43" priority="28" operator="greaterThan">
      <formula>D83</formula>
    </cfRule>
  </conditionalFormatting>
  <conditionalFormatting sqref="E83:F83">
    <cfRule type="expression" dxfId="42" priority="27">
      <formula>((ABS($E83-$F83))/$E83) &gt; 0.1</formula>
    </cfRule>
  </conditionalFormatting>
  <conditionalFormatting sqref="C84">
    <cfRule type="cellIs" dxfId="41" priority="25" operator="greaterThan">
      <formula>D84</formula>
    </cfRule>
  </conditionalFormatting>
  <conditionalFormatting sqref="E84:H84 H85:H86 H89:H91">
    <cfRule type="expression" dxfId="40" priority="24">
      <formula>((ABS($E84-$F84))/$E84) &gt; 0.1</formula>
    </cfRule>
  </conditionalFormatting>
  <conditionalFormatting sqref="E86">
    <cfRule type="expression" dxfId="39" priority="23">
      <formula>((ABS($E86-$F86))/$E86) &gt; 0.1</formula>
    </cfRule>
  </conditionalFormatting>
  <conditionalFormatting sqref="C85">
    <cfRule type="cellIs" dxfId="38" priority="21" operator="greaterThan">
      <formula>D85</formula>
    </cfRule>
  </conditionalFormatting>
  <conditionalFormatting sqref="E85:F85">
    <cfRule type="expression" dxfId="37" priority="20">
      <formula>((ABS($E85-$F85))/$E85) &gt; 0.1</formula>
    </cfRule>
  </conditionalFormatting>
  <conditionalFormatting sqref="C86">
    <cfRule type="cellIs" dxfId="36" priority="18" operator="greaterThan">
      <formula>D86</formula>
    </cfRule>
  </conditionalFormatting>
  <conditionalFormatting sqref="E86:F86">
    <cfRule type="expression" dxfId="35" priority="17">
      <formula>((ABS($E86-$F86))/$E86) &gt; 0.1</formula>
    </cfRule>
  </conditionalFormatting>
  <conditionalFormatting sqref="E87">
    <cfRule type="expression" dxfId="34" priority="16">
      <formula>((ABS($E87-$F87))/$E87) &gt; 0.1</formula>
    </cfRule>
  </conditionalFormatting>
  <conditionalFormatting sqref="C87:C88">
    <cfRule type="cellIs" dxfId="33" priority="14" operator="greaterThan">
      <formula>D87</formula>
    </cfRule>
  </conditionalFormatting>
  <conditionalFormatting sqref="E87:F87">
    <cfRule type="expression" dxfId="32" priority="13">
      <formula>((ABS($E87-$F87))/$E87) &gt; 0.1</formula>
    </cfRule>
  </conditionalFormatting>
  <conditionalFormatting sqref="C82:C88">
    <cfRule type="cellIs" dxfId="31" priority="12" operator="greaterThan">
      <formula>D82</formula>
    </cfRule>
  </conditionalFormatting>
  <conditionalFormatting sqref="C82:C88">
    <cfRule type="cellIs" dxfId="30" priority="11" operator="greaterThan">
      <formula>D82</formula>
    </cfRule>
  </conditionalFormatting>
  <conditionalFormatting sqref="C89">
    <cfRule type="cellIs" dxfId="29" priority="10" operator="greaterThan">
      <formula>D89</formula>
    </cfRule>
  </conditionalFormatting>
  <conditionalFormatting sqref="C89">
    <cfRule type="cellIs" dxfId="28" priority="8" operator="greaterThan">
      <formula>D89</formula>
    </cfRule>
  </conditionalFormatting>
  <conditionalFormatting sqref="C89">
    <cfRule type="cellIs" dxfId="27" priority="7" operator="greaterThan">
      <formula>D89</formula>
    </cfRule>
  </conditionalFormatting>
  <conditionalFormatting sqref="C89">
    <cfRule type="cellIs" dxfId="26" priority="6" operator="greaterThan">
      <formula>D89</formula>
    </cfRule>
  </conditionalFormatting>
  <conditionalFormatting sqref="C91">
    <cfRule type="cellIs" dxfId="25" priority="46" operator="greaterThan">
      <formula>#REF!</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91"/>
  <sheetViews>
    <sheetView tabSelected="1" workbookViewId="0">
      <pane ySplit="4" topLeftCell="A26" activePane="bottomLeft" state="frozen"/>
      <selection pane="bottomLeft" activeCell="D57" sqref="D57"/>
    </sheetView>
  </sheetViews>
  <sheetFormatPr defaultRowHeight="15"/>
  <cols>
    <col min="1" max="1" width="13.42578125" style="3" customWidth="1"/>
    <col min="2" max="2" width="12" customWidth="1"/>
    <col min="3" max="3" width="19.140625" style="5" customWidth="1"/>
    <col min="4" max="4" width="14.7109375" customWidth="1"/>
    <col min="5" max="5" width="13.42578125" customWidth="1"/>
    <col min="6" max="6" width="13" customWidth="1"/>
    <col min="8" max="8" width="9.5703125" bestFit="1" customWidth="1"/>
    <col min="9" max="9" width="11.42578125" style="6" customWidth="1"/>
    <col min="10" max="10" width="10.7109375" style="6" customWidth="1"/>
    <col min="11" max="11" width="14.85546875" style="4" customWidth="1"/>
    <col min="12" max="12" width="21.5703125" style="4" customWidth="1"/>
    <col min="13" max="13" width="16.140625" style="4" customWidth="1"/>
    <col min="14" max="14" width="10.140625" customWidth="1"/>
    <col min="15" max="15" width="67" customWidth="1"/>
  </cols>
  <sheetData>
    <row r="1" spans="1:15">
      <c r="C1" s="5" t="s">
        <v>16</v>
      </c>
      <c r="D1" s="5" t="s">
        <v>14</v>
      </c>
      <c r="E1" s="5" t="s">
        <v>15</v>
      </c>
      <c r="G1" s="12" t="s">
        <v>17</v>
      </c>
      <c r="H1" s="12" t="s">
        <v>26</v>
      </c>
      <c r="I1" s="19" t="s">
        <v>21</v>
      </c>
      <c r="J1" s="19"/>
      <c r="K1" s="20" t="s">
        <v>19</v>
      </c>
      <c r="L1" s="20"/>
      <c r="M1" s="14"/>
      <c r="N1" s="13"/>
    </row>
    <row r="2" spans="1:15">
      <c r="C2" s="11">
        <v>4</v>
      </c>
      <c r="D2" s="11">
        <v>1</v>
      </c>
      <c r="E2" s="11">
        <v>1</v>
      </c>
      <c r="G2" s="5">
        <f>AVERAGE($J$5:$J$60)</f>
        <v>6.5689380822579763E-3</v>
      </c>
      <c r="H2" s="5">
        <f>STDEV($J$5:$J$60)</f>
        <v>1.2582884590286432E-2</v>
      </c>
      <c r="I2" s="21" t="s">
        <v>18</v>
      </c>
      <c r="J2" s="21"/>
      <c r="K2" s="22" t="s">
        <v>20</v>
      </c>
      <c r="L2" s="22"/>
    </row>
    <row r="4" spans="1:15">
      <c r="A4" s="2" t="s">
        <v>1</v>
      </c>
      <c r="B4" s="1" t="s">
        <v>0</v>
      </c>
      <c r="C4" s="1" t="s">
        <v>7</v>
      </c>
      <c r="D4" s="1" t="s">
        <v>8</v>
      </c>
      <c r="E4" s="1" t="s">
        <v>5</v>
      </c>
      <c r="F4" s="1" t="s">
        <v>4</v>
      </c>
      <c r="G4" s="1" t="s">
        <v>2</v>
      </c>
      <c r="H4" s="1" t="s">
        <v>3</v>
      </c>
      <c r="I4" s="5"/>
      <c r="J4" s="1" t="s">
        <v>13</v>
      </c>
      <c r="K4" s="1" t="s">
        <v>11</v>
      </c>
      <c r="L4" s="1" t="s">
        <v>25</v>
      </c>
      <c r="M4" s="1" t="s">
        <v>12</v>
      </c>
      <c r="N4" s="1" t="s">
        <v>27</v>
      </c>
      <c r="O4" s="1" t="s">
        <v>6</v>
      </c>
    </row>
    <row r="5" spans="1:15">
      <c r="A5" s="3" t="str">
        <f>[1]TSIM!A5</f>
        <v>AES.O0</v>
      </c>
      <c r="B5">
        <v>275177346</v>
      </c>
      <c r="C5" s="5">
        <f>B5-($C$2*F5+G5*$D$2+H5*$E$2)</f>
        <v>56676090</v>
      </c>
      <c r="D5">
        <v>56676086</v>
      </c>
      <c r="E5">
        <v>52994056</v>
      </c>
      <c r="F5">
        <v>52994057</v>
      </c>
      <c r="G5">
        <v>5873001</v>
      </c>
      <c r="H5">
        <v>652027</v>
      </c>
      <c r="J5" s="6">
        <f>IF(D5 = 0, "", ABS(C5-D5)/D5)</f>
        <v>7.0576503818559386E-8</v>
      </c>
      <c r="K5" s="4">
        <f>B5/E5</f>
        <v>5.1926077520844975</v>
      </c>
      <c r="L5" s="4">
        <f>B5-D5</f>
        <v>218501260</v>
      </c>
      <c r="M5" s="4">
        <f>L5/E5</f>
        <v>4.1231276956796812</v>
      </c>
      <c r="N5">
        <f>E5-F5</f>
        <v>-1</v>
      </c>
    </row>
    <row r="6" spans="1:15">
      <c r="A6" s="3" t="str">
        <f>[1]TSIM!A6</f>
        <v>AES.O1</v>
      </c>
      <c r="B6">
        <v>172420562</v>
      </c>
      <c r="C6" s="5">
        <f t="shared" ref="C6:C60" si="0">B6-($C$2*F6+G6*$D$2+H6*$E$2)</f>
        <v>36296125</v>
      </c>
      <c r="D6">
        <v>36296132</v>
      </c>
      <c r="E6">
        <v>32706102</v>
      </c>
      <c r="F6">
        <v>32706103</v>
      </c>
      <c r="G6">
        <v>4740000</v>
      </c>
      <c r="H6">
        <v>560025</v>
      </c>
      <c r="J6" s="6">
        <f t="shared" ref="J6:J60" si="1">IF(D6 = 0, "", ABS(C6-D6)/D6)</f>
        <v>1.9285801583485536E-7</v>
      </c>
      <c r="K6" s="4">
        <f t="shared" ref="K6:K60" si="2">B6/E6</f>
        <v>5.2718163112192338</v>
      </c>
      <c r="L6" s="4">
        <f t="shared" ref="L6:L60" si="3">B6-D6</f>
        <v>136124430</v>
      </c>
      <c r="M6" s="4">
        <f t="shared" ref="M6:M60" si="4">L6/E6</f>
        <v>4.1620499440746563</v>
      </c>
      <c r="N6">
        <f t="shared" ref="N6:N60" si="5">E6-F6</f>
        <v>-1</v>
      </c>
    </row>
    <row r="7" spans="1:15">
      <c r="A7" s="3" t="str">
        <f>[1]TSIM!A7</f>
        <v>AES.O2</v>
      </c>
      <c r="B7">
        <v>172310557</v>
      </c>
      <c r="C7" s="5">
        <f t="shared" si="0"/>
        <v>36274124</v>
      </c>
      <c r="D7">
        <v>36274131</v>
      </c>
      <c r="E7">
        <v>32684101</v>
      </c>
      <c r="F7">
        <v>32684102</v>
      </c>
      <c r="G7">
        <v>4740000</v>
      </c>
      <c r="H7">
        <v>560025</v>
      </c>
      <c r="J7" s="6">
        <f t="shared" si="1"/>
        <v>1.9297498815340331E-7</v>
      </c>
      <c r="K7" s="4">
        <f t="shared" si="2"/>
        <v>5.2719992818526658</v>
      </c>
      <c r="L7" s="4">
        <f t="shared" si="3"/>
        <v>136036426</v>
      </c>
      <c r="M7" s="4">
        <f t="shared" si="4"/>
        <v>4.1621590264942583</v>
      </c>
      <c r="N7">
        <f t="shared" si="5"/>
        <v>-1</v>
      </c>
    </row>
    <row r="8" spans="1:15">
      <c r="A8" s="3" t="str">
        <f>[1]TSIM!A8</f>
        <v>AES.O3</v>
      </c>
      <c r="B8">
        <v>170355552</v>
      </c>
      <c r="C8" s="5">
        <f>B8-($C$2*F8+G8*$D$2+H8*$E$2)</f>
        <v>35903123</v>
      </c>
      <c r="D8">
        <v>35903130</v>
      </c>
      <c r="E8">
        <v>32313100</v>
      </c>
      <c r="F8">
        <v>32313101</v>
      </c>
      <c r="G8">
        <v>4640000</v>
      </c>
      <c r="H8">
        <v>560025</v>
      </c>
      <c r="J8" s="6">
        <f>IF(D8 = 0, "", ABS(C8-D8)/D8)</f>
        <v>1.9496907372699817E-7</v>
      </c>
      <c r="K8" s="4">
        <f>B8/E8</f>
        <v>5.2720275058722317</v>
      </c>
      <c r="L8" s="4">
        <f>B8-D8</f>
        <v>134452422</v>
      </c>
      <c r="M8" s="4">
        <f>L8/E8</f>
        <v>4.1609261259365393</v>
      </c>
      <c r="N8">
        <f>E8-F8</f>
        <v>-1</v>
      </c>
    </row>
    <row r="9" spans="1:15">
      <c r="A9" s="3" t="str">
        <f>[1]TSIM!A9</f>
        <v>bcnt.O0</v>
      </c>
      <c r="B9">
        <v>90990115</v>
      </c>
      <c r="C9" s="5">
        <f t="shared" si="0"/>
        <v>18305030</v>
      </c>
      <c r="D9">
        <v>18305026</v>
      </c>
      <c r="E9">
        <v>16200019</v>
      </c>
      <c r="F9">
        <v>16200020</v>
      </c>
      <c r="G9">
        <v>5780001</v>
      </c>
      <c r="H9">
        <v>2105004</v>
      </c>
      <c r="J9" s="6">
        <f t="shared" si="1"/>
        <v>2.1851921980334799E-7</v>
      </c>
      <c r="K9" s="4">
        <f t="shared" si="2"/>
        <v>5.6166671779829391</v>
      </c>
      <c r="L9" s="4">
        <f t="shared" si="3"/>
        <v>72685089</v>
      </c>
      <c r="M9" s="4">
        <f t="shared" si="4"/>
        <v>4.4867286266763022</v>
      </c>
      <c r="N9">
        <f t="shared" si="5"/>
        <v>-1</v>
      </c>
    </row>
    <row r="10" spans="1:15">
      <c r="A10" s="3" t="str">
        <f>[1]TSIM!A10</f>
        <v>bcnt.O1</v>
      </c>
      <c r="B10" s="4">
        <v>66600125</v>
      </c>
      <c r="C10" s="5">
        <f t="shared" si="0"/>
        <v>13505031</v>
      </c>
      <c r="D10">
        <v>13500027</v>
      </c>
      <c r="E10" s="4">
        <v>11570022</v>
      </c>
      <c r="F10">
        <v>11570023</v>
      </c>
      <c r="G10">
        <v>4885000</v>
      </c>
      <c r="H10">
        <v>1930002</v>
      </c>
      <c r="J10" s="6">
        <f t="shared" si="1"/>
        <v>3.7066592533481599E-4</v>
      </c>
      <c r="K10" s="4">
        <f t="shared" si="2"/>
        <v>5.756266064144044</v>
      </c>
      <c r="L10" s="4">
        <f t="shared" si="3"/>
        <v>53100098</v>
      </c>
      <c r="M10" s="4">
        <f t="shared" si="4"/>
        <v>4.5894552318050907</v>
      </c>
      <c r="N10">
        <f t="shared" si="5"/>
        <v>-1</v>
      </c>
    </row>
    <row r="11" spans="1:15">
      <c r="A11" s="3" t="str">
        <f>[1]TSIM!A11</f>
        <v>bcnt.O2</v>
      </c>
      <c r="B11" s="8">
        <v>66600125</v>
      </c>
      <c r="C11" s="5">
        <f t="shared" si="0"/>
        <v>13505031</v>
      </c>
      <c r="D11" s="8">
        <v>13500027</v>
      </c>
      <c r="E11" s="8">
        <v>11570022</v>
      </c>
      <c r="F11" s="8">
        <v>11570023</v>
      </c>
      <c r="G11" s="8">
        <v>4885000</v>
      </c>
      <c r="H11" s="8">
        <v>1930002</v>
      </c>
      <c r="I11" s="10"/>
      <c r="J11" s="6">
        <f t="shared" si="1"/>
        <v>3.7066592533481599E-4</v>
      </c>
      <c r="K11" s="4">
        <f t="shared" si="2"/>
        <v>5.756266064144044</v>
      </c>
      <c r="L11" s="4">
        <f t="shared" si="3"/>
        <v>53100098</v>
      </c>
      <c r="M11" s="4">
        <f t="shared" si="4"/>
        <v>4.5894552318050907</v>
      </c>
      <c r="N11">
        <f t="shared" si="5"/>
        <v>-1</v>
      </c>
      <c r="O11" s="8" t="s">
        <v>9</v>
      </c>
    </row>
    <row r="12" spans="1:15">
      <c r="A12" s="3" t="str">
        <f>[1]TSIM!A12</f>
        <v>bcnt.O3</v>
      </c>
      <c r="B12" s="8">
        <v>66600125</v>
      </c>
      <c r="C12" s="5">
        <f t="shared" si="0"/>
        <v>13505031</v>
      </c>
      <c r="D12" s="8">
        <v>13500027</v>
      </c>
      <c r="E12" s="8">
        <v>11570022</v>
      </c>
      <c r="F12" s="8">
        <v>11570023</v>
      </c>
      <c r="G12" s="8">
        <v>4885000</v>
      </c>
      <c r="H12" s="8">
        <v>1930002</v>
      </c>
      <c r="I12" s="10"/>
      <c r="J12" s="6">
        <f t="shared" si="1"/>
        <v>3.7066592533481599E-4</v>
      </c>
      <c r="K12" s="4">
        <f t="shared" si="2"/>
        <v>5.756266064144044</v>
      </c>
      <c r="L12" s="4">
        <f t="shared" si="3"/>
        <v>53100098</v>
      </c>
      <c r="M12" s="4">
        <f t="shared" si="4"/>
        <v>4.5894552318050907</v>
      </c>
      <c r="N12">
        <f t="shared" si="5"/>
        <v>-1</v>
      </c>
      <c r="O12" s="8" t="s">
        <v>9</v>
      </c>
    </row>
    <row r="13" spans="1:15">
      <c r="A13" s="3" t="str">
        <f>[1]TSIM!A13</f>
        <v>blit.O0</v>
      </c>
      <c r="B13" s="4">
        <v>319399127</v>
      </c>
      <c r="C13" s="5">
        <f t="shared" si="0"/>
        <v>66292232</v>
      </c>
      <c r="D13">
        <v>66292240</v>
      </c>
      <c r="E13" s="4">
        <v>54246201</v>
      </c>
      <c r="F13">
        <v>54246202</v>
      </c>
      <c r="G13">
        <v>24080055</v>
      </c>
      <c r="H13">
        <v>12042032</v>
      </c>
      <c r="I13"/>
      <c r="J13" s="6">
        <f t="shared" si="1"/>
        <v>1.2067777465356429E-7</v>
      </c>
      <c r="K13" s="4">
        <f t="shared" si="2"/>
        <v>5.8879538310894803</v>
      </c>
      <c r="L13" s="4">
        <f t="shared" si="3"/>
        <v>253106887</v>
      </c>
      <c r="M13" s="4">
        <f t="shared" si="4"/>
        <v>4.6658914787415249</v>
      </c>
      <c r="N13">
        <f t="shared" si="5"/>
        <v>-1</v>
      </c>
    </row>
    <row r="14" spans="1:15">
      <c r="A14" s="3" t="str">
        <f>[1]TSIM!A14</f>
        <v>blit.O1</v>
      </c>
      <c r="B14" s="4">
        <v>96675615</v>
      </c>
      <c r="C14" s="5">
        <f t="shared" si="0"/>
        <v>20139122</v>
      </c>
      <c r="D14">
        <v>20139130</v>
      </c>
      <c r="E14" s="4">
        <v>18131120</v>
      </c>
      <c r="F14">
        <v>18131121</v>
      </c>
      <c r="G14">
        <v>2008006</v>
      </c>
      <c r="H14">
        <v>2004003</v>
      </c>
      <c r="I14"/>
      <c r="J14" s="6">
        <f t="shared" si="1"/>
        <v>3.9723662342911537E-7</v>
      </c>
      <c r="K14" s="4">
        <f t="shared" si="2"/>
        <v>5.332026648105578</v>
      </c>
      <c r="L14" s="4">
        <f t="shared" si="3"/>
        <v>76536485</v>
      </c>
      <c r="M14" s="4">
        <f t="shared" si="4"/>
        <v>4.2212772845803235</v>
      </c>
      <c r="N14">
        <f t="shared" si="5"/>
        <v>-1</v>
      </c>
    </row>
    <row r="15" spans="1:15">
      <c r="A15" s="3" t="str">
        <f>[1]TSIM!A15</f>
        <v>blit.O2</v>
      </c>
      <c r="B15" s="4">
        <v>96650597</v>
      </c>
      <c r="C15" s="5">
        <f t="shared" si="0"/>
        <v>20134128</v>
      </c>
      <c r="D15">
        <v>20134124</v>
      </c>
      <c r="E15" s="4">
        <v>18126114</v>
      </c>
      <c r="F15">
        <v>18126115</v>
      </c>
      <c r="G15">
        <v>2008006</v>
      </c>
      <c r="H15">
        <v>2004003</v>
      </c>
      <c r="I15"/>
      <c r="J15" s="6">
        <f t="shared" si="1"/>
        <v>1.986676947057642E-7</v>
      </c>
      <c r="K15" s="4">
        <f t="shared" si="2"/>
        <v>5.3321190079682825</v>
      </c>
      <c r="L15" s="4">
        <f t="shared" si="3"/>
        <v>76516473</v>
      </c>
      <c r="M15" s="4">
        <f t="shared" si="4"/>
        <v>4.2213390581125108</v>
      </c>
      <c r="N15">
        <f t="shared" si="5"/>
        <v>-1</v>
      </c>
    </row>
    <row r="16" spans="1:15">
      <c r="A16" s="3" t="str">
        <f>[1]TSIM!A16</f>
        <v>blit.O3</v>
      </c>
      <c r="B16" s="8">
        <v>96650597</v>
      </c>
      <c r="C16" s="5">
        <f t="shared" si="0"/>
        <v>20134128</v>
      </c>
      <c r="D16" s="8">
        <v>20134124</v>
      </c>
      <c r="E16" s="8">
        <v>18126114</v>
      </c>
      <c r="F16" s="8">
        <v>18126115</v>
      </c>
      <c r="G16" s="8">
        <v>2008006</v>
      </c>
      <c r="H16" s="8">
        <v>2004003</v>
      </c>
      <c r="I16" s="8"/>
      <c r="J16" s="6">
        <f t="shared" si="1"/>
        <v>1.986676947057642E-7</v>
      </c>
      <c r="K16" s="4">
        <f t="shared" si="2"/>
        <v>5.3321190079682825</v>
      </c>
      <c r="L16" s="4">
        <f t="shared" si="3"/>
        <v>76516473</v>
      </c>
      <c r="M16" s="4">
        <f t="shared" si="4"/>
        <v>4.2213390581125108</v>
      </c>
      <c r="N16">
        <f t="shared" si="5"/>
        <v>-1</v>
      </c>
      <c r="O16" s="8" t="s">
        <v>9</v>
      </c>
    </row>
    <row r="17" spans="1:15">
      <c r="A17" s="3" t="str">
        <f>[1]TSIM!A17</f>
        <v>crc.O0</v>
      </c>
      <c r="B17" s="15">
        <v>185973999</v>
      </c>
      <c r="C17" s="5">
        <f t="shared" si="0"/>
        <v>36976845</v>
      </c>
      <c r="D17">
        <v>36976853</v>
      </c>
      <c r="E17" s="15">
        <v>34269422</v>
      </c>
      <c r="F17">
        <v>34269423</v>
      </c>
      <c r="G17">
        <v>9252546</v>
      </c>
      <c r="H17">
        <v>2666916</v>
      </c>
      <c r="J17" s="6">
        <f t="shared" si="1"/>
        <v>2.1635156458555301E-7</v>
      </c>
      <c r="K17" s="4">
        <f t="shared" si="2"/>
        <v>5.4268204173388161</v>
      </c>
      <c r="L17" s="4">
        <f t="shared" si="3"/>
        <v>148997146</v>
      </c>
      <c r="M17" s="4">
        <f t="shared" si="4"/>
        <v>4.3478161376634832</v>
      </c>
      <c r="N17">
        <f t="shared" si="5"/>
        <v>-1</v>
      </c>
    </row>
    <row r="18" spans="1:15">
      <c r="A18" s="3" t="str">
        <f>[1]TSIM!A18</f>
        <v>crc.O1</v>
      </c>
      <c r="B18" s="15">
        <v>79113526</v>
      </c>
      <c r="C18" s="5">
        <f t="shared" si="0"/>
        <v>15523316</v>
      </c>
      <c r="D18">
        <v>15523324</v>
      </c>
      <c r="E18" s="15">
        <v>15482295</v>
      </c>
      <c r="F18">
        <v>15482296</v>
      </c>
      <c r="G18">
        <v>1660512</v>
      </c>
      <c r="H18">
        <v>514</v>
      </c>
      <c r="J18" s="6">
        <f t="shared" si="1"/>
        <v>5.1535354154818903E-7</v>
      </c>
      <c r="K18" s="4">
        <f t="shared" si="2"/>
        <v>5.1099353164372596</v>
      </c>
      <c r="L18" s="4">
        <f t="shared" si="3"/>
        <v>63590202</v>
      </c>
      <c r="M18" s="4">
        <f t="shared" si="4"/>
        <v>4.1072852571275771</v>
      </c>
      <c r="N18">
        <f t="shared" si="5"/>
        <v>-1</v>
      </c>
    </row>
    <row r="19" spans="1:15">
      <c r="A19" s="3" t="str">
        <f>[1]TSIM!A19</f>
        <v>crc.O2</v>
      </c>
      <c r="B19" s="15">
        <v>75112236</v>
      </c>
      <c r="C19" s="5">
        <f t="shared" si="0"/>
        <v>14723058</v>
      </c>
      <c r="D19">
        <v>14723066</v>
      </c>
      <c r="E19" s="15">
        <v>14682037</v>
      </c>
      <c r="F19">
        <v>14682038</v>
      </c>
      <c r="G19">
        <v>1660512</v>
      </c>
      <c r="H19">
        <v>514</v>
      </c>
      <c r="J19" s="6">
        <f t="shared" si="1"/>
        <v>5.4336508441923709E-7</v>
      </c>
      <c r="K19" s="4">
        <f t="shared" si="2"/>
        <v>5.115927442493164</v>
      </c>
      <c r="L19" s="4">
        <f t="shared" si="3"/>
        <v>60389170</v>
      </c>
      <c r="M19" s="4">
        <f t="shared" si="4"/>
        <v>4.1131329392508684</v>
      </c>
      <c r="N19">
        <f t="shared" si="5"/>
        <v>-1</v>
      </c>
    </row>
    <row r="20" spans="1:15">
      <c r="A20" s="3" t="str">
        <f>[1]TSIM!A20</f>
        <v>crc.O3</v>
      </c>
      <c r="B20" s="15">
        <v>62721208</v>
      </c>
      <c r="C20" s="5">
        <f t="shared" si="0"/>
        <v>12244862</v>
      </c>
      <c r="D20">
        <v>12244858</v>
      </c>
      <c r="E20" s="15">
        <v>12203829</v>
      </c>
      <c r="F20">
        <v>12203830</v>
      </c>
      <c r="G20">
        <v>1660512</v>
      </c>
      <c r="H20">
        <v>514</v>
      </c>
      <c r="I20"/>
      <c r="J20" s="6">
        <f t="shared" si="1"/>
        <v>3.2666773269236767E-7</v>
      </c>
      <c r="K20" s="4">
        <f t="shared" si="2"/>
        <v>5.1394695877826537</v>
      </c>
      <c r="L20" s="4">
        <f t="shared" si="3"/>
        <v>50476350</v>
      </c>
      <c r="M20" s="4">
        <f t="shared" si="4"/>
        <v>4.136107610160713</v>
      </c>
      <c r="N20">
        <f t="shared" si="5"/>
        <v>-1</v>
      </c>
    </row>
    <row r="21" spans="1:15">
      <c r="A21" s="3" t="str">
        <f>[1]TSIM!A21</f>
        <v>des.O0</v>
      </c>
      <c r="B21" s="15">
        <v>31677548</v>
      </c>
      <c r="C21" s="5">
        <f t="shared" si="0"/>
        <v>6299820</v>
      </c>
      <c r="D21">
        <v>6299816</v>
      </c>
      <c r="E21" s="15">
        <v>6194562</v>
      </c>
      <c r="F21">
        <v>6194563</v>
      </c>
      <c r="G21">
        <v>496433</v>
      </c>
      <c r="H21">
        <v>103043</v>
      </c>
      <c r="J21" s="6">
        <f t="shared" si="1"/>
        <v>6.3493917917602677E-7</v>
      </c>
      <c r="K21" s="4">
        <f t="shared" si="2"/>
        <v>5.1137672042026541</v>
      </c>
      <c r="L21" s="4">
        <f t="shared" si="3"/>
        <v>25377732</v>
      </c>
      <c r="M21" s="4">
        <f t="shared" si="4"/>
        <v>4.0967758495273756</v>
      </c>
      <c r="N21">
        <f t="shared" si="5"/>
        <v>-1</v>
      </c>
    </row>
    <row r="22" spans="1:15">
      <c r="A22" s="3" t="str">
        <f>[1]TSIM!A22</f>
        <v>des.O1</v>
      </c>
      <c r="B22" s="15">
        <v>23746738</v>
      </c>
      <c r="C22" s="5">
        <f t="shared" si="0"/>
        <v>4712249</v>
      </c>
      <c r="D22">
        <v>4712257</v>
      </c>
      <c r="E22" s="15">
        <v>4611421</v>
      </c>
      <c r="F22">
        <v>4611422</v>
      </c>
      <c r="G22">
        <v>490176</v>
      </c>
      <c r="H22">
        <v>98625</v>
      </c>
      <c r="J22" s="6">
        <f t="shared" si="1"/>
        <v>1.697700273987603E-6</v>
      </c>
      <c r="K22" s="4">
        <f t="shared" si="2"/>
        <v>5.1495489134477204</v>
      </c>
      <c r="L22" s="4">
        <f t="shared" si="3"/>
        <v>19034481</v>
      </c>
      <c r="M22" s="4">
        <f t="shared" si="4"/>
        <v>4.1276823347944163</v>
      </c>
      <c r="N22">
        <f t="shared" si="5"/>
        <v>-1</v>
      </c>
    </row>
    <row r="23" spans="1:15">
      <c r="A23" s="3" t="str">
        <f>[1]TSIM!A23</f>
        <v>des.O2</v>
      </c>
      <c r="B23" s="15">
        <v>23825858</v>
      </c>
      <c r="C23" s="5">
        <f t="shared" si="0"/>
        <v>4728073</v>
      </c>
      <c r="D23">
        <v>4728081</v>
      </c>
      <c r="E23" s="15">
        <v>4627245</v>
      </c>
      <c r="F23">
        <v>4627246</v>
      </c>
      <c r="G23">
        <v>490176</v>
      </c>
      <c r="H23">
        <v>98625</v>
      </c>
      <c r="J23" s="6">
        <f t="shared" si="1"/>
        <v>1.6920183897018684E-6</v>
      </c>
      <c r="K23" s="4">
        <f t="shared" si="2"/>
        <v>5.1490374942325294</v>
      </c>
      <c r="L23" s="4">
        <f t="shared" si="3"/>
        <v>19097777</v>
      </c>
      <c r="M23" s="4">
        <f t="shared" si="4"/>
        <v>4.1272456937119175</v>
      </c>
      <c r="N23">
        <f t="shared" si="5"/>
        <v>-1</v>
      </c>
    </row>
    <row r="24" spans="1:15">
      <c r="A24" s="3" t="str">
        <f>[1]TSIM!A24</f>
        <v>des.O3</v>
      </c>
      <c r="B24" s="15">
        <v>23779858</v>
      </c>
      <c r="C24" s="5">
        <f t="shared" si="0"/>
        <v>4718873</v>
      </c>
      <c r="D24">
        <v>4718881</v>
      </c>
      <c r="E24" s="15">
        <v>4618045</v>
      </c>
      <c r="F24">
        <v>4618046</v>
      </c>
      <c r="G24">
        <v>490176</v>
      </c>
      <c r="H24">
        <v>98625</v>
      </c>
      <c r="J24" s="6">
        <f t="shared" si="1"/>
        <v>1.6953171737113099E-6</v>
      </c>
      <c r="K24" s="4">
        <f t="shared" si="2"/>
        <v>5.1493344044936764</v>
      </c>
      <c r="L24" s="4">
        <f t="shared" si="3"/>
        <v>19060977</v>
      </c>
      <c r="M24" s="4">
        <f t="shared" si="4"/>
        <v>4.1274991906748415</v>
      </c>
      <c r="N24">
        <f t="shared" si="5"/>
        <v>-1</v>
      </c>
    </row>
    <row r="25" spans="1:15">
      <c r="A25" s="3" t="str">
        <f>[1]TSIM!A25</f>
        <v>engine.O0</v>
      </c>
      <c r="B25" s="15">
        <v>281338596</v>
      </c>
      <c r="C25" s="5">
        <f t="shared" si="0"/>
        <v>70331303</v>
      </c>
      <c r="D25">
        <v>70331311</v>
      </c>
      <c r="E25" s="15">
        <v>48838222</v>
      </c>
      <c r="F25">
        <v>48838223</v>
      </c>
      <c r="G25">
        <v>11476070</v>
      </c>
      <c r="H25">
        <v>4178331</v>
      </c>
      <c r="J25" s="6">
        <f t="shared" si="1"/>
        <v>1.1374734646991011E-7</v>
      </c>
      <c r="K25" s="4">
        <f t="shared" si="2"/>
        <v>5.7606232266195114</v>
      </c>
      <c r="L25" s="4">
        <f t="shared" si="3"/>
        <v>211007285</v>
      </c>
      <c r="M25" s="4">
        <f t="shared" si="4"/>
        <v>4.3205357680711636</v>
      </c>
      <c r="N25">
        <f t="shared" si="5"/>
        <v>-1</v>
      </c>
    </row>
    <row r="26" spans="1:15">
      <c r="A26" s="3" t="str">
        <f>[1]TSIM!A26</f>
        <v>engine.O1</v>
      </c>
      <c r="B26" s="15">
        <v>135580208</v>
      </c>
      <c r="C26" s="5">
        <f t="shared" si="0"/>
        <v>41858872</v>
      </c>
      <c r="D26">
        <v>41613864</v>
      </c>
      <c r="E26" s="15">
        <v>21937499</v>
      </c>
      <c r="F26">
        <v>21937500</v>
      </c>
      <c r="G26">
        <v>3609729</v>
      </c>
      <c r="H26">
        <v>2361607</v>
      </c>
      <c r="J26" s="6">
        <f t="shared" si="1"/>
        <v>5.8876532109587328E-3</v>
      </c>
      <c r="K26" s="4">
        <f t="shared" si="2"/>
        <v>6.1802946634892155</v>
      </c>
      <c r="L26" s="4">
        <f t="shared" si="3"/>
        <v>93966344</v>
      </c>
      <c r="M26" s="4">
        <f t="shared" si="4"/>
        <v>4.2833663035152734</v>
      </c>
      <c r="N26">
        <f t="shared" si="5"/>
        <v>-1</v>
      </c>
    </row>
    <row r="27" spans="1:15">
      <c r="A27" s="3" t="str">
        <f>[1]TSIM!A27</f>
        <v>engine.O2</v>
      </c>
      <c r="B27" s="15">
        <v>115586207</v>
      </c>
      <c r="C27" s="5">
        <f t="shared" si="0"/>
        <v>37878004</v>
      </c>
      <c r="D27">
        <v>37546053</v>
      </c>
      <c r="E27" s="15">
        <v>18222251</v>
      </c>
      <c r="F27">
        <v>18222252</v>
      </c>
      <c r="G27">
        <v>2810151</v>
      </c>
      <c r="H27">
        <v>2009044</v>
      </c>
      <c r="J27" s="6">
        <f t="shared" si="1"/>
        <v>8.8411690038364358E-3</v>
      </c>
      <c r="K27" s="4">
        <f t="shared" si="2"/>
        <v>6.3431354885848075</v>
      </c>
      <c r="L27" s="4">
        <f t="shared" si="3"/>
        <v>78040154</v>
      </c>
      <c r="M27" s="4">
        <f t="shared" si="4"/>
        <v>4.2826846145407611</v>
      </c>
      <c r="N27">
        <f t="shared" si="5"/>
        <v>-1</v>
      </c>
    </row>
    <row r="28" spans="1:15">
      <c r="A28" s="3" t="str">
        <f>[1]TSIM!A28</f>
        <v>engine.O3</v>
      </c>
      <c r="B28" s="15">
        <v>115746857</v>
      </c>
      <c r="C28" s="5">
        <f t="shared" si="0"/>
        <v>37923394</v>
      </c>
      <c r="D28">
        <v>37574868</v>
      </c>
      <c r="E28" s="15">
        <v>18251066</v>
      </c>
      <c r="F28">
        <v>18251067</v>
      </c>
      <c r="G28">
        <v>2810151</v>
      </c>
      <c r="H28">
        <v>2009044</v>
      </c>
      <c r="J28" s="6">
        <f t="shared" si="1"/>
        <v>9.2755082998561694E-3</v>
      </c>
      <c r="K28" s="4">
        <f t="shared" si="2"/>
        <v>6.341923096437216</v>
      </c>
      <c r="L28" s="4">
        <f t="shared" si="3"/>
        <v>78171989</v>
      </c>
      <c r="M28" s="4">
        <f t="shared" si="4"/>
        <v>4.2831464748415247</v>
      </c>
      <c r="N28">
        <f t="shared" si="5"/>
        <v>-1</v>
      </c>
    </row>
    <row r="29" spans="1:15">
      <c r="A29" s="3" t="str">
        <f>[1]TSIM!A29</f>
        <v>fib.O0</v>
      </c>
      <c r="B29" s="15">
        <v>187210959</v>
      </c>
      <c r="C29" s="5">
        <f t="shared" si="0"/>
        <v>43648616</v>
      </c>
      <c r="D29">
        <v>41998075</v>
      </c>
      <c r="E29" s="15">
        <v>34304910</v>
      </c>
      <c r="F29">
        <v>34304911</v>
      </c>
      <c r="G29">
        <v>4078409</v>
      </c>
      <c r="H29">
        <v>2264290</v>
      </c>
      <c r="I29"/>
      <c r="K29" s="4">
        <f t="shared" si="2"/>
        <v>5.4572642516770919</v>
      </c>
      <c r="L29" s="4">
        <f t="shared" si="3"/>
        <v>145212884</v>
      </c>
      <c r="M29" s="4">
        <f t="shared" si="4"/>
        <v>4.2330058291947132</v>
      </c>
      <c r="N29">
        <f t="shared" si="5"/>
        <v>-1</v>
      </c>
      <c r="O29" s="16" t="s">
        <v>22</v>
      </c>
    </row>
    <row r="30" spans="1:15">
      <c r="A30" s="3" t="str">
        <f>[1]TSIM!A30</f>
        <v>fib.O1</v>
      </c>
      <c r="B30" s="15">
        <v>113991461</v>
      </c>
      <c r="C30" s="5">
        <f t="shared" si="0"/>
        <v>28671900</v>
      </c>
      <c r="D30">
        <v>27021359</v>
      </c>
      <c r="E30" s="15">
        <v>20992274</v>
      </c>
      <c r="F30">
        <v>20992275</v>
      </c>
      <c r="G30">
        <v>750251</v>
      </c>
      <c r="H30">
        <v>600210</v>
      </c>
      <c r="I30"/>
      <c r="K30" s="4">
        <f t="shared" si="2"/>
        <v>5.4301625921993972</v>
      </c>
      <c r="L30" s="4">
        <f t="shared" si="3"/>
        <v>86970102</v>
      </c>
      <c r="M30" s="4">
        <f t="shared" si="4"/>
        <v>4.1429576424164436</v>
      </c>
      <c r="N30">
        <f t="shared" si="5"/>
        <v>-1</v>
      </c>
      <c r="O30" s="16" t="s">
        <v>23</v>
      </c>
    </row>
    <row r="31" spans="1:15">
      <c r="A31" s="7" t="str">
        <f>[1]TSIM!A31</f>
        <v>fib.O2</v>
      </c>
      <c r="B31" s="8">
        <v>79449272</v>
      </c>
      <c r="C31" s="5">
        <f t="shared" si="0"/>
        <v>19205723</v>
      </c>
      <c r="D31" s="8">
        <v>18185614</v>
      </c>
      <c r="E31" s="8">
        <v>14852223</v>
      </c>
      <c r="F31" s="8">
        <v>14852224</v>
      </c>
      <c r="G31" s="8">
        <v>463691</v>
      </c>
      <c r="H31" s="8">
        <v>370962</v>
      </c>
      <c r="I31" s="8"/>
      <c r="K31" s="4">
        <f t="shared" si="2"/>
        <v>5.349318549822474</v>
      </c>
      <c r="L31" s="4">
        <f t="shared" si="3"/>
        <v>61263658</v>
      </c>
      <c r="M31" s="4">
        <f t="shared" si="4"/>
        <v>4.1248813729769607</v>
      </c>
      <c r="N31">
        <f t="shared" si="5"/>
        <v>-1</v>
      </c>
      <c r="O31" s="16" t="s">
        <v>24</v>
      </c>
    </row>
    <row r="32" spans="1:15">
      <c r="A32" s="7" t="str">
        <f>[1]TSIM!A32</f>
        <v>fib.O3</v>
      </c>
      <c r="B32" s="8">
        <v>79449272</v>
      </c>
      <c r="C32" s="5">
        <f t="shared" si="0"/>
        <v>19205723</v>
      </c>
      <c r="D32" s="8">
        <v>18185614</v>
      </c>
      <c r="E32" s="8">
        <v>14852223</v>
      </c>
      <c r="F32" s="8">
        <v>14852224</v>
      </c>
      <c r="G32" s="8">
        <v>463691</v>
      </c>
      <c r="H32" s="8">
        <v>370962</v>
      </c>
      <c r="I32" s="8"/>
      <c r="K32" s="4">
        <f t="shared" si="2"/>
        <v>5.349318549822474</v>
      </c>
      <c r="L32" s="4">
        <f t="shared" si="3"/>
        <v>61263658</v>
      </c>
      <c r="M32" s="4">
        <f t="shared" si="4"/>
        <v>4.1248813729769607</v>
      </c>
      <c r="N32">
        <f t="shared" si="5"/>
        <v>-1</v>
      </c>
      <c r="O32" s="16" t="s">
        <v>24</v>
      </c>
    </row>
    <row r="33" spans="1:15">
      <c r="A33" s="3" t="str">
        <f>[1]TSIM!A33</f>
        <v>fir2.O0</v>
      </c>
      <c r="B33" s="15">
        <v>191998917</v>
      </c>
      <c r="C33" s="5">
        <f t="shared" si="0"/>
        <v>41798266</v>
      </c>
      <c r="D33">
        <v>41798262</v>
      </c>
      <c r="E33" s="15">
        <v>34207325</v>
      </c>
      <c r="F33">
        <v>34207326</v>
      </c>
      <c r="G33">
        <v>11943783</v>
      </c>
      <c r="H33">
        <v>1427564</v>
      </c>
      <c r="J33" s="6">
        <f t="shared" si="1"/>
        <v>9.5697758916387485E-8</v>
      </c>
      <c r="K33" s="4">
        <f t="shared" si="2"/>
        <v>5.6128012640567482</v>
      </c>
      <c r="L33" s="4">
        <f t="shared" si="3"/>
        <v>150200655</v>
      </c>
      <c r="M33" s="4">
        <f t="shared" si="4"/>
        <v>4.3908915707381384</v>
      </c>
      <c r="N33">
        <f t="shared" si="5"/>
        <v>-1</v>
      </c>
    </row>
    <row r="34" spans="1:15">
      <c r="A34" s="3" t="str">
        <f>[1]TSIM!A34</f>
        <v>fir2.O1</v>
      </c>
      <c r="B34" s="15">
        <v>53545648</v>
      </c>
      <c r="C34" s="5">
        <f t="shared" si="0"/>
        <v>14857079</v>
      </c>
      <c r="D34">
        <v>14857075</v>
      </c>
      <c r="E34" s="15">
        <v>8629541</v>
      </c>
      <c r="F34">
        <v>8629542</v>
      </c>
      <c r="G34">
        <v>4106240</v>
      </c>
      <c r="H34">
        <v>64161</v>
      </c>
      <c r="I34"/>
      <c r="J34" s="6">
        <f t="shared" si="1"/>
        <v>2.6923199889614882E-7</v>
      </c>
      <c r="K34" s="4">
        <f t="shared" si="2"/>
        <v>6.2049242248226184</v>
      </c>
      <c r="L34" s="4">
        <f t="shared" si="3"/>
        <v>38688573</v>
      </c>
      <c r="M34" s="4">
        <f t="shared" si="4"/>
        <v>4.4832712423522869</v>
      </c>
      <c r="N34">
        <f t="shared" si="5"/>
        <v>-1</v>
      </c>
    </row>
    <row r="35" spans="1:15">
      <c r="A35" s="3" t="str">
        <f>[1]TSIM!A35</f>
        <v>fir2.O2</v>
      </c>
      <c r="B35" s="15">
        <v>77830161</v>
      </c>
      <c r="C35" s="5">
        <f t="shared" si="0"/>
        <v>19614925</v>
      </c>
      <c r="D35">
        <v>19614933</v>
      </c>
      <c r="E35" s="15">
        <v>12547304</v>
      </c>
      <c r="F35">
        <v>12547305</v>
      </c>
      <c r="G35">
        <v>7121760</v>
      </c>
      <c r="H35">
        <v>904256</v>
      </c>
      <c r="J35" s="6">
        <f t="shared" si="1"/>
        <v>4.078525274595636E-7</v>
      </c>
      <c r="K35" s="4">
        <f t="shared" si="2"/>
        <v>6.2029389739819809</v>
      </c>
      <c r="L35" s="4">
        <f t="shared" si="3"/>
        <v>58215228</v>
      </c>
      <c r="M35" s="4">
        <f t="shared" si="4"/>
        <v>4.6396602808061393</v>
      </c>
      <c r="N35">
        <f t="shared" si="5"/>
        <v>-1</v>
      </c>
    </row>
    <row r="36" spans="1:15">
      <c r="A36" s="3" t="str">
        <f>[1]TSIM!A36</f>
        <v>fir2.O3</v>
      </c>
      <c r="B36" s="15">
        <v>77830081</v>
      </c>
      <c r="C36" s="5">
        <f t="shared" si="0"/>
        <v>19614909</v>
      </c>
      <c r="D36">
        <v>19614917</v>
      </c>
      <c r="E36" s="15">
        <v>12547288</v>
      </c>
      <c r="F36">
        <v>12547289</v>
      </c>
      <c r="G36">
        <v>7121760</v>
      </c>
      <c r="H36">
        <v>904256</v>
      </c>
      <c r="J36" s="6">
        <f t="shared" si="1"/>
        <v>4.0785286014720325E-7</v>
      </c>
      <c r="K36" s="4">
        <f t="shared" si="2"/>
        <v>6.2029405079408395</v>
      </c>
      <c r="L36" s="4">
        <f t="shared" si="3"/>
        <v>58215164</v>
      </c>
      <c r="M36" s="4">
        <f t="shared" si="4"/>
        <v>4.6396610964855514</v>
      </c>
      <c r="N36">
        <f t="shared" si="5"/>
        <v>-1</v>
      </c>
    </row>
    <row r="37" spans="1:15">
      <c r="A37" s="3" t="str">
        <f>[1]TSIM!A37</f>
        <v>hanoi.O0</v>
      </c>
      <c r="B37" s="15">
        <v>152930656</v>
      </c>
      <c r="C37" s="5">
        <f t="shared" si="0"/>
        <v>32910196</v>
      </c>
      <c r="D37">
        <v>32910171</v>
      </c>
      <c r="E37" s="15">
        <v>27700106</v>
      </c>
      <c r="F37">
        <v>27700107</v>
      </c>
      <c r="G37">
        <v>5410012</v>
      </c>
      <c r="H37">
        <v>3810020</v>
      </c>
      <c r="I37"/>
      <c r="J37" s="6">
        <f t="shared" si="1"/>
        <v>7.5964357644935965E-7</v>
      </c>
      <c r="K37" s="4">
        <f t="shared" si="2"/>
        <v>5.5209411834019697</v>
      </c>
      <c r="L37" s="4">
        <f t="shared" si="3"/>
        <v>120020485</v>
      </c>
      <c r="M37" s="4">
        <f t="shared" si="4"/>
        <v>4.3328529139924594</v>
      </c>
      <c r="N37">
        <f t="shared" si="5"/>
        <v>-1</v>
      </c>
    </row>
    <row r="38" spans="1:15">
      <c r="A38" s="3" t="str">
        <f>[1]TSIM!A38</f>
        <v>hanoi.O1</v>
      </c>
      <c r="B38" s="15">
        <v>79755618</v>
      </c>
      <c r="C38" s="5">
        <f t="shared" si="0"/>
        <v>17665178</v>
      </c>
      <c r="D38">
        <v>17665164</v>
      </c>
      <c r="E38" s="15">
        <v>14805102</v>
      </c>
      <c r="F38">
        <v>14805103</v>
      </c>
      <c r="G38">
        <v>1410011</v>
      </c>
      <c r="H38">
        <v>1460017</v>
      </c>
      <c r="I38"/>
      <c r="J38" s="6">
        <f t="shared" si="1"/>
        <v>7.9252023926865331E-7</v>
      </c>
      <c r="K38" s="4">
        <f t="shared" si="2"/>
        <v>5.387036036631156</v>
      </c>
      <c r="L38" s="4">
        <f t="shared" si="3"/>
        <v>62090454</v>
      </c>
      <c r="M38" s="4">
        <f t="shared" si="4"/>
        <v>4.1938551993765394</v>
      </c>
      <c r="N38">
        <f t="shared" si="5"/>
        <v>-1</v>
      </c>
    </row>
    <row r="39" spans="1:15">
      <c r="A39" s="3" t="str">
        <f>[1]TSIM!A39</f>
        <v>hanoi.O2</v>
      </c>
      <c r="B39" s="15">
        <v>70095617</v>
      </c>
      <c r="C39" s="5">
        <f t="shared" si="0"/>
        <v>15365177</v>
      </c>
      <c r="D39">
        <v>15365164</v>
      </c>
      <c r="E39" s="15">
        <v>12965102</v>
      </c>
      <c r="F39">
        <v>12965103</v>
      </c>
      <c r="G39">
        <v>1410011</v>
      </c>
      <c r="H39">
        <v>1460017</v>
      </c>
      <c r="I39"/>
      <c r="J39" s="6">
        <f t="shared" si="1"/>
        <v>8.4606971978951866E-7</v>
      </c>
      <c r="K39" s="4">
        <f t="shared" si="2"/>
        <v>5.4064840369169485</v>
      </c>
      <c r="L39" s="4">
        <f t="shared" si="3"/>
        <v>54730453</v>
      </c>
      <c r="M39" s="4">
        <f t="shared" si="4"/>
        <v>4.2213669433530105</v>
      </c>
      <c r="N39">
        <f t="shared" si="5"/>
        <v>-1</v>
      </c>
    </row>
    <row r="40" spans="1:15">
      <c r="A40" s="3" t="str">
        <f>[1]TSIM!A40</f>
        <v>hanoi.O3</v>
      </c>
      <c r="B40" s="8">
        <v>70095617</v>
      </c>
      <c r="C40" s="5">
        <f t="shared" si="0"/>
        <v>15365177</v>
      </c>
      <c r="D40" s="8">
        <v>15365164</v>
      </c>
      <c r="E40" s="8">
        <v>12965102</v>
      </c>
      <c r="F40" s="8">
        <v>12965103</v>
      </c>
      <c r="G40" s="8">
        <v>1410011</v>
      </c>
      <c r="H40" s="8">
        <v>1460017</v>
      </c>
      <c r="I40" s="8"/>
      <c r="J40" s="6">
        <f t="shared" si="1"/>
        <v>8.4606971978951866E-7</v>
      </c>
      <c r="K40" s="4">
        <f t="shared" si="2"/>
        <v>5.4064840369169485</v>
      </c>
      <c r="L40" s="4">
        <f t="shared" si="3"/>
        <v>54730453</v>
      </c>
      <c r="M40" s="4">
        <f t="shared" si="4"/>
        <v>4.2213669433530105</v>
      </c>
      <c r="N40">
        <f t="shared" si="5"/>
        <v>-1</v>
      </c>
      <c r="O40" s="8" t="s">
        <v>9</v>
      </c>
    </row>
    <row r="41" spans="1:15">
      <c r="A41" s="3" t="str">
        <f>[1]TSIM!A41</f>
        <v>heapsort.O0</v>
      </c>
      <c r="B41" s="15">
        <v>351621286</v>
      </c>
      <c r="C41" s="5">
        <f t="shared" si="0"/>
        <v>78976916</v>
      </c>
      <c r="D41">
        <v>78976912</v>
      </c>
      <c r="E41">
        <v>64401237</v>
      </c>
      <c r="F41">
        <v>64401238</v>
      </c>
      <c r="G41">
        <v>10314820</v>
      </c>
      <c r="H41">
        <v>4724598</v>
      </c>
      <c r="J41" s="6">
        <f t="shared" si="1"/>
        <v>5.0647713346908269E-8</v>
      </c>
      <c r="K41" s="4">
        <f t="shared" si="2"/>
        <v>5.4598529838797969</v>
      </c>
      <c r="L41" s="4">
        <f t="shared" si="3"/>
        <v>272644374</v>
      </c>
      <c r="M41" s="4">
        <f t="shared" si="4"/>
        <v>4.2335269740238068</v>
      </c>
      <c r="N41">
        <f t="shared" si="5"/>
        <v>-1</v>
      </c>
    </row>
    <row r="42" spans="1:15">
      <c r="A42" s="3" t="str">
        <f>[1]TSIM!A42</f>
        <v>heapsort.O1</v>
      </c>
      <c r="B42">
        <v>187783365</v>
      </c>
      <c r="C42" s="5">
        <f t="shared" si="0"/>
        <v>46925078</v>
      </c>
      <c r="D42">
        <v>45287953</v>
      </c>
      <c r="E42">
        <v>33828277</v>
      </c>
      <c r="F42">
        <v>33828278</v>
      </c>
      <c r="G42">
        <v>3936576</v>
      </c>
      <c r="H42">
        <v>1608599</v>
      </c>
      <c r="J42" s="6">
        <f t="shared" si="1"/>
        <v>3.6149238187029559E-2</v>
      </c>
      <c r="K42" s="4">
        <f t="shared" si="2"/>
        <v>5.5510768402422626</v>
      </c>
      <c r="L42" s="4">
        <f t="shared" si="3"/>
        <v>142495412</v>
      </c>
      <c r="M42" s="4">
        <f t="shared" si="4"/>
        <v>4.2123165776371048</v>
      </c>
      <c r="N42">
        <f t="shared" si="5"/>
        <v>-1</v>
      </c>
    </row>
    <row r="43" spans="1:15">
      <c r="A43" s="3" t="str">
        <f>[1]TSIM!A43</f>
        <v>heapsort.O2</v>
      </c>
      <c r="B43">
        <v>169848352</v>
      </c>
      <c r="C43" s="5">
        <f t="shared" si="0"/>
        <v>42749509</v>
      </c>
      <c r="D43">
        <v>42149452</v>
      </c>
      <c r="E43">
        <v>30689776</v>
      </c>
      <c r="F43">
        <v>30689777</v>
      </c>
      <c r="G43">
        <v>2731136</v>
      </c>
      <c r="H43">
        <v>1608599</v>
      </c>
      <c r="J43" s="6">
        <f t="shared" si="1"/>
        <v>1.4236412848261942E-2</v>
      </c>
      <c r="K43" s="4">
        <f t="shared" si="2"/>
        <v>5.534362714149494</v>
      </c>
      <c r="L43" s="4">
        <f t="shared" si="3"/>
        <v>127698900</v>
      </c>
      <c r="M43" s="4">
        <f t="shared" si="4"/>
        <v>4.1609590112355335</v>
      </c>
      <c r="N43">
        <f t="shared" si="5"/>
        <v>-1</v>
      </c>
    </row>
    <row r="44" spans="1:15">
      <c r="A44" s="3" t="str">
        <f>[1]TSIM!A44</f>
        <v>heapsort.O3</v>
      </c>
      <c r="B44" s="8">
        <v>169848352</v>
      </c>
      <c r="C44" s="5">
        <f t="shared" si="0"/>
        <v>42749509</v>
      </c>
      <c r="D44" s="8">
        <v>42149452</v>
      </c>
      <c r="E44" s="8">
        <v>30689776</v>
      </c>
      <c r="F44" s="8">
        <v>30689777</v>
      </c>
      <c r="G44" s="8">
        <v>2731136</v>
      </c>
      <c r="H44" s="8">
        <v>1608599</v>
      </c>
      <c r="I44" s="8"/>
      <c r="J44" s="6">
        <f t="shared" si="1"/>
        <v>1.4236412848261942E-2</v>
      </c>
      <c r="K44" s="4">
        <f t="shared" si="2"/>
        <v>5.534362714149494</v>
      </c>
      <c r="L44" s="4">
        <f t="shared" si="3"/>
        <v>127698900</v>
      </c>
      <c r="M44" s="4">
        <f t="shared" si="4"/>
        <v>4.1609590112355335</v>
      </c>
      <c r="N44">
        <f t="shared" si="5"/>
        <v>-1</v>
      </c>
      <c r="O44" s="8" t="s">
        <v>9</v>
      </c>
    </row>
    <row r="45" spans="1:15">
      <c r="A45" s="3" t="str">
        <f>[1]TSIM!A45</f>
        <v>matrix.O0</v>
      </c>
      <c r="B45">
        <v>476722204</v>
      </c>
      <c r="C45" s="5">
        <f t="shared" si="0"/>
        <v>104268128</v>
      </c>
      <c r="D45">
        <v>104268136</v>
      </c>
      <c r="E45">
        <v>80192662</v>
      </c>
      <c r="F45">
        <v>80192663</v>
      </c>
      <c r="G45">
        <v>37800457</v>
      </c>
      <c r="H45">
        <v>13882967</v>
      </c>
      <c r="J45" s="6">
        <f t="shared" si="1"/>
        <v>7.6725261493118085E-8</v>
      </c>
      <c r="K45" s="4">
        <f t="shared" si="2"/>
        <v>5.9447110509936678</v>
      </c>
      <c r="L45" s="4">
        <f t="shared" si="3"/>
        <v>372454068</v>
      </c>
      <c r="M45" s="4">
        <f t="shared" si="4"/>
        <v>4.6444906393056264</v>
      </c>
      <c r="N45">
        <f t="shared" si="5"/>
        <v>-1</v>
      </c>
    </row>
    <row r="46" spans="1:15">
      <c r="A46" s="3" t="str">
        <f>[1]TSIM!A46</f>
        <v>matrix.O1</v>
      </c>
      <c r="B46">
        <v>138966296</v>
      </c>
      <c r="C46" s="5">
        <f t="shared" si="0"/>
        <v>34651263</v>
      </c>
      <c r="D46">
        <v>34651265</v>
      </c>
      <c r="E46">
        <v>24346257</v>
      </c>
      <c r="F46">
        <v>24346258</v>
      </c>
      <c r="G46">
        <v>6750000</v>
      </c>
      <c r="H46">
        <v>180001</v>
      </c>
      <c r="J46" s="6">
        <f t="shared" si="1"/>
        <v>5.7717950556783428E-8</v>
      </c>
      <c r="K46" s="4">
        <f t="shared" si="2"/>
        <v>5.7079121443596028</v>
      </c>
      <c r="L46" s="4">
        <f t="shared" si="3"/>
        <v>104315031</v>
      </c>
      <c r="M46" s="4">
        <f t="shared" si="4"/>
        <v>4.2846434669608557</v>
      </c>
      <c r="N46">
        <f t="shared" si="5"/>
        <v>-1</v>
      </c>
    </row>
    <row r="47" spans="1:15">
      <c r="A47" s="3" t="str">
        <f>[1]TSIM!A47</f>
        <v>matrix.O2</v>
      </c>
      <c r="B47">
        <v>162432273</v>
      </c>
      <c r="C47" s="5">
        <f t="shared" si="0"/>
        <v>41355968</v>
      </c>
      <c r="D47">
        <v>41355958</v>
      </c>
      <c r="E47">
        <v>27698450</v>
      </c>
      <c r="F47">
        <v>27698451</v>
      </c>
      <c r="G47">
        <v>6750000</v>
      </c>
      <c r="H47">
        <v>3532501</v>
      </c>
      <c r="J47" s="6">
        <f t="shared" si="1"/>
        <v>2.4180312785886861E-7</v>
      </c>
      <c r="K47" s="4">
        <f t="shared" si="2"/>
        <v>5.8643091219905807</v>
      </c>
      <c r="L47" s="4">
        <f t="shared" si="3"/>
        <v>121076315</v>
      </c>
      <c r="M47" s="4">
        <f t="shared" si="4"/>
        <v>4.3712307006348734</v>
      </c>
      <c r="N47">
        <f t="shared" si="5"/>
        <v>-1</v>
      </c>
    </row>
    <row r="48" spans="1:15">
      <c r="A48" s="3" t="str">
        <f>[1]TSIM!A48</f>
        <v>matrix.O3</v>
      </c>
      <c r="B48" s="8">
        <v>162432273</v>
      </c>
      <c r="C48" s="5">
        <f t="shared" si="0"/>
        <v>41355968</v>
      </c>
      <c r="D48" s="8">
        <v>41355958</v>
      </c>
      <c r="E48" s="8">
        <v>27698450</v>
      </c>
      <c r="F48" s="8">
        <v>27698451</v>
      </c>
      <c r="G48" s="8">
        <v>6750000</v>
      </c>
      <c r="H48" s="8">
        <v>3532501</v>
      </c>
      <c r="I48" s="8"/>
      <c r="J48" s="6">
        <f t="shared" si="1"/>
        <v>2.4180312785886861E-7</v>
      </c>
      <c r="K48" s="4">
        <f t="shared" si="2"/>
        <v>5.8643091219905807</v>
      </c>
      <c r="L48" s="4">
        <f t="shared" si="3"/>
        <v>121076315</v>
      </c>
      <c r="M48" s="4">
        <f t="shared" si="4"/>
        <v>4.3712307006348734</v>
      </c>
      <c r="N48">
        <f t="shared" si="5"/>
        <v>-1</v>
      </c>
      <c r="O48" s="8" t="s">
        <v>9</v>
      </c>
    </row>
    <row r="49" spans="1:15">
      <c r="A49" s="3" t="str">
        <f>[1]TSIM!A49</f>
        <v>pocsag.O0</v>
      </c>
      <c r="B49">
        <v>57222086</v>
      </c>
      <c r="C49" s="5">
        <f t="shared" si="0"/>
        <v>11744814</v>
      </c>
      <c r="D49">
        <v>11744822</v>
      </c>
      <c r="E49">
        <v>10493616</v>
      </c>
      <c r="F49">
        <v>10493617</v>
      </c>
      <c r="G49">
        <v>2360601</v>
      </c>
      <c r="H49">
        <v>1142203</v>
      </c>
      <c r="J49" s="6">
        <f t="shared" si="1"/>
        <v>6.8115123413534915E-7</v>
      </c>
      <c r="K49" s="4">
        <f t="shared" si="2"/>
        <v>5.4530379232478108</v>
      </c>
      <c r="L49" s="4">
        <f t="shared" si="3"/>
        <v>45477264</v>
      </c>
      <c r="M49" s="4">
        <f t="shared" si="4"/>
        <v>4.3338029521949348</v>
      </c>
      <c r="N49">
        <f t="shared" si="5"/>
        <v>-1</v>
      </c>
    </row>
    <row r="50" spans="1:15">
      <c r="A50" s="3" t="str">
        <f>[1]TSIM!A50</f>
        <v>pocsag.O1</v>
      </c>
      <c r="B50">
        <v>17943466</v>
      </c>
      <c r="C50" s="5">
        <f t="shared" si="0"/>
        <v>3724709</v>
      </c>
      <c r="D50">
        <v>3609217</v>
      </c>
      <c r="E50">
        <v>3450013</v>
      </c>
      <c r="F50">
        <v>3450014</v>
      </c>
      <c r="G50">
        <v>368500</v>
      </c>
      <c r="H50">
        <v>50201</v>
      </c>
      <c r="J50" s="6">
        <f t="shared" si="1"/>
        <v>3.1999184310613632E-2</v>
      </c>
      <c r="K50" s="4">
        <f t="shared" si="2"/>
        <v>5.2009850397665165</v>
      </c>
      <c r="L50" s="4">
        <f t="shared" si="3"/>
        <v>14334249</v>
      </c>
      <c r="M50" s="4">
        <f t="shared" si="4"/>
        <v>4.1548391266931457</v>
      </c>
      <c r="N50">
        <f t="shared" si="5"/>
        <v>-1</v>
      </c>
    </row>
    <row r="51" spans="1:15">
      <c r="A51" s="3" t="str">
        <f>[1]TSIM!A51</f>
        <v>pocsag.O2</v>
      </c>
      <c r="B51">
        <v>15314472</v>
      </c>
      <c r="C51" s="5">
        <f t="shared" si="0"/>
        <v>3180311</v>
      </c>
      <c r="D51">
        <v>3088718</v>
      </c>
      <c r="E51">
        <v>2929514</v>
      </c>
      <c r="F51">
        <v>2929515</v>
      </c>
      <c r="G51">
        <v>365900</v>
      </c>
      <c r="H51">
        <v>50201</v>
      </c>
      <c r="J51" s="6">
        <f t="shared" si="1"/>
        <v>2.9654050644960142E-2</v>
      </c>
      <c r="K51" s="4">
        <f t="shared" si="2"/>
        <v>5.2276493643655568</v>
      </c>
      <c r="L51" s="4">
        <f t="shared" si="3"/>
        <v>12225754</v>
      </c>
      <c r="M51" s="4">
        <f t="shared" si="4"/>
        <v>4.1733045139910576</v>
      </c>
      <c r="N51">
        <f t="shared" si="5"/>
        <v>-1</v>
      </c>
    </row>
    <row r="52" spans="1:15">
      <c r="A52" s="3" t="str">
        <f>[1]TSIM!A52</f>
        <v>pocsag.O3</v>
      </c>
      <c r="B52">
        <v>14886072</v>
      </c>
      <c r="C52" s="5">
        <f t="shared" si="0"/>
        <v>3094711</v>
      </c>
      <c r="D52">
        <v>3003018</v>
      </c>
      <c r="E52">
        <v>2843814</v>
      </c>
      <c r="F52">
        <v>2843815</v>
      </c>
      <c r="G52">
        <v>365900</v>
      </c>
      <c r="H52">
        <v>50201</v>
      </c>
      <c r="J52" s="6">
        <f t="shared" si="1"/>
        <v>3.0533616515119124E-2</v>
      </c>
      <c r="K52" s="4">
        <f t="shared" si="2"/>
        <v>5.2345448752977513</v>
      </c>
      <c r="L52" s="4">
        <f t="shared" si="3"/>
        <v>11883054</v>
      </c>
      <c r="M52" s="4">
        <f t="shared" si="4"/>
        <v>4.1785623110372194</v>
      </c>
      <c r="N52">
        <f t="shared" si="5"/>
        <v>-1</v>
      </c>
    </row>
    <row r="53" spans="1:15">
      <c r="A53" s="3" t="str">
        <f>[1]TSIM!A53</f>
        <v>queens.O0</v>
      </c>
      <c r="B53">
        <v>40186706</v>
      </c>
      <c r="C53" s="5">
        <f t="shared" si="0"/>
        <v>8062056</v>
      </c>
      <c r="D53">
        <v>8040411</v>
      </c>
      <c r="E53">
        <v>7684288</v>
      </c>
      <c r="F53">
        <v>7684289</v>
      </c>
      <c r="G53">
        <v>1130018</v>
      </c>
      <c r="H53">
        <v>257476</v>
      </c>
      <c r="I53"/>
      <c r="J53" s="6">
        <f t="shared" si="1"/>
        <v>2.6920265643136901E-3</v>
      </c>
      <c r="K53" s="4">
        <f t="shared" si="2"/>
        <v>5.2297240811380314</v>
      </c>
      <c r="L53" s="4">
        <f t="shared" si="3"/>
        <v>32146295</v>
      </c>
      <c r="M53" s="4">
        <f t="shared" si="4"/>
        <v>4.1833797744176167</v>
      </c>
      <c r="N53">
        <f t="shared" si="5"/>
        <v>-1</v>
      </c>
    </row>
    <row r="54" spans="1:15">
      <c r="A54" s="3" t="str">
        <f>[1]TSIM!A54</f>
        <v>queens.O1</v>
      </c>
      <c r="B54">
        <v>29006017</v>
      </c>
      <c r="C54" s="5">
        <f t="shared" si="0"/>
        <v>6029809</v>
      </c>
      <c r="D54">
        <v>5797551</v>
      </c>
      <c r="E54">
        <v>5441430</v>
      </c>
      <c r="F54">
        <v>5441431</v>
      </c>
      <c r="G54">
        <v>953010</v>
      </c>
      <c r="H54">
        <v>257474</v>
      </c>
      <c r="I54"/>
      <c r="J54" s="6">
        <f t="shared" si="1"/>
        <v>4.0061398338712327E-2</v>
      </c>
      <c r="K54" s="4">
        <f t="shared" si="2"/>
        <v>5.3305871802081439</v>
      </c>
      <c r="L54" s="4">
        <f t="shared" si="3"/>
        <v>23208466</v>
      </c>
      <c r="M54" s="4">
        <f t="shared" si="4"/>
        <v>4.2651409647831544</v>
      </c>
      <c r="N54">
        <f t="shared" si="5"/>
        <v>-1</v>
      </c>
    </row>
    <row r="55" spans="1:15">
      <c r="A55" s="3" t="str">
        <f>[1]TSIM!A55</f>
        <v>queens.O2</v>
      </c>
      <c r="B55">
        <v>27607392</v>
      </c>
      <c r="C55" s="5">
        <f t="shared" si="0"/>
        <v>5745264</v>
      </c>
      <c r="D55">
        <v>5519031</v>
      </c>
      <c r="E55">
        <v>5162910</v>
      </c>
      <c r="F55">
        <v>5162911</v>
      </c>
      <c r="G55">
        <v>953010</v>
      </c>
      <c r="H55">
        <v>257474</v>
      </c>
      <c r="I55"/>
      <c r="J55" s="6">
        <f t="shared" si="1"/>
        <v>4.09914349094977E-2</v>
      </c>
      <c r="K55" s="4">
        <f t="shared" si="2"/>
        <v>5.3472541648024077</v>
      </c>
      <c r="L55" s="4">
        <f t="shared" si="3"/>
        <v>22088361</v>
      </c>
      <c r="M55" s="4">
        <f t="shared" si="4"/>
        <v>4.2782773668338203</v>
      </c>
      <c r="N55">
        <f t="shared" si="5"/>
        <v>-1</v>
      </c>
    </row>
    <row r="56" spans="1:15">
      <c r="A56" s="3" t="str">
        <f>[1]TSIM!A56</f>
        <v>queens.O3</v>
      </c>
      <c r="B56" s="4">
        <v>27571116</v>
      </c>
      <c r="C56" s="5">
        <f t="shared" si="0"/>
        <v>5785638</v>
      </c>
      <c r="D56">
        <v>5559405</v>
      </c>
      <c r="E56" s="4">
        <v>5203284</v>
      </c>
      <c r="F56">
        <v>5203285</v>
      </c>
      <c r="G56">
        <v>714864</v>
      </c>
      <c r="H56">
        <v>257474</v>
      </c>
      <c r="J56" s="6">
        <f t="shared" si="1"/>
        <v>4.0693743305263784E-2</v>
      </c>
      <c r="K56" s="4">
        <f t="shared" si="2"/>
        <v>5.2987913018009394</v>
      </c>
      <c r="L56" s="4">
        <f t="shared" si="3"/>
        <v>22011711</v>
      </c>
      <c r="M56" s="4">
        <f t="shared" si="4"/>
        <v>4.2303497176014222</v>
      </c>
      <c r="N56">
        <f t="shared" si="5"/>
        <v>-1</v>
      </c>
    </row>
    <row r="57" spans="1:15">
      <c r="A57" s="3" t="str">
        <f>[1]TSIM!A57</f>
        <v>quicksort.O0</v>
      </c>
      <c r="B57">
        <v>86695652</v>
      </c>
      <c r="C57" s="5">
        <f t="shared" si="0"/>
        <v>17753560</v>
      </c>
      <c r="D57">
        <v>17686571</v>
      </c>
      <c r="E57">
        <v>15536048</v>
      </c>
      <c r="F57">
        <v>15536048</v>
      </c>
      <c r="G57">
        <v>5244269</v>
      </c>
      <c r="H57">
        <v>1553631</v>
      </c>
      <c r="I57"/>
      <c r="J57" s="6">
        <f t="shared" si="1"/>
        <v>3.7875628916424786E-3</v>
      </c>
      <c r="K57" s="4">
        <f t="shared" si="2"/>
        <v>5.5802899167149844</v>
      </c>
      <c r="L57" s="4">
        <f t="shared" si="3"/>
        <v>69009081</v>
      </c>
      <c r="M57" s="4">
        <f t="shared" si="4"/>
        <v>4.4418684211068351</v>
      </c>
      <c r="N57">
        <f t="shared" si="5"/>
        <v>0</v>
      </c>
    </row>
    <row r="58" spans="1:15">
      <c r="A58" s="3" t="str">
        <f>[1]TSIM!A58</f>
        <v>quicksort.O1</v>
      </c>
      <c r="B58">
        <v>40493093</v>
      </c>
      <c r="C58" s="5">
        <f t="shared" si="0"/>
        <v>8776829</v>
      </c>
      <c r="D58">
        <v>8570031</v>
      </c>
      <c r="E58">
        <v>7597836</v>
      </c>
      <c r="F58">
        <v>7597836</v>
      </c>
      <c r="G58">
        <v>949617</v>
      </c>
      <c r="H58">
        <v>375303</v>
      </c>
      <c r="I58"/>
      <c r="J58" s="6">
        <f t="shared" si="1"/>
        <v>2.413036778980146E-2</v>
      </c>
      <c r="K58" s="4">
        <f t="shared" si="2"/>
        <v>5.3295560735977983</v>
      </c>
      <c r="L58" s="4">
        <f t="shared" si="3"/>
        <v>31923062</v>
      </c>
      <c r="M58" s="4">
        <f t="shared" si="4"/>
        <v>4.2015992448376087</v>
      </c>
      <c r="N58">
        <f t="shared" si="5"/>
        <v>0</v>
      </c>
    </row>
    <row r="59" spans="1:15">
      <c r="A59" s="3" t="str">
        <f>[1]TSIM!A59</f>
        <v>quicksort.O2</v>
      </c>
      <c r="B59">
        <v>38435152</v>
      </c>
      <c r="C59" s="5">
        <f t="shared" si="0"/>
        <v>8158042</v>
      </c>
      <c r="D59">
        <v>8128422</v>
      </c>
      <c r="E59">
        <v>7246557</v>
      </c>
      <c r="F59">
        <v>7246557</v>
      </c>
      <c r="G59">
        <v>930707</v>
      </c>
      <c r="H59">
        <v>360175</v>
      </c>
      <c r="I59"/>
      <c r="J59" s="6">
        <f t="shared" si="1"/>
        <v>3.644003719295086E-3</v>
      </c>
      <c r="K59" s="4">
        <f t="shared" si="2"/>
        <v>5.3039190887479393</v>
      </c>
      <c r="L59" s="4">
        <f t="shared" si="3"/>
        <v>30306730</v>
      </c>
      <c r="M59" s="4">
        <f t="shared" si="4"/>
        <v>4.1822247447994956</v>
      </c>
      <c r="N59">
        <f t="shared" si="5"/>
        <v>0</v>
      </c>
    </row>
    <row r="60" spans="1:15">
      <c r="A60" s="3" t="str">
        <f>[1]TSIM!A60</f>
        <v>quicksort.O3</v>
      </c>
      <c r="B60" s="8">
        <v>38435152</v>
      </c>
      <c r="C60" s="5">
        <f t="shared" si="0"/>
        <v>8158042</v>
      </c>
      <c r="D60" s="8">
        <v>8128422</v>
      </c>
      <c r="E60" s="8">
        <v>7246557</v>
      </c>
      <c r="F60" s="8">
        <v>7246557</v>
      </c>
      <c r="G60" s="8">
        <v>930707</v>
      </c>
      <c r="H60" s="8">
        <v>360175</v>
      </c>
      <c r="I60" s="8"/>
      <c r="J60" s="6">
        <f t="shared" si="1"/>
        <v>3.644003719295086E-3</v>
      </c>
      <c r="K60" s="4">
        <f t="shared" si="2"/>
        <v>5.3039190887479393</v>
      </c>
      <c r="L60" s="4">
        <f t="shared" si="3"/>
        <v>30306730</v>
      </c>
      <c r="M60" s="4">
        <f t="shared" si="4"/>
        <v>4.1822247447994956</v>
      </c>
      <c r="N60">
        <f t="shared" si="5"/>
        <v>0</v>
      </c>
      <c r="O60" s="8" t="s">
        <v>9</v>
      </c>
    </row>
    <row r="63" spans="1:15" ht="15" customHeight="1">
      <c r="C63" s="23" t="s">
        <v>32</v>
      </c>
      <c r="D63" s="23"/>
      <c r="E63" s="23"/>
      <c r="F63" s="23"/>
      <c r="G63" s="23"/>
      <c r="H63" s="23"/>
      <c r="I63" s="23"/>
      <c r="J63" s="23"/>
      <c r="K63" s="23"/>
    </row>
    <row r="64" spans="1:15">
      <c r="C64" s="23"/>
      <c r="D64" s="23"/>
      <c r="E64" s="23"/>
      <c r="F64" s="23"/>
      <c r="G64" s="23"/>
      <c r="H64" s="23"/>
      <c r="I64" s="23"/>
      <c r="J64" s="23"/>
      <c r="K64" s="23"/>
    </row>
    <row r="65" spans="3:11">
      <c r="C65" s="23"/>
      <c r="D65" s="23"/>
      <c r="E65" s="23"/>
      <c r="F65" s="23"/>
      <c r="G65" s="23"/>
      <c r="H65" s="23"/>
      <c r="I65" s="23"/>
      <c r="J65" s="23"/>
      <c r="K65" s="23"/>
    </row>
    <row r="66" spans="3:11">
      <c r="C66" s="23"/>
      <c r="D66" s="23"/>
      <c r="E66" s="23"/>
      <c r="F66" s="23"/>
      <c r="G66" s="23"/>
      <c r="H66" s="23"/>
      <c r="I66" s="23"/>
      <c r="J66" s="23"/>
      <c r="K66" s="23"/>
    </row>
    <row r="67" spans="3:11">
      <c r="C67" s="23"/>
      <c r="D67" s="23"/>
      <c r="E67" s="23"/>
      <c r="F67" s="23"/>
      <c r="G67" s="23"/>
      <c r="H67" s="23"/>
      <c r="I67" s="23"/>
      <c r="J67" s="23"/>
      <c r="K67" s="23"/>
    </row>
    <row r="68" spans="3:11">
      <c r="C68" s="23"/>
      <c r="D68" s="23"/>
      <c r="E68" s="23"/>
      <c r="F68" s="23"/>
      <c r="G68" s="23"/>
      <c r="H68" s="23"/>
      <c r="I68" s="23"/>
      <c r="J68" s="23"/>
      <c r="K68" s="23"/>
    </row>
    <row r="69" spans="3:11">
      <c r="C69" s="23"/>
      <c r="D69" s="23"/>
      <c r="E69" s="23"/>
      <c r="F69" s="23"/>
      <c r="G69" s="23"/>
      <c r="H69" s="23"/>
      <c r="I69" s="23"/>
      <c r="J69" s="23"/>
      <c r="K69" s="23"/>
    </row>
    <row r="70" spans="3:11">
      <c r="C70" s="23"/>
      <c r="D70" s="23"/>
      <c r="E70" s="23"/>
      <c r="F70" s="23"/>
      <c r="G70" s="23"/>
      <c r="H70" s="23"/>
      <c r="I70" s="23"/>
      <c r="J70" s="23"/>
      <c r="K70" s="23"/>
    </row>
    <row r="71" spans="3:11">
      <c r="C71" s="23"/>
      <c r="D71" s="23"/>
      <c r="E71" s="23"/>
      <c r="F71" s="23"/>
      <c r="G71" s="23"/>
      <c r="H71" s="23"/>
      <c r="I71" s="23"/>
      <c r="J71" s="23"/>
      <c r="K71" s="23"/>
    </row>
    <row r="72" spans="3:11">
      <c r="C72" s="23"/>
      <c r="D72" s="23"/>
      <c r="E72" s="23"/>
      <c r="F72" s="23"/>
      <c r="G72" s="23"/>
      <c r="H72" s="23"/>
      <c r="I72" s="23"/>
      <c r="J72" s="23"/>
      <c r="K72" s="23"/>
    </row>
    <row r="73" spans="3:11">
      <c r="C73" s="23"/>
      <c r="D73" s="23"/>
      <c r="E73" s="23"/>
      <c r="F73" s="23"/>
      <c r="G73" s="23"/>
      <c r="H73" s="23"/>
      <c r="I73" s="23"/>
      <c r="J73" s="23"/>
      <c r="K73" s="23"/>
    </row>
    <row r="74" spans="3:11">
      <c r="C74" s="23"/>
      <c r="D74" s="23"/>
      <c r="E74" s="23"/>
      <c r="F74" s="23"/>
      <c r="G74" s="23"/>
      <c r="H74" s="23"/>
      <c r="I74" s="23"/>
      <c r="J74" s="23"/>
      <c r="K74" s="23"/>
    </row>
    <row r="75" spans="3:11">
      <c r="C75" s="23"/>
      <c r="D75" s="23"/>
      <c r="E75" s="23"/>
      <c r="F75" s="23"/>
      <c r="G75" s="23"/>
      <c r="H75" s="23"/>
      <c r="I75" s="23"/>
      <c r="J75" s="23"/>
      <c r="K75" s="23"/>
    </row>
    <row r="76" spans="3:11">
      <c r="C76" s="23"/>
      <c r="D76" s="23"/>
      <c r="E76" s="23"/>
      <c r="F76" s="23"/>
      <c r="G76" s="23"/>
      <c r="H76" s="23"/>
      <c r="I76" s="23"/>
      <c r="J76" s="23"/>
      <c r="K76" s="23"/>
    </row>
    <row r="77" spans="3:11">
      <c r="C77" s="23"/>
      <c r="D77" s="23"/>
      <c r="E77" s="23"/>
      <c r="F77" s="23"/>
      <c r="G77" s="23"/>
      <c r="H77" s="23"/>
      <c r="I77" s="23"/>
      <c r="J77" s="23"/>
      <c r="K77" s="23"/>
    </row>
    <row r="78" spans="3:11">
      <c r="C78" s="23"/>
      <c r="D78" s="23"/>
      <c r="E78" s="23"/>
      <c r="F78" s="23"/>
      <c r="G78" s="23"/>
      <c r="H78" s="23"/>
      <c r="I78" s="23"/>
      <c r="J78" s="23"/>
      <c r="K78" s="23"/>
    </row>
    <row r="79" spans="3:11">
      <c r="C79" s="23"/>
      <c r="D79" s="23"/>
      <c r="E79" s="23"/>
      <c r="F79" s="23"/>
      <c r="G79" s="23"/>
      <c r="H79" s="23"/>
      <c r="I79" s="23"/>
      <c r="J79" s="23"/>
      <c r="K79" s="23"/>
    </row>
    <row r="80" spans="3:11">
      <c r="C80" s="23"/>
      <c r="D80" s="23"/>
      <c r="E80" s="23"/>
      <c r="F80" s="23"/>
      <c r="G80" s="23"/>
      <c r="H80" s="23"/>
      <c r="I80" s="23"/>
      <c r="J80" s="23"/>
      <c r="K80" s="23"/>
    </row>
    <row r="82" spans="1:15">
      <c r="A82" s="3" t="str">
        <f>[1]TSIM!A82</f>
        <v>just nops</v>
      </c>
      <c r="B82">
        <v>49800103</v>
      </c>
      <c r="C82" s="5">
        <f t="shared" ref="C82:C91" si="6">B82-($C$2*F82+G82*$D$2+H82*$E$2)</f>
        <v>9960020</v>
      </c>
      <c r="D82">
        <v>9960025</v>
      </c>
      <c r="E82">
        <v>9960019</v>
      </c>
      <c r="F82">
        <v>9960020</v>
      </c>
      <c r="G82">
        <v>0</v>
      </c>
      <c r="H82">
        <v>3</v>
      </c>
      <c r="I82"/>
      <c r="J82" s="6">
        <f t="shared" ref="J82:J91" si="7">IF(D82 = 0, "", ABS(C82-D82)/D82)</f>
        <v>5.0200677207135524E-7</v>
      </c>
      <c r="K82" s="4">
        <f t="shared" ref="K82:K91" si="8">B82/E82</f>
        <v>5.0000008032113188</v>
      </c>
      <c r="L82" s="4">
        <f t="shared" ref="L82:L91" si="9">B82-D82</f>
        <v>39840078</v>
      </c>
      <c r="M82" s="4">
        <f t="shared" ref="M82:M91" si="10">L82/E82</f>
        <v>4.0000002008028295</v>
      </c>
      <c r="N82">
        <f t="shared" ref="N82:N91" si="11">E82-F82</f>
        <v>-1</v>
      </c>
    </row>
    <row r="83" spans="1:15">
      <c r="A83" s="3" t="str">
        <f>[1]TSIM!A83</f>
        <v>increment_var</v>
      </c>
      <c r="B83">
        <v>178500103</v>
      </c>
      <c r="C83" s="5">
        <f t="shared" si="6"/>
        <v>39660021</v>
      </c>
      <c r="D83">
        <v>39660025</v>
      </c>
      <c r="E83">
        <v>29760019</v>
      </c>
      <c r="F83">
        <v>29760020</v>
      </c>
      <c r="G83">
        <v>9900000</v>
      </c>
      <c r="H83">
        <v>9900002</v>
      </c>
      <c r="I83"/>
      <c r="J83" s="6">
        <f t="shared" si="7"/>
        <v>1.0085722336281937E-7</v>
      </c>
      <c r="K83" s="4">
        <f t="shared" si="8"/>
        <v>5.9979835026315005</v>
      </c>
      <c r="L83" s="4">
        <f t="shared" si="9"/>
        <v>138840078</v>
      </c>
      <c r="M83" s="4">
        <f t="shared" si="10"/>
        <v>4.6653222230805698</v>
      </c>
      <c r="N83">
        <f t="shared" si="11"/>
        <v>-1</v>
      </c>
    </row>
    <row r="84" spans="1:15">
      <c r="A84" s="3" t="str">
        <f>[1]TSIM!A84</f>
        <v>increment_reg</v>
      </c>
      <c r="B84">
        <v>49800105</v>
      </c>
      <c r="C84" s="5">
        <f t="shared" si="6"/>
        <v>9960018</v>
      </c>
      <c r="D84">
        <v>9960026</v>
      </c>
      <c r="E84">
        <v>9960020</v>
      </c>
      <c r="F84">
        <v>9960021</v>
      </c>
      <c r="G84" s="9">
        <v>0</v>
      </c>
      <c r="H84" s="9">
        <v>3</v>
      </c>
      <c r="I84"/>
      <c r="J84" s="6">
        <f t="shared" si="7"/>
        <v>8.0321075467072075E-7</v>
      </c>
      <c r="K84" s="4">
        <f t="shared" si="8"/>
        <v>5.0000005020070244</v>
      </c>
      <c r="L84" s="4">
        <f t="shared" si="9"/>
        <v>39840079</v>
      </c>
      <c r="M84" s="4">
        <f t="shared" si="10"/>
        <v>3.999999899598595</v>
      </c>
      <c r="N84">
        <f t="shared" si="11"/>
        <v>-1</v>
      </c>
    </row>
    <row r="85" spans="1:15">
      <c r="A85" s="3" t="str">
        <f>[1]TSIM!A85</f>
        <v>just_load</v>
      </c>
      <c r="B85">
        <v>59700103</v>
      </c>
      <c r="C85" s="5">
        <f t="shared" si="6"/>
        <v>9960020</v>
      </c>
      <c r="D85">
        <v>9960025</v>
      </c>
      <c r="E85">
        <v>9960019</v>
      </c>
      <c r="F85">
        <v>9960020</v>
      </c>
      <c r="G85">
        <v>9900000</v>
      </c>
      <c r="H85" s="9">
        <v>3</v>
      </c>
      <c r="I85"/>
      <c r="J85" s="6">
        <f t="shared" si="7"/>
        <v>5.0200677207135524E-7</v>
      </c>
      <c r="K85" s="4">
        <f t="shared" si="8"/>
        <v>5.9939748106906219</v>
      </c>
      <c r="L85" s="4">
        <f t="shared" si="9"/>
        <v>49740078</v>
      </c>
      <c r="M85" s="4">
        <f t="shared" si="10"/>
        <v>4.9939742082821326</v>
      </c>
      <c r="N85">
        <f t="shared" si="11"/>
        <v>-1</v>
      </c>
    </row>
    <row r="86" spans="1:15">
      <c r="A86" s="3" t="str">
        <f>[1]TSIM!A86</f>
        <v>just_store</v>
      </c>
      <c r="B86">
        <v>69600103</v>
      </c>
      <c r="C86" s="5">
        <f t="shared" si="6"/>
        <v>19860020</v>
      </c>
      <c r="D86">
        <v>19860025</v>
      </c>
      <c r="E86">
        <v>9960019</v>
      </c>
      <c r="F86">
        <v>9960020</v>
      </c>
      <c r="G86">
        <v>0</v>
      </c>
      <c r="H86" s="9">
        <v>9900003</v>
      </c>
      <c r="I86"/>
      <c r="J86" s="6">
        <f t="shared" si="7"/>
        <v>2.5176201943351029E-7</v>
      </c>
      <c r="K86" s="4">
        <f t="shared" si="8"/>
        <v>6.987948818169925</v>
      </c>
      <c r="L86" s="4">
        <f t="shared" si="9"/>
        <v>49740078</v>
      </c>
      <c r="M86" s="4">
        <f t="shared" si="10"/>
        <v>4.9939742082821326</v>
      </c>
      <c r="N86">
        <f t="shared" si="11"/>
        <v>-1</v>
      </c>
    </row>
    <row r="87" spans="1:15">
      <c r="A87" s="3" t="str">
        <f>[1]TSIM!A87</f>
        <v>sum vars</v>
      </c>
      <c r="B87">
        <v>237900107</v>
      </c>
      <c r="C87" s="5">
        <f t="shared" si="6"/>
        <v>49560019</v>
      </c>
      <c r="D87">
        <v>49560027</v>
      </c>
      <c r="E87">
        <v>39660020</v>
      </c>
      <c r="F87">
        <v>39660021</v>
      </c>
      <c r="G87">
        <v>19800000</v>
      </c>
      <c r="H87">
        <v>9900004</v>
      </c>
      <c r="I87"/>
      <c r="J87" s="6">
        <f t="shared" si="7"/>
        <v>1.6142041246264859E-7</v>
      </c>
      <c r="K87" s="4">
        <f t="shared" si="8"/>
        <v>5.9984868136728124</v>
      </c>
      <c r="L87" s="4">
        <f t="shared" si="9"/>
        <v>188340080</v>
      </c>
      <c r="M87" s="4">
        <f t="shared" si="10"/>
        <v>4.7488649778794869</v>
      </c>
      <c r="N87">
        <f t="shared" si="11"/>
        <v>-1</v>
      </c>
    </row>
    <row r="88" spans="1:15">
      <c r="A88" s="3" t="s">
        <v>28</v>
      </c>
      <c r="B88">
        <v>257700107</v>
      </c>
      <c r="C88" s="5">
        <f t="shared" si="6"/>
        <v>79260018</v>
      </c>
      <c r="D88">
        <v>79260027</v>
      </c>
      <c r="E88">
        <v>39660020</v>
      </c>
      <c r="F88">
        <v>39660021</v>
      </c>
      <c r="G88">
        <v>9900001</v>
      </c>
      <c r="H88">
        <v>9900004</v>
      </c>
      <c r="J88" s="6">
        <f t="shared" si="7"/>
        <v>1.1355030196999554E-7</v>
      </c>
      <c r="K88" s="4">
        <f t="shared" si="8"/>
        <v>6.4977301322591368</v>
      </c>
      <c r="L88" s="4">
        <f t="shared" si="9"/>
        <v>178440080</v>
      </c>
      <c r="M88" s="4">
        <f t="shared" si="10"/>
        <v>4.4992433185863243</v>
      </c>
      <c r="N88">
        <f t="shared" si="11"/>
        <v>-1</v>
      </c>
      <c r="O88" s="17"/>
    </row>
    <row r="89" spans="1:15">
      <c r="A89" s="3" t="s">
        <v>29</v>
      </c>
      <c r="B89">
        <v>683400105</v>
      </c>
      <c r="C89" s="5">
        <f t="shared" si="6"/>
        <v>405960018</v>
      </c>
      <c r="D89">
        <v>405960026</v>
      </c>
      <c r="E89">
        <v>69360020</v>
      </c>
      <c r="F89">
        <v>69360021</v>
      </c>
      <c r="G89">
        <v>0</v>
      </c>
      <c r="H89" s="9">
        <v>3</v>
      </c>
      <c r="J89" s="6">
        <f t="shared" si="7"/>
        <v>1.9706373750207613E-8</v>
      </c>
      <c r="K89" s="4">
        <f t="shared" si="8"/>
        <v>9.852939849209962</v>
      </c>
      <c r="L89" s="4">
        <f t="shared" si="9"/>
        <v>277440079</v>
      </c>
      <c r="M89" s="4">
        <f t="shared" si="10"/>
        <v>3.9999999855824724</v>
      </c>
      <c r="N89">
        <f t="shared" si="11"/>
        <v>-1</v>
      </c>
      <c r="O89" s="17"/>
    </row>
    <row r="90" spans="1:15">
      <c r="A90" s="3" t="s">
        <v>30</v>
      </c>
      <c r="B90">
        <v>515100105</v>
      </c>
      <c r="C90" s="5">
        <f t="shared" si="6"/>
        <v>118860018</v>
      </c>
      <c r="D90">
        <v>118860026</v>
      </c>
      <c r="E90">
        <v>99060020</v>
      </c>
      <c r="F90">
        <v>99060021</v>
      </c>
      <c r="G90">
        <v>0</v>
      </c>
      <c r="H90" s="9">
        <v>3</v>
      </c>
      <c r="J90" s="6">
        <f t="shared" si="7"/>
        <v>6.7306059650365552E-8</v>
      </c>
      <c r="K90" s="4">
        <f t="shared" si="8"/>
        <v>5.1998788714155317</v>
      </c>
      <c r="L90" s="4">
        <f t="shared" si="9"/>
        <v>396240079</v>
      </c>
      <c r="M90" s="4">
        <f t="shared" si="10"/>
        <v>3.9999999899051102</v>
      </c>
      <c r="N90">
        <f t="shared" si="11"/>
        <v>-1</v>
      </c>
      <c r="O90" s="17"/>
    </row>
    <row r="91" spans="1:15">
      <c r="A91" s="3" t="s">
        <v>31</v>
      </c>
      <c r="B91">
        <v>79500105</v>
      </c>
      <c r="C91" s="5">
        <f t="shared" si="6"/>
        <v>39660018</v>
      </c>
      <c r="D91">
        <v>39660026</v>
      </c>
      <c r="E91">
        <v>9960020</v>
      </c>
      <c r="F91">
        <v>9960021</v>
      </c>
      <c r="G91">
        <v>0</v>
      </c>
      <c r="H91" s="9">
        <v>3</v>
      </c>
      <c r="J91" s="6">
        <f t="shared" si="7"/>
        <v>2.0171444163954909E-7</v>
      </c>
      <c r="K91" s="4">
        <f t="shared" si="8"/>
        <v>7.9819222250557731</v>
      </c>
      <c r="L91" s="4">
        <f t="shared" si="9"/>
        <v>39840079</v>
      </c>
      <c r="M91" s="4">
        <f t="shared" si="10"/>
        <v>3.999999899598595</v>
      </c>
      <c r="N91">
        <f t="shared" si="11"/>
        <v>-1</v>
      </c>
    </row>
  </sheetData>
  <autoFilter ref="A4:O4">
    <sortState ref="A5:O60">
      <sortCondition ref="A4"/>
    </sortState>
  </autoFilter>
  <mergeCells count="5">
    <mergeCell ref="I1:J1"/>
    <mergeCell ref="K1:L1"/>
    <mergeCell ref="I2:J2"/>
    <mergeCell ref="K2:L2"/>
    <mergeCell ref="C63:K80"/>
  </mergeCells>
  <conditionalFormatting sqref="J5:J60 J82:J91">
    <cfRule type="cellIs" dxfId="24" priority="25" operator="greaterThan">
      <formula>0.1</formula>
    </cfRule>
  </conditionalFormatting>
  <conditionalFormatting sqref="C5:C60 C90:C91">
    <cfRule type="cellIs" dxfId="23" priority="24" operator="greaterThan">
      <formula>D5</formula>
    </cfRule>
  </conditionalFormatting>
  <conditionalFormatting sqref="K2">
    <cfRule type="cellIs" dxfId="22" priority="23" operator="greaterThan">
      <formula>L2</formula>
    </cfRule>
  </conditionalFormatting>
  <conditionalFormatting sqref="E5:F60">
    <cfRule type="expression" dxfId="21" priority="22">
      <formula>((ABS($E5-$F5))/$E5) &gt; 0.1</formula>
    </cfRule>
  </conditionalFormatting>
  <conditionalFormatting sqref="C82:C88">
    <cfRule type="cellIs" dxfId="20" priority="21" operator="greaterThan">
      <formula>D82</formula>
    </cfRule>
  </conditionalFormatting>
  <conditionalFormatting sqref="E82:F82">
    <cfRule type="expression" dxfId="19" priority="20">
      <formula>((ABS($E82-$F82))/$E82) &gt; 0.1</formula>
    </cfRule>
  </conditionalFormatting>
  <conditionalFormatting sqref="C83">
    <cfRule type="cellIs" dxfId="18" priority="19" operator="greaterThan">
      <formula>D83</formula>
    </cfRule>
  </conditionalFormatting>
  <conditionalFormatting sqref="E83:F83">
    <cfRule type="expression" dxfId="17" priority="18">
      <formula>((ABS($E83-$F83))/$E83) &gt; 0.1</formula>
    </cfRule>
  </conditionalFormatting>
  <conditionalFormatting sqref="C84">
    <cfRule type="cellIs" dxfId="16" priority="17" operator="greaterThan">
      <formula>D84</formula>
    </cfRule>
  </conditionalFormatting>
  <conditionalFormatting sqref="E84:H84 H85:H86 H89:H91">
    <cfRule type="expression" dxfId="15" priority="16">
      <formula>((ABS($E84-$F84))/$E84) &gt; 0.1</formula>
    </cfRule>
  </conditionalFormatting>
  <conditionalFormatting sqref="E86">
    <cfRule type="expression" dxfId="14" priority="15">
      <formula>((ABS($E86-$F86))/$E86) &gt; 0.1</formula>
    </cfRule>
  </conditionalFormatting>
  <conditionalFormatting sqref="C85">
    <cfRule type="cellIs" dxfId="13" priority="14" operator="greaterThan">
      <formula>D85</formula>
    </cfRule>
  </conditionalFormatting>
  <conditionalFormatting sqref="E85:F85">
    <cfRule type="expression" dxfId="12" priority="13">
      <formula>((ABS($E85-$F85))/$E85) &gt; 0.1</formula>
    </cfRule>
  </conditionalFormatting>
  <conditionalFormatting sqref="C86">
    <cfRule type="cellIs" dxfId="11" priority="12" operator="greaterThan">
      <formula>D86</formula>
    </cfRule>
  </conditionalFormatting>
  <conditionalFormatting sqref="E86:F86">
    <cfRule type="expression" dxfId="10" priority="11">
      <formula>((ABS($E86-$F86))/$E86) &gt; 0.1</formula>
    </cfRule>
  </conditionalFormatting>
  <conditionalFormatting sqref="E87">
    <cfRule type="expression" dxfId="9" priority="10">
      <formula>((ABS($E87-$F87))/$E87) &gt; 0.1</formula>
    </cfRule>
  </conditionalFormatting>
  <conditionalFormatting sqref="C87:C88">
    <cfRule type="cellIs" dxfId="8" priority="9" operator="greaterThan">
      <formula>D87</formula>
    </cfRule>
  </conditionalFormatting>
  <conditionalFormatting sqref="E87:F87">
    <cfRule type="expression" dxfId="7" priority="8">
      <formula>((ABS($E87-$F87))/$E87) &gt; 0.1</formula>
    </cfRule>
  </conditionalFormatting>
  <conditionalFormatting sqref="C82:C88">
    <cfRule type="cellIs" dxfId="6" priority="7" operator="greaterThan">
      <formula>D82</formula>
    </cfRule>
  </conditionalFormatting>
  <conditionalFormatting sqref="C82:C88">
    <cfRule type="cellIs" dxfId="5" priority="6" operator="greaterThan">
      <formula>D82</formula>
    </cfRule>
  </conditionalFormatting>
  <conditionalFormatting sqref="C89">
    <cfRule type="cellIs" dxfId="4" priority="5" operator="greaterThan">
      <formula>D89</formula>
    </cfRule>
  </conditionalFormatting>
  <conditionalFormatting sqref="C89">
    <cfRule type="cellIs" dxfId="3" priority="4" operator="greaterThan">
      <formula>D89</formula>
    </cfRule>
  </conditionalFormatting>
  <conditionalFormatting sqref="C89">
    <cfRule type="cellIs" dxfId="2" priority="3" operator="greaterThan">
      <formula>D89</formula>
    </cfRule>
  </conditionalFormatting>
  <conditionalFormatting sqref="C89">
    <cfRule type="cellIs" dxfId="1" priority="2" operator="greaterThan">
      <formula>D89</formula>
    </cfRule>
  </conditionalFormatting>
  <conditionalFormatting sqref="C91">
    <cfRule type="cellIs" dxfId="0" priority="1" operator="greaterThan">
      <formula>#REF!</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Comments</vt:lpstr>
      <vt:lpstr>GRSIM_LT</vt:lpstr>
      <vt:lpstr>GRSIM_AT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2010-05-21T14:44:13Z</dcterms:modified>
</cp:coreProperties>
</file>